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2890" windowHeight="8595"/>
  </bookViews>
  <sheets>
    <sheet name="Hoja1" sheetId="1" r:id="rId1"/>
  </sheets>
  <externalReferences>
    <externalReference r:id="rId2"/>
  </externalReferences>
  <definedNames>
    <definedName name="Print_Area" localSheetId="0">Hoja1!$A$1:$L$58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7" i="1" l="1"/>
  <c r="K37" i="1" s="1"/>
  <c r="J36" i="1"/>
  <c r="K36" i="1" s="1"/>
  <c r="J35" i="1"/>
  <c r="K35" i="1" s="1"/>
  <c r="J34" i="1"/>
  <c r="K34" i="1" s="1"/>
  <c r="J33" i="1"/>
  <c r="K33" i="1" s="1"/>
  <c r="J32" i="1"/>
  <c r="K32" i="1" s="1"/>
  <c r="J31" i="1"/>
  <c r="K31" i="1" s="1"/>
  <c r="J30" i="1"/>
  <c r="K30" i="1" s="1"/>
  <c r="J29" i="1"/>
  <c r="J28" i="1"/>
  <c r="K28" i="1" s="1"/>
  <c r="J24" i="1"/>
  <c r="J23" i="1"/>
  <c r="K23" i="1" s="1"/>
  <c r="J22" i="1"/>
  <c r="K22" i="1" s="1"/>
  <c r="J20" i="1"/>
  <c r="K20" i="1" s="1"/>
  <c r="J17" i="1"/>
  <c r="K17" i="1" s="1"/>
  <c r="J16" i="1"/>
  <c r="K16" i="1" s="1"/>
  <c r="J15" i="1"/>
  <c r="K15" i="1" s="1"/>
  <c r="K18" i="1" l="1"/>
  <c r="K39" i="1"/>
  <c r="K26" i="1"/>
  <c r="K40" i="1" l="1"/>
  <c r="K42" i="1" s="1"/>
  <c r="K44" i="1"/>
  <c r="K45" i="1"/>
  <c r="K49" i="1" s="1"/>
</calcChain>
</file>

<file path=xl/sharedStrings.xml><?xml version="1.0" encoding="utf-8"?>
<sst xmlns="http://schemas.openxmlformats.org/spreadsheetml/2006/main" count="93" uniqueCount="75">
  <si>
    <t>Formulario 1 - Propuesta económica  - Documento tipo de selección abreviada de menor cuantía - versión 2</t>
  </si>
  <si>
    <t>Código</t>
  </si>
  <si>
    <t>CCE-EICP-FM-25</t>
  </si>
  <si>
    <t>Versión</t>
  </si>
  <si>
    <t>FORMULARIO 1</t>
  </si>
  <si>
    <t>CONTRATO DE OBRA DE INSTALACIÒN DE RED SEMAFORICA CARRERA 100 # 43 - 770 ZONA SUR DELMUNICIPIO DE APARTADO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</si>
  <si>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</si>
  <si>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</si>
  <si>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</si>
  <si>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</si>
  <si>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</si>
  <si>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</si>
  <si>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</si>
  <si>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</si>
  <si>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</si>
  <si>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</si>
  <si>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</si>
  <si>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1. IMPLEMENTO DE SEGURIDAD</t>
  </si>
  <si>
    <t xml:space="preserve">EQUIPO DE CONTROL PARA 16 GRUPOS SUMINISTRO DE CONTROLADOR, ELECTRONICO CON CAPACIDAD PARA 16 FASES VEHICULARES O PEATONALES CON PROGRAMAS EN LA CPU,AGENDA DE PROGRAMACIÓN DIARIA,SEMANAL Y DÍAS FESTIVO; MODOS DE OPERACIÓN COORDINADOS, CIRCUITOS DE SUPERVISIÓN DE VERDES CONFLICTIVOS, RUTINA DE SEGURIDAD POR FALLA DE LÁMPARAS ROJAS, GABINETE METALICO. INCLUYE MODULO DE ENTRADAS (4 IN) Y SALIDAS (24 OUT). INCLUYE UPS PARA REGULADOR DE VOLTAJE, </t>
  </si>
  <si>
    <t>UN</t>
  </si>
  <si>
    <t xml:space="preserve">SERVICIO DE  PROGRAMACION Y PARAMETRIZACION DE PLANEAMIENTO DE TRAFICO, MATRICES DE SEGURIDAD, 5 PLANES DE SEÑALES,. INCLUYE SOFTWARE  EN ESPAÑOL PARA PROGRAMAR EN EQUIPO. INCLUYE CAPACITACION CON PRACTICA </t>
  </si>
  <si>
    <t>GL</t>
  </si>
  <si>
    <t>LINEA TRANSVERSAL DEMARCACION VIAL, LINEAS TRANSVERSAL DE PARE Y CEBRAS, Y PICTOGRAMAS DE GIRO.</t>
  </si>
  <si>
    <t>C/U</t>
  </si>
  <si>
    <t>Subtotal</t>
  </si>
  <si>
    <t>2. CONSTRUCCION DE OBRAS CIVILES PARA LOS SEMAFOROS</t>
  </si>
  <si>
    <t>2.1</t>
  </si>
  <si>
    <t>CONSTRUCCION DE BASE CONCRETO REFORSADO PARA GABINETE DE CONTROL (HERRAJES METAICOS PARA FIJAR   60x30x70 CON PLATINA) .</t>
  </si>
  <si>
    <t>2.2</t>
  </si>
  <si>
    <t>MONTAJE DE POSTE DE CONCRETO 510KGF PARA APOYO REDES AEREAS</t>
  </si>
  <si>
    <t>2.3</t>
  </si>
  <si>
    <t>CONSTRUCCION BASE EN CONCRETO PARA POSTE  DE SEMAFOROS  TIPO T1 O T2 ( INCLUYE: (ARMADURA 90X90X70 CON PLATINA DE SUJECION 1/2X3/8, CONCRETO 3000 PSI,OBRAS DE ACABADO Y RECOLECCION DE ESCOMBROS ).</t>
  </si>
  <si>
    <t xml:space="preserve">CONSTRUCCION CANALIZACION ANDEN CONCRETO O ADOQUIN, CONCRETO DE 3000 PSI (e=15 cm). Incluye TPVC de 2". </t>
  </si>
  <si>
    <t>ML</t>
  </si>
  <si>
    <t>2.5</t>
  </si>
  <si>
    <t>CONSTRUCCION DE VESTIDA SECUNDARIAS  PARA POSTES EXISTENTE DONDESE APOYAN LOS CABLES DE CONTROL A REDES AERES</t>
  </si>
  <si>
    <t>3.MONTAJE E INSTALACIONES DE SOPORTE DE FIJACION Y MODULOS TIPO LED</t>
  </si>
  <si>
    <t>3.1</t>
  </si>
  <si>
    <t>MONTAJE E INSTALACION DE POSTE METALICO TIPO T2 (Ménsula) BRAZO DE 4,5 m., fabricado en dos secciones.en tuberia de 4" .primera parte de 3,6mts y parte de arriba a 4,5 y 3".Pintado en colores Blanco y Negro ( Incluye materiales)</t>
  </si>
  <si>
    <t>3.2</t>
  </si>
  <si>
    <t>MONTAJE E INSTALACION DE SEMAFORO VEHICULAR TIPO S1, policarbonato, 3 colores,diametro 200 mm con soporte de fijacion Mastil, tipo iluminacion led  ( Incluye materiales)</t>
  </si>
  <si>
    <t>3.3</t>
  </si>
  <si>
    <t>3.4</t>
  </si>
  <si>
    <t>SUMINISTRO E INSTALACION DE SEMAFORO VEHICULAR TIPO S2, POLICARBONATO, 3 COLORES, DIAMETRO 200 MM CON SOPORTES DE FIJACION MENSULA, TIPO DE ILUMINACION A LED ( Incluye materiales)</t>
  </si>
  <si>
    <t>3.5</t>
  </si>
  <si>
    <t>MONTAJE E INSTALACION DE SEMAFORO PEATONAL TIPO S3, policarbonato, 2 colores,diametro 200 mm con soportes de fijacion Mastil,tipo iluminacion a led ( incluye materiales)</t>
  </si>
  <si>
    <t>3.6</t>
  </si>
  <si>
    <t>MONTAJE E INSTALACION DE MODULO LED  PARA SEMAFOROS  VEHICULAR 200MM Tricolor Amarillo pleno contador decreciente en rojo y en verde( incluye materiales )</t>
  </si>
  <si>
    <t>3.7</t>
  </si>
  <si>
    <t>MONTAJE  Y TENDIDO DE CABLE ELECTRICO 4X16 awg para control semaforico vehicular (incluye materiales )</t>
  </si>
  <si>
    <t>3.8</t>
  </si>
  <si>
    <t>MONTAJE  Y TENDIDO DE CABLE ELECTRICO 3X16 awg para control de semaforos peatonal ( Incluye materiales)</t>
  </si>
  <si>
    <t>3.9</t>
  </si>
  <si>
    <t>MONTAJE Y TENDIDO DE CABLE ELECT. 2X8 AWG para la acometida</t>
  </si>
  <si>
    <t>3.10</t>
  </si>
  <si>
    <t>MONTAJE E INSTALACION DE UN SISTEMA DE ENERGIA CON EL GABINETE CONTADOR,TOTALIZADOR EN POSTE  Y SU LGALIZACION. INCLUYE MATERIALES</t>
  </si>
  <si>
    <t xml:space="preserve">SUBTOTAL OBRAS </t>
  </si>
  <si>
    <t>ADMIN</t>
  </si>
  <si>
    <t>IMPREVISTO</t>
  </si>
  <si>
    <t>UTILIDAD</t>
  </si>
  <si>
    <t>SUBTOTAL OBRAS (INCLUYE IVA)</t>
  </si>
  <si>
    <t>VALOR 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</si>
  <si>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</si>
  <si>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</si>
  <si>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</si>
  <si>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</si>
  <si>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</si>
  <si>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</si>
  <si>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</si>
  <si>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</si>
  <si>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</si>
  <si>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</si>
  <si>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</si>
  <si>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</si>
  <si>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PRESUPUESTO OFICIAL SAMC - 10 - 2025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</si>
</sst>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-* #,##0.00_-;\-* #,##0.00_-;_-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.00_);\(&quot;$&quot;\ #,##0.00\)"/>
    <numFmt numFmtId="167" formatCode="&quot;$&quot;\ #,##0_);\(&quot;$&quot;\ #,##0\)"/>
    <numFmt numFmtId="168" formatCode="&quot;$&quot;\ #,##0"/>
    <numFmt numFmtId="169" formatCode="_-[$$-240A]\ * #,##0.00_ ;_-[$$-240A]\ * \-#,##0.00\ ;_-[$$-240A]\ * &quot;-&quot;??_ ;_-@_ "/>
    <numFmt numFmtId="170" formatCode="_-* #,##0.00\ &quot;Pts&quot;_-;\-* #,##0.00\ &quot;Pts&quot;_-;_-* &quot;-&quot;??\ &quot;Pts&quot;_-;_-@_-"/>
    <numFmt numFmtId="171" formatCode="0.0%"/>
    <numFmt numFmtId="172" formatCode="_([$$-240A]\ * #,##0.00_);_([$$-240A]\ * \(#,##0.00\);_([$$-240A]\ * &quot;-&quot;??_);_(@_)"/>
    <numFmt numFmtId="173" formatCode="_([$$-240A]\ * #,##0_);_([$$-240A]\ * \(#,##0\);_([$$-240A]\ * &quot;-&quot;??_);_(@_)"/>
    <numFmt numFmtId="174" formatCode="0#.00\ \L\t"/>
    <numFmt numFmtId="175" formatCode="_ [$$-240A]\ * #,##0.00_ ;_ [$$-240A]\ * \-#,##0.00_ ;_ [$$-240A]\ * &quot;-&quot;??_ ;_ @_ "/>
    <numFmt numFmtId="176" formatCode="_ * #,##0_ ;_ * \-#,##0_ ;_ * &quot;-&quot;??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sz val="8"/>
      <name val="Arial"/>
      <family val="2"/>
      <charset val="1"/>
    </font>
    <font>
      <b/>
      <sz val="12"/>
      <name val="Arial Narrow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 Narrow"/>
      <family val="2"/>
    </font>
    <font>
      <sz val="8"/>
      <name val="Arial Narrow"/>
      <family val="2"/>
    </font>
    <font>
      <sz val="16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5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70" fontId="8" fillId="0" borderId="0" applyFont="0" applyFill="0" applyBorder="0" applyAlignment="0" applyProtection="0"/>
    <xf numFmtId="0" fontId="8" fillId="0" borderId="0"/>
    <xf numFmtId="174" fontId="8" fillId="0" borderId="0" applyFont="0" applyFill="0" applyBorder="0" applyAlignment="0" applyProtection="0"/>
  </cellStyleXfs>
  <cellXfs count="161">
    <xf numFmtId="0" fontId="0" fillId="0" borderId="0" xfId="0"/>
    <xf numFmtId="0" fontId="2" fillId="0" borderId="0" xfId="3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3" applyFont="1"/>
    <xf numFmtId="0" fontId="2" fillId="0" borderId="4" xfId="3" applyFont="1" applyBorder="1"/>
    <xf numFmtId="0" fontId="2" fillId="0" borderId="8" xfId="3" applyFont="1" applyBorder="1"/>
    <xf numFmtId="0" fontId="3" fillId="0" borderId="9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2" fillId="0" borderId="13" xfId="3" applyFont="1" applyBorder="1"/>
    <xf numFmtId="0" fontId="2" fillId="2" borderId="0" xfId="3" applyFont="1" applyFill="1"/>
    <xf numFmtId="0" fontId="2" fillId="2" borderId="13" xfId="3" applyFont="1" applyFill="1" applyBorder="1"/>
    <xf numFmtId="0" fontId="2" fillId="2" borderId="8" xfId="3" applyFont="1" applyFill="1" applyBorder="1"/>
    <xf numFmtId="0" fontId="5" fillId="2" borderId="0" xfId="3" applyFont="1" applyFill="1"/>
    <xf numFmtId="0" fontId="7" fillId="0" borderId="27" xfId="6" applyFont="1" applyBorder="1" applyAlignment="1">
      <alignment horizontal="center" vertical="center" wrapText="1"/>
    </xf>
    <xf numFmtId="0" fontId="9" fillId="2" borderId="29" xfId="5" applyFont="1" applyFill="1" applyBorder="1" applyAlignment="1">
      <alignment vertical="center"/>
    </xf>
    <xf numFmtId="0" fontId="7" fillId="2" borderId="30" xfId="5" applyFont="1" applyFill="1" applyBorder="1" applyAlignment="1">
      <alignment vertical="center"/>
    </xf>
    <xf numFmtId="0" fontId="7" fillId="2" borderId="31" xfId="5" applyFont="1" applyFill="1" applyBorder="1" applyAlignment="1">
      <alignment vertical="center"/>
    </xf>
    <xf numFmtId="0" fontId="2" fillId="0" borderId="32" xfId="5" applyFont="1" applyBorder="1" applyAlignment="1">
      <alignment horizontal="center" vertical="center"/>
    </xf>
    <xf numFmtId="0" fontId="2" fillId="0" borderId="32" xfId="6" applyFont="1" applyBorder="1" applyAlignment="1">
      <alignment horizontal="center" vertical="center"/>
    </xf>
    <xf numFmtId="0" fontId="10" fillId="0" borderId="32" xfId="0" applyFont="1" applyBorder="1" applyAlignment="1">
      <alignment horizontal="left" vertical="top" wrapText="1"/>
    </xf>
    <xf numFmtId="4" fontId="2" fillId="0" borderId="32" xfId="7" applyNumberFormat="1" applyFont="1" applyBorder="1" applyAlignment="1">
      <alignment horizontal="center" vertical="center" wrapText="1"/>
    </xf>
    <xf numFmtId="166" fontId="2" fillId="0" borderId="32" xfId="8" applyNumberFormat="1" applyFont="1" applyBorder="1" applyAlignment="1">
      <alignment horizontal="center" vertical="center" wrapText="1"/>
    </xf>
    <xf numFmtId="167" fontId="2" fillId="0" borderId="32" xfId="8" applyNumberFormat="1" applyFont="1" applyBorder="1" applyAlignment="1">
      <alignment horizontal="center" vertical="center" wrapText="1"/>
    </xf>
    <xf numFmtId="0" fontId="10" fillId="0" borderId="32" xfId="0" applyFont="1" applyBorder="1" applyAlignment="1">
      <alignment horizontal="justify" vertical="top" wrapText="1"/>
    </xf>
    <xf numFmtId="0" fontId="10" fillId="0" borderId="32" xfId="0" applyFont="1" applyBorder="1" applyAlignment="1">
      <alignment horizontal="left" vertical="center" wrapText="1"/>
    </xf>
    <xf numFmtId="0" fontId="2" fillId="0" borderId="20" xfId="5" applyFont="1" applyBorder="1" applyAlignment="1">
      <alignment horizontal="left" vertical="center"/>
    </xf>
    <xf numFmtId="0" fontId="2" fillId="0" borderId="21" xfId="6" applyFont="1" applyBorder="1" applyAlignment="1">
      <alignment horizontal="center" vertical="center"/>
    </xf>
    <xf numFmtId="0" fontId="2" fillId="0" borderId="21" xfId="6" applyFont="1" applyBorder="1" applyAlignment="1">
      <alignment horizontal="left" vertical="center" wrapText="1"/>
    </xf>
    <xf numFmtId="4" fontId="2" fillId="0" borderId="33" xfId="7" applyNumberFormat="1" applyFont="1" applyBorder="1" applyAlignment="1">
      <alignment vertical="center" wrapText="1"/>
    </xf>
    <xf numFmtId="166" fontId="2" fillId="0" borderId="34" xfId="8" applyNumberFormat="1" applyFont="1" applyBorder="1" applyAlignment="1">
      <alignment horizontal="right" vertical="center" wrapText="1"/>
    </xf>
    <xf numFmtId="167" fontId="2" fillId="2" borderId="32" xfId="8" applyNumberFormat="1" applyFont="1" applyFill="1" applyBorder="1" applyAlignment="1">
      <alignment horizontal="center" vertical="center" wrapText="1"/>
    </xf>
    <xf numFmtId="0" fontId="2" fillId="0" borderId="35" xfId="5" applyFont="1" applyBorder="1" applyAlignment="1">
      <alignment horizontal="center" vertical="center"/>
    </xf>
    <xf numFmtId="0" fontId="2" fillId="0" borderId="16" xfId="6" applyFont="1" applyBorder="1" applyAlignment="1">
      <alignment horizontal="center" vertical="center"/>
    </xf>
    <xf numFmtId="0" fontId="10" fillId="0" borderId="32" xfId="0" applyFont="1" applyFill="1" applyBorder="1" applyAlignment="1">
      <alignment horizontal="left" vertical="top" wrapText="1"/>
    </xf>
    <xf numFmtId="4" fontId="2" fillId="0" borderId="16" xfId="7" applyNumberFormat="1" applyFont="1" applyBorder="1" applyAlignment="1">
      <alignment horizontal="center" vertical="center" wrapText="1"/>
    </xf>
    <xf numFmtId="166" fontId="11" fillId="0" borderId="16" xfId="8" applyNumberFormat="1" applyFont="1" applyBorder="1" applyAlignment="1">
      <alignment horizontal="center" vertical="center" wrapText="1"/>
    </xf>
    <xf numFmtId="167" fontId="2" fillId="0" borderId="36" xfId="8" applyNumberFormat="1" applyFont="1" applyBorder="1" applyAlignment="1">
      <alignment horizontal="center" vertical="center" wrapText="1"/>
    </xf>
    <xf numFmtId="166" fontId="2" fillId="0" borderId="16" xfId="8" applyNumberFormat="1" applyFont="1" applyBorder="1" applyAlignment="1">
      <alignment horizontal="center" vertical="center" wrapText="1"/>
    </xf>
    <xf numFmtId="0" fontId="2" fillId="0" borderId="16" xfId="9" applyFont="1" applyBorder="1" applyAlignment="1">
      <alignment horizontal="center" vertical="center"/>
    </xf>
    <xf numFmtId="0" fontId="5" fillId="0" borderId="4" xfId="3" applyFont="1" applyBorder="1"/>
    <xf numFmtId="0" fontId="2" fillId="0" borderId="16" xfId="6" applyFont="1" applyBorder="1" applyAlignment="1">
      <alignment horizontal="left" vertical="center"/>
    </xf>
    <xf numFmtId="166" fontId="2" fillId="0" borderId="36" xfId="8" applyNumberFormat="1" applyFont="1" applyBorder="1" applyAlignment="1">
      <alignment horizontal="center" vertical="center" wrapText="1"/>
    </xf>
    <xf numFmtId="0" fontId="5" fillId="0" borderId="8" xfId="3" applyFont="1" applyBorder="1"/>
    <xf numFmtId="0" fontId="2" fillId="0" borderId="21" xfId="3" applyFont="1" applyBorder="1"/>
    <xf numFmtId="0" fontId="2" fillId="0" borderId="21" xfId="3" applyFont="1" applyBorder="1" applyAlignment="1">
      <alignment horizontal="center"/>
    </xf>
    <xf numFmtId="4" fontId="2" fillId="0" borderId="16" xfId="7" applyNumberFormat="1" applyFont="1" applyBorder="1" applyAlignment="1">
      <alignment vertical="center" wrapText="1"/>
    </xf>
    <xf numFmtId="168" fontId="7" fillId="2" borderId="37" xfId="7" applyNumberFormat="1" applyFont="1" applyFill="1" applyBorder="1" applyAlignment="1">
      <alignment horizontal="center" vertical="center"/>
    </xf>
    <xf numFmtId="0" fontId="2" fillId="0" borderId="16" xfId="5" applyFont="1" applyBorder="1" applyAlignment="1">
      <alignment horizontal="center" vertical="center"/>
    </xf>
    <xf numFmtId="166" fontId="2" fillId="2" borderId="16" xfId="8" applyNumberFormat="1" applyFont="1" applyFill="1" applyBorder="1" applyAlignment="1">
      <alignment horizontal="center" vertical="center" wrapText="1"/>
    </xf>
    <xf numFmtId="166" fontId="2" fillId="2" borderId="16" xfId="8" quotePrefix="1" applyNumberFormat="1" applyFont="1" applyFill="1" applyBorder="1" applyAlignment="1">
      <alignment horizontal="center" vertical="center" wrapText="1"/>
    </xf>
    <xf numFmtId="0" fontId="2" fillId="0" borderId="35" xfId="9" applyFont="1" applyBorder="1" applyAlignment="1">
      <alignment horizontal="center" vertical="center"/>
    </xf>
    <xf numFmtId="166" fontId="2" fillId="0" borderId="16" xfId="8" quotePrefix="1" applyNumberFormat="1" applyFont="1" applyBorder="1" applyAlignment="1">
      <alignment horizontal="center" vertical="center" wrapText="1"/>
    </xf>
    <xf numFmtId="0" fontId="2" fillId="0" borderId="16" xfId="5" applyFont="1" applyBorder="1" applyAlignment="1">
      <alignment horizontal="center" vertical="center" wrapText="1"/>
    </xf>
    <xf numFmtId="0" fontId="2" fillId="0" borderId="38" xfId="5" applyFont="1" applyBorder="1" applyAlignment="1">
      <alignment horizontal="left" vertical="center"/>
    </xf>
    <xf numFmtId="0" fontId="2" fillId="0" borderId="0" xfId="5" applyFont="1" applyAlignment="1">
      <alignment horizontal="center" vertical="center"/>
    </xf>
    <xf numFmtId="0" fontId="2" fillId="0" borderId="0" xfId="5" applyFont="1" applyAlignment="1">
      <alignment horizontal="left" vertical="center" wrapText="1"/>
    </xf>
    <xf numFmtId="166" fontId="2" fillId="0" borderId="39" xfId="8" applyNumberFormat="1" applyFont="1" applyBorder="1" applyAlignment="1">
      <alignment horizontal="center" vertical="center" wrapText="1"/>
    </xf>
    <xf numFmtId="168" fontId="7" fillId="3" borderId="36" xfId="7" applyNumberFormat="1" applyFont="1" applyFill="1" applyBorder="1" applyAlignment="1">
      <alignment horizontal="center" vertical="center"/>
    </xf>
    <xf numFmtId="0" fontId="2" fillId="0" borderId="0" xfId="10" applyFont="1"/>
    <xf numFmtId="0" fontId="2" fillId="0" borderId="4" xfId="10" applyFont="1" applyBorder="1"/>
    <xf numFmtId="168" fontId="7" fillId="0" borderId="36" xfId="7" applyNumberFormat="1" applyFont="1" applyBorder="1" applyAlignment="1">
      <alignment horizontal="center" vertical="center"/>
    </xf>
    <xf numFmtId="0" fontId="2" fillId="0" borderId="8" xfId="10" applyFont="1" applyBorder="1"/>
    <xf numFmtId="0" fontId="12" fillId="0" borderId="0" xfId="10" applyFont="1"/>
    <xf numFmtId="49" fontId="7" fillId="0" borderId="0" xfId="11" applyNumberFormat="1" applyFont="1" applyAlignment="1">
      <alignment horizontal="right" vertical="center"/>
    </xf>
    <xf numFmtId="169" fontId="7" fillId="0" borderId="0" xfId="11" applyNumberFormat="1" applyFont="1" applyAlignment="1">
      <alignment vertical="center"/>
    </xf>
    <xf numFmtId="0" fontId="2" fillId="0" borderId="0" xfId="12" applyFont="1"/>
    <xf numFmtId="0" fontId="2" fillId="0" borderId="0" xfId="12" applyFont="1" applyAlignment="1">
      <alignment horizontal="center"/>
    </xf>
    <xf numFmtId="9" fontId="7" fillId="0" borderId="43" xfId="12" applyNumberFormat="1" applyFont="1" applyBorder="1" applyAlignment="1">
      <alignment horizontal="right" vertical="center"/>
    </xf>
    <xf numFmtId="0" fontId="2" fillId="0" borderId="17" xfId="12" applyFont="1" applyBorder="1" applyAlignment="1">
      <alignment horizontal="left" vertical="center"/>
    </xf>
    <xf numFmtId="171" fontId="2" fillId="0" borderId="18" xfId="13" applyNumberFormat="1" applyFont="1" applyBorder="1" applyAlignment="1">
      <alignment horizontal="center" vertical="center"/>
    </xf>
    <xf numFmtId="0" fontId="7" fillId="0" borderId="18" xfId="12" applyFont="1" applyBorder="1" applyAlignment="1">
      <alignment vertical="center"/>
    </xf>
    <xf numFmtId="9" fontId="7" fillId="0" borderId="44" xfId="12" applyNumberFormat="1" applyFont="1" applyBorder="1" applyAlignment="1">
      <alignment horizontal="right" vertical="center"/>
    </xf>
    <xf numFmtId="172" fontId="2" fillId="0" borderId="36" xfId="13" applyNumberFormat="1" applyFont="1" applyBorder="1" applyAlignment="1">
      <alignment vertical="center"/>
    </xf>
    <xf numFmtId="0" fontId="2" fillId="0" borderId="0" xfId="6" applyFont="1" applyAlignment="1">
      <alignment horizontal="center" vertical="center"/>
    </xf>
    <xf numFmtId="9" fontId="2" fillId="0" borderId="18" xfId="13" applyNumberFormat="1" applyFont="1" applyBorder="1" applyAlignment="1">
      <alignment horizontal="center" vertical="center"/>
    </xf>
    <xf numFmtId="172" fontId="2" fillId="0" borderId="18" xfId="13" applyNumberFormat="1" applyFont="1" applyBorder="1" applyAlignment="1">
      <alignment vertical="center"/>
    </xf>
    <xf numFmtId="9" fontId="2" fillId="0" borderId="44" xfId="12" applyNumberFormat="1" applyFont="1" applyBorder="1" applyAlignment="1">
      <alignment vertical="center"/>
    </xf>
    <xf numFmtId="168" fontId="7" fillId="0" borderId="45" xfId="7" applyNumberFormat="1" applyFont="1" applyBorder="1" applyAlignment="1">
      <alignment horizontal="center" vertical="center"/>
    </xf>
    <xf numFmtId="0" fontId="7" fillId="0" borderId="17" xfId="12" applyFont="1" applyBorder="1" applyAlignment="1">
      <alignment horizontal="left" vertical="center"/>
    </xf>
    <xf numFmtId="0" fontId="2" fillId="0" borderId="44" xfId="12" applyFont="1" applyBorder="1" applyAlignment="1">
      <alignment vertical="center"/>
    </xf>
    <xf numFmtId="0" fontId="2" fillId="0" borderId="18" xfId="12" applyFont="1" applyBorder="1" applyAlignment="1">
      <alignment horizontal="left" vertical="center"/>
    </xf>
    <xf numFmtId="0" fontId="2" fillId="0" borderId="17" xfId="12" applyFont="1" applyBorder="1" applyAlignment="1">
      <alignment horizontal="left" vertical="center" wrapText="1"/>
    </xf>
    <xf numFmtId="0" fontId="2" fillId="0" borderId="44" xfId="12" applyFont="1" applyBorder="1" applyAlignment="1">
      <alignment horizontal="right" vertical="center"/>
    </xf>
    <xf numFmtId="0" fontId="2" fillId="0" borderId="0" xfId="12" applyFont="1" applyAlignment="1">
      <alignment horizontal="center" vertical="center" wrapText="1"/>
    </xf>
    <xf numFmtId="172" fontId="7" fillId="0" borderId="36" xfId="13" applyNumberFormat="1" applyFont="1" applyBorder="1" applyAlignment="1">
      <alignment vertical="center"/>
    </xf>
    <xf numFmtId="0" fontId="7" fillId="0" borderId="46" xfId="12" applyFont="1" applyBorder="1" applyAlignment="1">
      <alignment horizontal="left" vertical="center"/>
    </xf>
    <xf numFmtId="9" fontId="2" fillId="0" borderId="47" xfId="13" applyNumberFormat="1" applyFont="1" applyBorder="1" applyAlignment="1">
      <alignment horizontal="center" vertical="center"/>
    </xf>
    <xf numFmtId="172" fontId="7" fillId="0" borderId="47" xfId="13" applyNumberFormat="1" applyFont="1" applyBorder="1" applyAlignment="1">
      <alignment vertical="center"/>
    </xf>
    <xf numFmtId="3" fontId="13" fillId="0" borderId="48" xfId="12" applyNumberFormat="1" applyFont="1" applyBorder="1" applyAlignment="1">
      <alignment vertical="center"/>
    </xf>
    <xf numFmtId="2" fontId="2" fillId="0" borderId="0" xfId="12" applyNumberFormat="1" applyFont="1"/>
    <xf numFmtId="172" fontId="2" fillId="0" borderId="0" xfId="13" applyNumberFormat="1" applyFont="1" applyBorder="1"/>
    <xf numFmtId="39" fontId="7" fillId="0" borderId="0" xfId="13" applyNumberFormat="1" applyFont="1" applyBorder="1" applyAlignment="1">
      <alignment vertical="center"/>
    </xf>
    <xf numFmtId="0" fontId="7" fillId="0" borderId="41" xfId="14" applyFont="1" applyBorder="1" applyAlignment="1">
      <alignment vertical="center"/>
    </xf>
    <xf numFmtId="173" fontId="2" fillId="0" borderId="8" xfId="10" applyNumberFormat="1" applyFont="1" applyBorder="1"/>
    <xf numFmtId="169" fontId="7" fillId="3" borderId="51" xfId="15" applyNumberFormat="1" applyFont="1" applyFill="1" applyBorder="1" applyAlignment="1">
      <alignment horizontal="center" vertical="center"/>
    </xf>
    <xf numFmtId="175" fontId="2" fillId="0" borderId="8" xfId="10" applyNumberFormat="1" applyFont="1" applyBorder="1"/>
    <xf numFmtId="169" fontId="7" fillId="3" borderId="16" xfId="15" applyNumberFormat="1" applyFont="1" applyFill="1" applyBorder="1" applyAlignment="1">
      <alignment horizontal="center" vertical="center"/>
    </xf>
    <xf numFmtId="9" fontId="2" fillId="5" borderId="36" xfId="2" applyFont="1" applyFill="1" applyBorder="1" applyAlignment="1">
      <alignment horizontal="center" vertical="center"/>
    </xf>
    <xf numFmtId="0" fontId="14" fillId="0" borderId="0" xfId="10" applyFont="1"/>
    <xf numFmtId="0" fontId="2" fillId="0" borderId="56" xfId="10" applyFont="1" applyBorder="1"/>
    <xf numFmtId="0" fontId="2" fillId="0" borderId="57" xfId="3" applyFont="1" applyBorder="1"/>
    <xf numFmtId="0" fontId="2" fillId="0" borderId="57" xfId="3" applyFont="1" applyBorder="1" applyAlignment="1">
      <alignment horizontal="center"/>
    </xf>
    <xf numFmtId="176" fontId="2" fillId="0" borderId="57" xfId="1" applyNumberFormat="1" applyFont="1" applyBorder="1"/>
    <xf numFmtId="0" fontId="2" fillId="0" borderId="58" xfId="3" applyFont="1" applyBorder="1"/>
    <xf numFmtId="0" fontId="2" fillId="0" borderId="0" xfId="3" applyFont="1" applyAlignment="1">
      <alignment horizontal="center"/>
    </xf>
    <xf numFmtId="0" fontId="5" fillId="0" borderId="0" xfId="3" applyFont="1" applyAlignment="1">
      <alignment horizontal="center"/>
    </xf>
    <xf numFmtId="0" fontId="7" fillId="2" borderId="29" xfId="5" applyFont="1" applyFill="1" applyBorder="1" applyAlignment="1">
      <alignment horizontal="right" vertical="center"/>
    </xf>
    <xf numFmtId="0" fontId="7" fillId="2" borderId="30" xfId="5" applyFont="1" applyFill="1" applyBorder="1" applyAlignment="1">
      <alignment horizontal="right" vertical="center"/>
    </xf>
    <xf numFmtId="0" fontId="7" fillId="2" borderId="40" xfId="5" applyFont="1" applyFill="1" applyBorder="1" applyAlignment="1">
      <alignment horizontal="right" vertical="center"/>
    </xf>
    <xf numFmtId="0" fontId="2" fillId="0" borderId="41" xfId="12" applyFont="1" applyBorder="1" applyAlignment="1">
      <alignment horizontal="right" vertical="center" wrapText="1"/>
    </xf>
    <xf numFmtId="0" fontId="2" fillId="0" borderId="42" xfId="12" applyFont="1" applyBorder="1" applyAlignment="1">
      <alignment horizontal="right" vertical="center" wrapText="1"/>
    </xf>
    <xf numFmtId="0" fontId="2" fillId="0" borderId="43" xfId="12" applyFont="1" applyBorder="1" applyAlignment="1">
      <alignment horizontal="right" vertical="center" wrapText="1"/>
    </xf>
    <xf numFmtId="0" fontId="2" fillId="0" borderId="42" xfId="14" applyFont="1" applyBorder="1" applyAlignment="1">
      <alignment horizontal="center" vertical="center"/>
    </xf>
    <xf numFmtId="0" fontId="2" fillId="0" borderId="49" xfId="14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3" fontId="7" fillId="3" borderId="16" xfId="4" applyNumberFormat="1" applyFont="1" applyFill="1" applyBorder="1" applyAlignment="1">
      <alignment horizontal="center" vertical="center" wrapText="1"/>
    </xf>
    <xf numFmtId="3" fontId="7" fillId="3" borderId="16" xfId="4" applyNumberFormat="1" applyFont="1" applyFill="1" applyBorder="1" applyAlignment="1">
      <alignment horizontal="center" vertical="center"/>
    </xf>
    <xf numFmtId="3" fontId="2" fillId="2" borderId="27" xfId="4" applyNumberFormat="1" applyFont="1" applyFill="1" applyBorder="1" applyAlignment="1">
      <alignment horizontal="center" vertical="center" wrapText="1"/>
    </xf>
    <xf numFmtId="0" fontId="2" fillId="2" borderId="27" xfId="4" applyFont="1" applyFill="1" applyBorder="1" applyAlignment="1">
      <alignment horizontal="center" vertical="center" wrapText="1"/>
    </xf>
    <xf numFmtId="0" fontId="2" fillId="2" borderId="28" xfId="4" applyFont="1" applyFill="1" applyBorder="1" applyAlignment="1">
      <alignment horizontal="center" vertical="center" wrapText="1"/>
    </xf>
    <xf numFmtId="0" fontId="2" fillId="3" borderId="50" xfId="4" applyFont="1" applyFill="1" applyBorder="1" applyAlignment="1">
      <alignment vertical="center" wrapText="1"/>
    </xf>
    <xf numFmtId="0" fontId="2" fillId="3" borderId="16" xfId="4" applyFont="1" applyFill="1" applyBorder="1" applyAlignment="1">
      <alignment vertical="center" wrapText="1"/>
    </xf>
    <xf numFmtId="3" fontId="7" fillId="3" borderId="33" xfId="4" applyNumberFormat="1" applyFont="1" applyFill="1" applyBorder="1" applyAlignment="1">
      <alignment horizontal="center" vertical="center" wrapText="1"/>
    </xf>
    <xf numFmtId="0" fontId="7" fillId="3" borderId="16" xfId="4" applyFont="1" applyFill="1" applyBorder="1" applyAlignment="1">
      <alignment horizontal="center" vertical="center" wrapText="1"/>
    </xf>
    <xf numFmtId="0" fontId="7" fillId="3" borderId="16" xfId="4" applyFont="1" applyFill="1" applyBorder="1" applyAlignment="1">
      <alignment horizontal="center" vertical="center"/>
    </xf>
    <xf numFmtId="0" fontId="7" fillId="4" borderId="20" xfId="5" applyFont="1" applyFill="1" applyBorder="1" applyAlignment="1">
      <alignment horizontal="left" vertical="center"/>
    </xf>
    <xf numFmtId="0" fontId="7" fillId="4" borderId="21" xfId="5" applyFont="1" applyFill="1" applyBorder="1" applyAlignment="1">
      <alignment horizontal="left" vertical="center"/>
    </xf>
    <xf numFmtId="0" fontId="7" fillId="4" borderId="22" xfId="5" applyFont="1" applyFill="1" applyBorder="1" applyAlignment="1">
      <alignment horizontal="left" vertical="center"/>
    </xf>
    <xf numFmtId="0" fontId="7" fillId="2" borderId="23" xfId="5" applyFont="1" applyFill="1" applyBorder="1" applyAlignment="1">
      <alignment horizontal="center" vertical="center" wrapText="1"/>
    </xf>
    <xf numFmtId="0" fontId="7" fillId="2" borderId="26" xfId="5" applyFont="1" applyFill="1" applyBorder="1" applyAlignment="1">
      <alignment horizontal="center" vertical="center" wrapText="1"/>
    </xf>
    <xf numFmtId="0" fontId="7" fillId="2" borderId="24" xfId="5" applyFont="1" applyFill="1" applyBorder="1" applyAlignment="1">
      <alignment horizontal="center" vertical="center" wrapText="1"/>
    </xf>
    <xf numFmtId="0" fontId="7" fillId="2" borderId="27" xfId="5" applyFont="1" applyFill="1" applyBorder="1" applyAlignment="1">
      <alignment horizontal="center" vertical="center" wrapText="1"/>
    </xf>
    <xf numFmtId="0" fontId="7" fillId="0" borderId="24" xfId="6" applyFont="1" applyBorder="1" applyAlignment="1">
      <alignment horizontal="center" vertical="center" wrapText="1"/>
    </xf>
    <xf numFmtId="4" fontId="7" fillId="2" borderId="24" xfId="5" applyNumberFormat="1" applyFont="1" applyFill="1" applyBorder="1" applyAlignment="1">
      <alignment horizontal="center" vertical="center" wrapText="1"/>
    </xf>
    <xf numFmtId="4" fontId="7" fillId="2" borderId="27" xfId="5" applyNumberFormat="1" applyFont="1" applyFill="1" applyBorder="1" applyAlignment="1">
      <alignment horizontal="center" vertical="center" wrapText="1"/>
    </xf>
    <xf numFmtId="4" fontId="7" fillId="2" borderId="25" xfId="5" applyNumberFormat="1" applyFont="1" applyFill="1" applyBorder="1" applyAlignment="1">
      <alignment horizontal="center" vertical="center" wrapText="1"/>
    </xf>
    <xf numFmtId="4" fontId="7" fillId="2" borderId="28" xfId="5" applyNumberFormat="1" applyFont="1" applyFill="1" applyBorder="1" applyAlignment="1">
      <alignment horizontal="center" vertical="center" wrapText="1"/>
    </xf>
    <xf numFmtId="0" fontId="2" fillId="3" borderId="17" xfId="3" applyFont="1" applyFill="1" applyBorder="1" applyAlignment="1">
      <alignment horizontal="center" wrapText="1"/>
    </xf>
    <xf numFmtId="0" fontId="2" fillId="3" borderId="18" xfId="3" applyFont="1" applyFill="1" applyBorder="1" applyAlignment="1">
      <alignment horizontal="center" wrapText="1"/>
    </xf>
    <xf numFmtId="0" fontId="2" fillId="3" borderId="19" xfId="3" applyFont="1" applyFill="1" applyBorder="1" applyAlignment="1">
      <alignment horizontal="center" wrapText="1"/>
    </xf>
    <xf numFmtId="0" fontId="2" fillId="0" borderId="1" xfId="3" applyFont="1" applyBorder="1" applyAlignment="1">
      <alignment horizontal="center"/>
    </xf>
    <xf numFmtId="0" fontId="2" fillId="0" borderId="2" xfId="3" applyFont="1" applyBorder="1" applyAlignment="1">
      <alignment horizontal="center"/>
    </xf>
    <xf numFmtId="0" fontId="2" fillId="0" borderId="3" xfId="3" applyFont="1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7" fillId="0" borderId="10" xfId="4" applyFont="1" applyBorder="1" applyAlignment="1">
      <alignment horizontal="center"/>
    </xf>
    <xf numFmtId="0" fontId="7" fillId="0" borderId="11" xfId="4" applyFont="1" applyBorder="1" applyAlignment="1">
      <alignment horizontal="center"/>
    </xf>
    <xf numFmtId="0" fontId="7" fillId="0" borderId="12" xfId="4" applyFont="1" applyBorder="1" applyAlignment="1">
      <alignment horizontal="center"/>
    </xf>
    <xf numFmtId="0" fontId="2" fillId="0" borderId="14" xfId="4" applyFont="1" applyBorder="1" applyAlignment="1">
      <alignment horizontal="center"/>
    </xf>
    <xf numFmtId="0" fontId="2" fillId="0" borderId="15" xfId="4" applyFont="1" applyBorder="1" applyAlignment="1">
      <alignment horizontal="center"/>
    </xf>
    <xf numFmtId="0" fontId="5" fillId="2" borderId="16" xfId="3" applyFont="1" applyFill="1" applyBorder="1" applyAlignment="1">
      <alignment horizontal="left" vertical="center" wrapText="1"/>
    </xf>
  </cellXfs>
  <cellStyles count="16">
    <cellStyle name="Millares" xfId="1" builtinId="3"/>
    <cellStyle name="Millares 2" xfId="7"/>
    <cellStyle name="Millares_FORMULARIO 4 - M-OFERENTE PPTA ECONOMICA" xfId="15"/>
    <cellStyle name="Moneda 2" xfId="8"/>
    <cellStyle name="Moneda 2 2 2 2 2" xfId="13"/>
    <cellStyle name="Normal" xfId="0" builtinId="0"/>
    <cellStyle name="Normal 2" xfId="5"/>
    <cellStyle name="Normal 2 10 2 2" xfId="9"/>
    <cellStyle name="Normal 2 10 3" xfId="6"/>
    <cellStyle name="Normal 2 2" xfId="14"/>
    <cellStyle name="Normal 3" xfId="3"/>
    <cellStyle name="Normal 3 11" xfId="4"/>
    <cellStyle name="Normal 3 2" xfId="10"/>
    <cellStyle name="Normal 3 2 2" xfId="12"/>
    <cellStyle name="Normal_PTO OFICIAL PREPLIEGO (CORREGIDO) 2" xfId="11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%20marzo%20presusp%20oficial%20Formulario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. OFICIAL "/>
      <sheetName val="APU 1,1 "/>
      <sheetName val="APU 1,2"/>
      <sheetName val="APU 1,3"/>
      <sheetName val="APU 2,1"/>
      <sheetName val="APU 2,2"/>
      <sheetName val="APU 2,3"/>
      <sheetName val="APU 2,4"/>
      <sheetName val="APU 2,5"/>
      <sheetName val="APU 3,1"/>
      <sheetName val="APU 3,2"/>
      <sheetName val="APU 3,3"/>
      <sheetName val="APU 3,4"/>
      <sheetName val="APU 3,5"/>
      <sheetName val="APU 3,6"/>
      <sheetName val="APU 3,7"/>
      <sheetName val="APU 3,8"/>
      <sheetName val="APU 3,9"/>
      <sheetName val="APU 3,10"/>
      <sheetName val="calculo APU"/>
    </sheetNames>
    <sheetDataSet>
      <sheetData sheetId="0" refreshError="1"/>
      <sheetData sheetId="1">
        <row r="74">
          <cell r="N74">
            <v>58559407</v>
          </cell>
        </row>
      </sheetData>
      <sheetData sheetId="2">
        <row r="74">
          <cell r="N74">
            <v>4948866</v>
          </cell>
        </row>
      </sheetData>
      <sheetData sheetId="3">
        <row r="73">
          <cell r="N73">
            <v>1475911</v>
          </cell>
        </row>
      </sheetData>
      <sheetData sheetId="4">
        <row r="75">
          <cell r="N75">
            <v>2197590</v>
          </cell>
        </row>
      </sheetData>
      <sheetData sheetId="5" refreshError="1"/>
      <sheetData sheetId="6">
        <row r="73">
          <cell r="M73">
            <v>4139769</v>
          </cell>
        </row>
      </sheetData>
      <sheetData sheetId="7">
        <row r="73">
          <cell r="M73">
            <v>226646</v>
          </cell>
        </row>
      </sheetData>
      <sheetData sheetId="8">
        <row r="73">
          <cell r="M73">
            <v>2619903</v>
          </cell>
        </row>
      </sheetData>
      <sheetData sheetId="9">
        <row r="73">
          <cell r="M73">
            <v>4337625</v>
          </cell>
        </row>
      </sheetData>
      <sheetData sheetId="10">
        <row r="73">
          <cell r="M73">
            <v>2152638</v>
          </cell>
        </row>
      </sheetData>
      <sheetData sheetId="11">
        <row r="73">
          <cell r="M73">
            <v>3513751</v>
          </cell>
        </row>
      </sheetData>
      <sheetData sheetId="12">
        <row r="63">
          <cell r="M63">
            <v>3932443</v>
          </cell>
        </row>
      </sheetData>
      <sheetData sheetId="13">
        <row r="63">
          <cell r="M63">
            <v>3312063</v>
          </cell>
        </row>
      </sheetData>
      <sheetData sheetId="14">
        <row r="73">
          <cell r="M73">
            <v>1777163</v>
          </cell>
        </row>
      </sheetData>
      <sheetData sheetId="15">
        <row r="73">
          <cell r="M73">
            <v>19000</v>
          </cell>
        </row>
      </sheetData>
      <sheetData sheetId="16">
        <row r="73">
          <cell r="M73">
            <v>17078</v>
          </cell>
        </row>
      </sheetData>
      <sheetData sheetId="17">
        <row r="73">
          <cell r="M73">
            <v>93301</v>
          </cell>
        </row>
      </sheetData>
      <sheetData sheetId="18">
        <row r="74">
          <cell r="M74">
            <v>2826170</v>
          </cell>
        </row>
      </sheetData>
      <sheetData sheetId="1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tabSelected="1" topLeftCell="A16" zoomScale="59" zoomScaleNormal="59" workbookViewId="0">
      <selection activeCell="R16" sqref="R16"/>
    </sheetView>
  </sheetViews>
  <sheetFormatPr baseColWidth="10" defaultColWidth="11.42578125" defaultRowHeight="16.5" x14ac:dyDescent="0.3"/>
  <cols>
    <col min="1" max="2" width="4.42578125" style="4" customWidth="1"/>
    <col min="3" max="3" width="14.7109375" style="4" customWidth="1"/>
    <col min="4" max="4" width="14.28515625" style="4" customWidth="1"/>
    <col min="5" max="5" width="16.140625" style="106" customWidth="1"/>
    <col min="6" max="6" width="17.5703125" style="4" customWidth="1"/>
    <col min="7" max="7" width="73.28515625" style="4" customWidth="1"/>
    <col min="8" max="8" width="8.7109375" style="4" customWidth="1"/>
    <col min="9" max="9" width="18.85546875" style="4" customWidth="1"/>
    <col min="10" max="10" width="23.85546875" style="4" customWidth="1"/>
    <col min="11" max="11" width="30" style="4" customWidth="1"/>
    <col min="12" max="13" width="4.42578125" style="4" customWidth="1"/>
    <col min="14" max="16384" width="11.42578125" style="4"/>
  </cols>
  <sheetData>
    <row r="1" spans="1:13" ht="17.25" thickBot="1" x14ac:dyDescent="0.35">
      <c r="A1" s="1"/>
      <c r="B1" s="2"/>
      <c r="C1" s="3"/>
      <c r="D1" s="2"/>
      <c r="E1" s="3"/>
      <c r="F1" s="1"/>
      <c r="G1" s="1"/>
      <c r="H1" s="1"/>
      <c r="I1" s="1"/>
      <c r="J1" s="1"/>
      <c r="K1" s="1"/>
      <c r="L1" s="1"/>
      <c r="M1" s="1"/>
    </row>
    <row r="2" spans="1:13" ht="17.25" thickTop="1" x14ac:dyDescent="0.3">
      <c r="A2" s="1"/>
      <c r="B2" s="149"/>
      <c r="C2" s="150"/>
      <c r="D2" s="150"/>
      <c r="E2" s="150"/>
      <c r="F2" s="150"/>
      <c r="G2" s="150"/>
      <c r="H2" s="150"/>
      <c r="I2" s="150"/>
      <c r="J2" s="150"/>
      <c r="K2" s="150"/>
      <c r="L2" s="151"/>
      <c r="M2" s="1"/>
    </row>
    <row r="3" spans="1:13" ht="30.75" customHeight="1" x14ac:dyDescent="0.3">
      <c r="A3" s="1"/>
      <c r="B3" s="5"/>
      <c r="C3" s="152" t="s">
        <v>0</v>
      </c>
      <c r="D3" s="153"/>
      <c r="E3" s="153"/>
      <c r="F3" s="154"/>
      <c r="G3" s="1"/>
      <c r="H3" s="1"/>
      <c r="I3" s="1"/>
      <c r="J3" s="1"/>
      <c r="K3" s="1"/>
      <c r="L3" s="6"/>
      <c r="M3" s="1"/>
    </row>
    <row r="4" spans="1:13" x14ac:dyDescent="0.3">
      <c r="A4" s="1"/>
      <c r="B4" s="5"/>
      <c r="C4" s="7" t="s">
        <v>1</v>
      </c>
      <c r="D4" s="8" t="s">
        <v>2</v>
      </c>
      <c r="E4" s="7" t="s">
        <v>3</v>
      </c>
      <c r="F4" s="8">
        <v>3</v>
      </c>
      <c r="G4" s="1"/>
      <c r="H4" s="1"/>
      <c r="I4" s="1"/>
      <c r="J4" s="1"/>
      <c r="K4" s="1"/>
      <c r="L4" s="6"/>
      <c r="M4" s="1"/>
    </row>
    <row r="5" spans="1:13" ht="17.25" thickBot="1" x14ac:dyDescent="0.35">
      <c r="A5" s="1"/>
      <c r="B5" s="5"/>
      <c r="C5" s="2"/>
      <c r="D5" s="3"/>
      <c r="E5" s="2"/>
      <c r="F5" s="3"/>
      <c r="G5" s="1"/>
      <c r="H5" s="1"/>
      <c r="I5" s="1"/>
      <c r="J5" s="1"/>
      <c r="K5" s="1"/>
      <c r="L5" s="6"/>
      <c r="M5" s="1"/>
    </row>
    <row r="6" spans="1:13" ht="31.5" customHeight="1" thickTop="1" x14ac:dyDescent="0.3">
      <c r="A6" s="1"/>
      <c r="B6" s="5"/>
      <c r="C6" s="155" t="s">
        <v>4</v>
      </c>
      <c r="D6" s="156"/>
      <c r="E6" s="156"/>
      <c r="F6" s="156"/>
      <c r="G6" s="156"/>
      <c r="H6" s="156"/>
      <c r="I6" s="156"/>
      <c r="J6" s="156"/>
      <c r="K6" s="157"/>
      <c r="L6" s="6"/>
      <c r="M6" s="1"/>
    </row>
    <row r="7" spans="1:13" x14ac:dyDescent="0.3">
      <c r="A7" s="1"/>
      <c r="B7" s="9"/>
      <c r="C7" s="158" t="s">
        <v>74</v>
      </c>
      <c r="D7" s="158"/>
      <c r="E7" s="158"/>
      <c r="F7" s="158"/>
      <c r="G7" s="158"/>
      <c r="H7" s="158"/>
      <c r="I7" s="158"/>
      <c r="J7" s="158"/>
      <c r="K7" s="159"/>
      <c r="L7" s="6"/>
      <c r="M7" s="1"/>
    </row>
    <row r="8" spans="1:13" s="13" customFormat="1" ht="15.6" customHeight="1" x14ac:dyDescent="0.3">
      <c r="A8" s="10"/>
      <c r="B8" s="11"/>
      <c r="C8" s="160" t="s">
        <v>5</v>
      </c>
      <c r="D8" s="160"/>
      <c r="E8" s="160"/>
      <c r="F8" s="160"/>
      <c r="G8" s="160"/>
      <c r="H8" s="160"/>
      <c r="I8" s="160"/>
      <c r="J8" s="160"/>
      <c r="K8" s="160"/>
      <c r="L8" s="12"/>
      <c r="M8" s="10"/>
    </row>
    <row r="9" spans="1:13" x14ac:dyDescent="0.3">
      <c r="A9" s="1"/>
      <c r="B9" s="9"/>
      <c r="C9" s="160"/>
      <c r="D9" s="160"/>
      <c r="E9" s="160"/>
      <c r="F9" s="160"/>
      <c r="G9" s="160"/>
      <c r="H9" s="160"/>
      <c r="I9" s="160"/>
      <c r="J9" s="160"/>
      <c r="K9" s="160"/>
      <c r="L9" s="6"/>
      <c r="M9" s="1"/>
    </row>
    <row r="10" spans="1:13" ht="34.5" customHeight="1" x14ac:dyDescent="0.3">
      <c r="A10" s="1"/>
      <c r="B10" s="9"/>
      <c r="C10" s="146" t="s">
        <v>6</v>
      </c>
      <c r="D10" s="147"/>
      <c r="E10" s="147"/>
      <c r="F10" s="147"/>
      <c r="G10" s="147"/>
      <c r="H10" s="147"/>
      <c r="I10" s="147"/>
      <c r="J10" s="147"/>
      <c r="K10" s="148"/>
      <c r="L10" s="6"/>
      <c r="M10" s="1"/>
    </row>
    <row r="11" spans="1:13" ht="30" customHeight="1" thickBot="1" x14ac:dyDescent="0.35">
      <c r="A11" s="1"/>
      <c r="B11" s="5"/>
      <c r="C11" s="134"/>
      <c r="D11" s="135"/>
      <c r="E11" s="135"/>
      <c r="F11" s="135"/>
      <c r="G11" s="135"/>
      <c r="H11" s="135"/>
      <c r="I11" s="135"/>
      <c r="J11" s="135"/>
      <c r="K11" s="136"/>
      <c r="L11" s="6"/>
      <c r="M11" s="1"/>
    </row>
    <row r="12" spans="1:13" ht="30" customHeight="1" x14ac:dyDescent="0.3">
      <c r="A12" s="1"/>
      <c r="B12" s="5"/>
      <c r="C12" s="137" t="s">
        <v>7</v>
      </c>
      <c r="D12" s="139" t="s">
        <v>8</v>
      </c>
      <c r="E12" s="141" t="s">
        <v>9</v>
      </c>
      <c r="F12" s="141"/>
      <c r="G12" s="137" t="s">
        <v>10</v>
      </c>
      <c r="H12" s="139" t="s">
        <v>11</v>
      </c>
      <c r="I12" s="139" t="s">
        <v>12</v>
      </c>
      <c r="J12" s="142" t="s">
        <v>13</v>
      </c>
      <c r="K12" s="144" t="s">
        <v>14</v>
      </c>
      <c r="L12" s="6"/>
      <c r="M12" s="1"/>
    </row>
    <row r="13" spans="1:13" ht="30" customHeight="1" thickBot="1" x14ac:dyDescent="0.35">
      <c r="A13" s="1"/>
      <c r="B13" s="5"/>
      <c r="C13" s="138"/>
      <c r="D13" s="140"/>
      <c r="E13" s="14" t="s">
        <v>15</v>
      </c>
      <c r="F13" s="14" t="s">
        <v>16</v>
      </c>
      <c r="G13" s="138"/>
      <c r="H13" s="140"/>
      <c r="I13" s="140"/>
      <c r="J13" s="143"/>
      <c r="K13" s="145"/>
      <c r="L13" s="6"/>
      <c r="M13" s="1"/>
    </row>
    <row r="14" spans="1:13" ht="30" customHeight="1" thickBot="1" x14ac:dyDescent="0.35">
      <c r="A14" s="1"/>
      <c r="B14" s="5"/>
      <c r="C14" s="15" t="s">
        <v>17</v>
      </c>
      <c r="D14" s="16"/>
      <c r="E14" s="16"/>
      <c r="F14" s="16"/>
      <c r="G14" s="16"/>
      <c r="H14" s="16"/>
      <c r="I14" s="16"/>
      <c r="J14" s="16"/>
      <c r="K14" s="17"/>
      <c r="L14" s="6"/>
      <c r="M14" s="1"/>
    </row>
    <row r="15" spans="1:13" ht="146.44999999999999" customHeight="1" thickBot="1" x14ac:dyDescent="0.35">
      <c r="A15" s="1"/>
      <c r="B15" s="5"/>
      <c r="C15" s="18">
        <v>1</v>
      </c>
      <c r="D15" s="19">
        <v>1.1000000000000001</v>
      </c>
      <c r="E15" s="19"/>
      <c r="F15" s="19"/>
      <c r="G15" s="20" t="s">
        <v>18</v>
      </c>
      <c r="H15" s="19" t="s">
        <v>19</v>
      </c>
      <c r="I15" s="21">
        <v>1</v>
      </c>
      <c r="J15" s="22">
        <f>1*'[1]APU 1,1 '!N74</f>
        <v>58559407</v>
      </c>
      <c r="K15" s="23">
        <f>+J15*I15</f>
        <v>58559407</v>
      </c>
      <c r="L15" s="6"/>
      <c r="M15" s="1"/>
    </row>
    <row r="16" spans="1:13" ht="79.900000000000006" customHeight="1" thickBot="1" x14ac:dyDescent="0.35">
      <c r="A16" s="1"/>
      <c r="B16" s="5"/>
      <c r="C16" s="18">
        <v>1</v>
      </c>
      <c r="D16" s="19">
        <v>1.2</v>
      </c>
      <c r="E16" s="19"/>
      <c r="F16" s="19"/>
      <c r="G16" s="24" t="s">
        <v>20</v>
      </c>
      <c r="H16" s="19" t="s">
        <v>21</v>
      </c>
      <c r="I16" s="21">
        <v>1</v>
      </c>
      <c r="J16" s="22">
        <f>1*'[1]APU 1,2'!N74</f>
        <v>4948866</v>
      </c>
      <c r="K16" s="23">
        <f>+I16*J16</f>
        <v>4948866</v>
      </c>
      <c r="L16" s="6"/>
      <c r="M16" s="1"/>
    </row>
    <row r="17" spans="1:13" ht="45" customHeight="1" thickBot="1" x14ac:dyDescent="0.35">
      <c r="A17" s="1"/>
      <c r="B17" s="5"/>
      <c r="C17" s="18">
        <v>1</v>
      </c>
      <c r="D17" s="19">
        <v>1.3</v>
      </c>
      <c r="E17" s="19"/>
      <c r="F17" s="19"/>
      <c r="G17" s="25" t="s">
        <v>22</v>
      </c>
      <c r="H17" s="19" t="s">
        <v>23</v>
      </c>
      <c r="I17" s="21">
        <v>5</v>
      </c>
      <c r="J17" s="22">
        <f>1*'[1]APU 1,3'!N73</f>
        <v>1475911</v>
      </c>
      <c r="K17" s="23">
        <f>+J17*I17</f>
        <v>7379555</v>
      </c>
      <c r="L17" s="6"/>
      <c r="M17" s="1"/>
    </row>
    <row r="18" spans="1:13" ht="30" customHeight="1" thickBot="1" x14ac:dyDescent="0.35">
      <c r="A18" s="1"/>
      <c r="B18" s="5"/>
      <c r="C18" s="26" t="s">
        <v>24</v>
      </c>
      <c r="D18" s="27"/>
      <c r="E18" s="27"/>
      <c r="F18" s="27"/>
      <c r="G18" s="28"/>
      <c r="H18" s="27"/>
      <c r="I18" s="29"/>
      <c r="J18" s="30"/>
      <c r="K18" s="31">
        <f>+K15+K16+K17</f>
        <v>70887828</v>
      </c>
      <c r="L18" s="6"/>
      <c r="M18" s="1"/>
    </row>
    <row r="19" spans="1:13" ht="30" customHeight="1" thickBot="1" x14ac:dyDescent="0.35">
      <c r="A19" s="1"/>
      <c r="B19" s="5"/>
      <c r="C19" s="15" t="s">
        <v>25</v>
      </c>
      <c r="D19" s="16"/>
      <c r="E19" s="16"/>
      <c r="F19" s="16"/>
      <c r="G19" s="16"/>
      <c r="H19" s="16"/>
      <c r="I19" s="16"/>
      <c r="J19" s="16"/>
      <c r="K19" s="17"/>
      <c r="L19" s="6"/>
      <c r="M19" s="1"/>
    </row>
    <row r="20" spans="1:13" ht="49.9" customHeight="1" thickBot="1" x14ac:dyDescent="0.35">
      <c r="A20" s="1"/>
      <c r="B20" s="5"/>
      <c r="C20" s="32">
        <v>2</v>
      </c>
      <c r="D20" s="33" t="s">
        <v>26</v>
      </c>
      <c r="E20" s="33"/>
      <c r="F20" s="33"/>
      <c r="G20" s="34" t="s">
        <v>27</v>
      </c>
      <c r="H20" s="33" t="s">
        <v>21</v>
      </c>
      <c r="I20" s="35">
        <v>1</v>
      </c>
      <c r="J20" s="36">
        <f>1*'[1]APU 2,1'!N75</f>
        <v>2197590</v>
      </c>
      <c r="K20" s="37">
        <f>+J20*I20</f>
        <v>2197590</v>
      </c>
      <c r="L20" s="6"/>
      <c r="M20" s="1"/>
    </row>
    <row r="21" spans="1:13" ht="30" customHeight="1" thickBot="1" x14ac:dyDescent="0.35">
      <c r="A21" s="1"/>
      <c r="B21" s="5"/>
      <c r="C21" s="32">
        <v>2</v>
      </c>
      <c r="D21" s="33" t="s">
        <v>28</v>
      </c>
      <c r="E21" s="33"/>
      <c r="F21" s="33"/>
      <c r="G21" s="34" t="s">
        <v>29</v>
      </c>
      <c r="H21" s="33" t="s">
        <v>21</v>
      </c>
      <c r="I21" s="35">
        <v>2</v>
      </c>
      <c r="J21" s="38">
        <v>1811387</v>
      </c>
      <c r="K21" s="37">
        <v>3622773</v>
      </c>
      <c r="L21" s="6"/>
      <c r="M21" s="1"/>
    </row>
    <row r="22" spans="1:13" s="1" customFormat="1" ht="75" customHeight="1" thickBot="1" x14ac:dyDescent="0.3">
      <c r="B22" s="5"/>
      <c r="C22" s="32">
        <v>2</v>
      </c>
      <c r="D22" s="39" t="s">
        <v>30</v>
      </c>
      <c r="E22" s="39"/>
      <c r="F22" s="39"/>
      <c r="G22" s="34" t="s">
        <v>31</v>
      </c>
      <c r="H22" s="39" t="s">
        <v>19</v>
      </c>
      <c r="I22" s="35">
        <v>6</v>
      </c>
      <c r="J22" s="38">
        <f>1*'[1]APU 2,3'!M73</f>
        <v>4139769</v>
      </c>
      <c r="K22" s="37">
        <f t="shared" ref="K22:K23" si="0">+J22*I22</f>
        <v>24838614</v>
      </c>
      <c r="L22" s="6"/>
    </row>
    <row r="23" spans="1:13" s="1" customFormat="1" ht="40.15" customHeight="1" thickBot="1" x14ac:dyDescent="0.3">
      <c r="B23" s="5"/>
      <c r="C23" s="32">
        <v>2</v>
      </c>
      <c r="D23" s="39">
        <v>2.4</v>
      </c>
      <c r="E23" s="39"/>
      <c r="F23" s="39"/>
      <c r="G23" s="34" t="s">
        <v>32</v>
      </c>
      <c r="H23" s="39" t="s">
        <v>33</v>
      </c>
      <c r="I23" s="35">
        <v>50</v>
      </c>
      <c r="J23" s="38">
        <f>1*'[1]APU 2,4'!M73</f>
        <v>226646</v>
      </c>
      <c r="K23" s="37">
        <f t="shared" si="0"/>
        <v>11332300</v>
      </c>
      <c r="L23" s="6"/>
    </row>
    <row r="24" spans="1:13" s="1" customFormat="1" ht="46.15" customHeight="1" thickBot="1" x14ac:dyDescent="0.3">
      <c r="B24" s="5"/>
      <c r="C24" s="32">
        <v>2</v>
      </c>
      <c r="D24" s="39" t="s">
        <v>34</v>
      </c>
      <c r="E24" s="39"/>
      <c r="F24" s="39"/>
      <c r="G24" s="34" t="s">
        <v>35</v>
      </c>
      <c r="H24" s="39" t="s">
        <v>21</v>
      </c>
      <c r="I24" s="35">
        <v>1</v>
      </c>
      <c r="J24" s="38">
        <f>1*'[1]APU 2,5'!M73</f>
        <v>2619903</v>
      </c>
      <c r="K24" s="37">
        <v>2578546</v>
      </c>
      <c r="L24" s="6"/>
    </row>
    <row r="25" spans="1:13" ht="30" customHeight="1" x14ac:dyDescent="0.3">
      <c r="B25" s="40"/>
      <c r="C25" s="32"/>
      <c r="D25" s="33"/>
      <c r="E25" s="33"/>
      <c r="F25" s="33"/>
      <c r="G25" s="41"/>
      <c r="H25" s="33"/>
      <c r="I25" s="35"/>
      <c r="J25" s="38"/>
      <c r="K25" s="42"/>
      <c r="L25" s="43"/>
    </row>
    <row r="26" spans="1:13" ht="30" customHeight="1" thickBot="1" x14ac:dyDescent="0.35">
      <c r="A26" s="1"/>
      <c r="B26" s="5"/>
      <c r="C26" s="26" t="s">
        <v>24</v>
      </c>
      <c r="D26" s="44"/>
      <c r="E26" s="45"/>
      <c r="F26" s="44"/>
      <c r="G26" s="44"/>
      <c r="H26" s="44"/>
      <c r="I26" s="46"/>
      <c r="J26" s="44"/>
      <c r="K26" s="47">
        <f>+K20+K21+K22+K23+K24</f>
        <v>44569823</v>
      </c>
      <c r="L26" s="6"/>
      <c r="M26" s="1"/>
    </row>
    <row r="27" spans="1:13" ht="30" customHeight="1" thickBot="1" x14ac:dyDescent="0.35">
      <c r="A27" s="1"/>
      <c r="B27" s="5"/>
      <c r="C27" s="15" t="s">
        <v>36</v>
      </c>
      <c r="D27" s="16"/>
      <c r="E27" s="16"/>
      <c r="F27" s="16"/>
      <c r="G27" s="16"/>
      <c r="H27" s="16"/>
      <c r="I27" s="16"/>
      <c r="J27" s="16"/>
      <c r="K27" s="17"/>
      <c r="L27" s="6"/>
      <c r="M27" s="1"/>
    </row>
    <row r="28" spans="1:13" ht="64.900000000000006" customHeight="1" thickBot="1" x14ac:dyDescent="0.35">
      <c r="A28" s="1"/>
      <c r="B28" s="5"/>
      <c r="C28" s="32">
        <v>3</v>
      </c>
      <c r="D28" s="48" t="s">
        <v>37</v>
      </c>
      <c r="E28" s="48"/>
      <c r="F28" s="48"/>
      <c r="G28" s="34" t="s">
        <v>38</v>
      </c>
      <c r="H28" s="48" t="s">
        <v>19</v>
      </c>
      <c r="I28" s="35">
        <v>4</v>
      </c>
      <c r="J28" s="49">
        <f>1*'[1]APU 3,1'!M73</f>
        <v>4337625</v>
      </c>
      <c r="K28" s="37">
        <f>+J28*I28</f>
        <v>17350500</v>
      </c>
      <c r="L28" s="6"/>
      <c r="M28" s="1"/>
    </row>
    <row r="29" spans="1:13" ht="49.9" customHeight="1" thickBot="1" x14ac:dyDescent="0.35">
      <c r="A29" s="1"/>
      <c r="B29" s="5"/>
      <c r="C29" s="32">
        <v>3</v>
      </c>
      <c r="D29" s="33" t="s">
        <v>39</v>
      </c>
      <c r="E29" s="33"/>
      <c r="F29" s="33"/>
      <c r="G29" s="20" t="s">
        <v>40</v>
      </c>
      <c r="H29" s="48" t="s">
        <v>19</v>
      </c>
      <c r="I29" s="35">
        <v>3</v>
      </c>
      <c r="J29" s="49">
        <f>1*'[1]APU 3,2'!M73</f>
        <v>2152638</v>
      </c>
      <c r="K29" s="37">
        <v>6419767</v>
      </c>
      <c r="L29" s="6"/>
      <c r="M29" s="1"/>
    </row>
    <row r="30" spans="1:13" ht="49.9" customHeight="1" thickBot="1" x14ac:dyDescent="0.35">
      <c r="A30" s="1"/>
      <c r="B30" s="5"/>
      <c r="C30" s="32">
        <v>3</v>
      </c>
      <c r="D30" s="48" t="s">
        <v>41</v>
      </c>
      <c r="E30" s="48"/>
      <c r="F30" s="48"/>
      <c r="G30" s="20" t="s">
        <v>40</v>
      </c>
      <c r="H30" s="48" t="s">
        <v>19</v>
      </c>
      <c r="I30" s="35">
        <v>4</v>
      </c>
      <c r="J30" s="49">
        <f>1*'[1]APU 3,3'!M73</f>
        <v>3513751</v>
      </c>
      <c r="K30" s="37">
        <f t="shared" ref="K30:K37" si="1">+J30*I30</f>
        <v>14055004</v>
      </c>
      <c r="L30" s="6"/>
      <c r="M30" s="1"/>
    </row>
    <row r="31" spans="1:13" s="1" customFormat="1" ht="64.900000000000006" customHeight="1" thickBot="1" x14ac:dyDescent="0.3">
      <c r="B31" s="5"/>
      <c r="C31" s="32">
        <v>3</v>
      </c>
      <c r="D31" s="39" t="s">
        <v>42</v>
      </c>
      <c r="E31" s="39"/>
      <c r="F31" s="39"/>
      <c r="G31" s="20" t="s">
        <v>43</v>
      </c>
      <c r="H31" s="39" t="s">
        <v>19</v>
      </c>
      <c r="I31" s="35">
        <v>5</v>
      </c>
      <c r="J31" s="49">
        <f>1*'[1]APU 3,4'!M63</f>
        <v>3932443</v>
      </c>
      <c r="K31" s="37">
        <f t="shared" si="1"/>
        <v>19662215</v>
      </c>
      <c r="L31" s="6"/>
    </row>
    <row r="32" spans="1:13" ht="48" customHeight="1" thickBot="1" x14ac:dyDescent="0.35">
      <c r="A32" s="1"/>
      <c r="B32" s="5"/>
      <c r="C32" s="32">
        <v>3</v>
      </c>
      <c r="D32" s="48" t="s">
        <v>44</v>
      </c>
      <c r="E32" s="48"/>
      <c r="F32" s="48"/>
      <c r="G32" s="20" t="s">
        <v>45</v>
      </c>
      <c r="H32" s="48" t="s">
        <v>19</v>
      </c>
      <c r="I32" s="35">
        <v>6</v>
      </c>
      <c r="J32" s="50">
        <f>1*'[1]APU 3,5'!M63</f>
        <v>3312063</v>
      </c>
      <c r="K32" s="37">
        <f t="shared" si="1"/>
        <v>19872378</v>
      </c>
      <c r="L32" s="6"/>
      <c r="M32" s="1"/>
    </row>
    <row r="33" spans="1:13" s="1" customFormat="1" ht="60" customHeight="1" thickBot="1" x14ac:dyDescent="0.3">
      <c r="B33" s="5"/>
      <c r="C33" s="51">
        <v>3</v>
      </c>
      <c r="D33" s="39" t="s">
        <v>46</v>
      </c>
      <c r="E33" s="39"/>
      <c r="F33" s="39"/>
      <c r="G33" s="34" t="s">
        <v>47</v>
      </c>
      <c r="H33" s="39" t="s">
        <v>19</v>
      </c>
      <c r="I33" s="35">
        <v>5</v>
      </c>
      <c r="J33" s="50">
        <f>1*'[1]APU 3,6'!M73</f>
        <v>1777163</v>
      </c>
      <c r="K33" s="37">
        <f t="shared" si="1"/>
        <v>8885815</v>
      </c>
      <c r="L33" s="6"/>
    </row>
    <row r="34" spans="1:13" s="1" customFormat="1" ht="34.9" customHeight="1" thickBot="1" x14ac:dyDescent="0.3">
      <c r="B34" s="5"/>
      <c r="C34" s="51">
        <v>3</v>
      </c>
      <c r="D34" s="39" t="s">
        <v>48</v>
      </c>
      <c r="E34" s="39"/>
      <c r="F34" s="39"/>
      <c r="G34" s="25" t="s">
        <v>49</v>
      </c>
      <c r="H34" s="39" t="s">
        <v>33</v>
      </c>
      <c r="I34" s="35">
        <v>380</v>
      </c>
      <c r="J34" s="50">
        <f>1*'[1]APU 3,7'!M73</f>
        <v>19000</v>
      </c>
      <c r="K34" s="37">
        <f t="shared" si="1"/>
        <v>7220000</v>
      </c>
      <c r="L34" s="6"/>
    </row>
    <row r="35" spans="1:13" s="1" customFormat="1" ht="45" customHeight="1" thickBot="1" x14ac:dyDescent="0.3">
      <c r="B35" s="5"/>
      <c r="C35" s="51">
        <v>3</v>
      </c>
      <c r="D35" s="39" t="s">
        <v>50</v>
      </c>
      <c r="E35" s="39"/>
      <c r="F35" s="39"/>
      <c r="G35" s="25" t="s">
        <v>51</v>
      </c>
      <c r="H35" s="39" t="s">
        <v>33</v>
      </c>
      <c r="I35" s="35">
        <v>300</v>
      </c>
      <c r="J35" s="50">
        <f>1*'[1]APU 3,8'!M73</f>
        <v>17078</v>
      </c>
      <c r="K35" s="37">
        <f t="shared" si="1"/>
        <v>5123400</v>
      </c>
      <c r="L35" s="6"/>
    </row>
    <row r="36" spans="1:13" s="1" customFormat="1" ht="30" customHeight="1" thickBot="1" x14ac:dyDescent="0.3">
      <c r="B36" s="5"/>
      <c r="C36" s="51">
        <v>3</v>
      </c>
      <c r="D36" s="39" t="s">
        <v>52</v>
      </c>
      <c r="E36" s="39"/>
      <c r="F36" s="39"/>
      <c r="G36" s="25" t="s">
        <v>53</v>
      </c>
      <c r="H36" s="39" t="s">
        <v>33</v>
      </c>
      <c r="I36" s="35">
        <v>30</v>
      </c>
      <c r="J36" s="52">
        <f>1*'[1]APU 3,9'!M73</f>
        <v>93301</v>
      </c>
      <c r="K36" s="37">
        <f t="shared" si="1"/>
        <v>2799030</v>
      </c>
      <c r="L36" s="6"/>
    </row>
    <row r="37" spans="1:13" ht="45" customHeight="1" thickBot="1" x14ac:dyDescent="0.35">
      <c r="A37" s="1"/>
      <c r="B37" s="5"/>
      <c r="C37" s="32">
        <v>3</v>
      </c>
      <c r="D37" s="48" t="s">
        <v>54</v>
      </c>
      <c r="E37" s="33"/>
      <c r="F37" s="48"/>
      <c r="G37" s="25" t="s">
        <v>55</v>
      </c>
      <c r="H37" s="48" t="s">
        <v>21</v>
      </c>
      <c r="I37" s="35">
        <v>1</v>
      </c>
      <c r="J37" s="38">
        <f>1*'[1]APU 3,10'!M74</f>
        <v>2826170</v>
      </c>
      <c r="K37" s="37">
        <f t="shared" si="1"/>
        <v>2826170</v>
      </c>
      <c r="L37" s="6"/>
      <c r="M37" s="1"/>
    </row>
    <row r="38" spans="1:13" ht="30" customHeight="1" x14ac:dyDescent="0.3">
      <c r="A38" s="1"/>
      <c r="B38" s="5"/>
      <c r="C38" s="32"/>
      <c r="D38" s="48"/>
      <c r="E38" s="48"/>
      <c r="F38" s="48"/>
      <c r="G38" s="53"/>
      <c r="H38" s="53"/>
      <c r="I38" s="35"/>
      <c r="J38" s="38"/>
      <c r="K38" s="42"/>
      <c r="L38" s="6"/>
      <c r="M38" s="1"/>
    </row>
    <row r="39" spans="1:13" ht="30" customHeight="1" thickBot="1" x14ac:dyDescent="0.35">
      <c r="A39" s="1"/>
      <c r="B39" s="5"/>
      <c r="C39" s="54" t="s">
        <v>24</v>
      </c>
      <c r="D39" s="55"/>
      <c r="E39" s="55"/>
      <c r="F39" s="55"/>
      <c r="G39" s="56"/>
      <c r="H39" s="55"/>
      <c r="I39" s="35"/>
      <c r="J39" s="57"/>
      <c r="K39" s="58">
        <f>SUM(K28:K38)</f>
        <v>104214279</v>
      </c>
      <c r="L39" s="6"/>
      <c r="M39" s="1"/>
    </row>
    <row r="40" spans="1:13" s="63" customFormat="1" ht="30" customHeight="1" thickBot="1" x14ac:dyDescent="0.3">
      <c r="A40" s="59"/>
      <c r="B40" s="60"/>
      <c r="C40" s="107" t="s">
        <v>56</v>
      </c>
      <c r="D40" s="108"/>
      <c r="E40" s="108"/>
      <c r="F40" s="108"/>
      <c r="G40" s="108"/>
      <c r="H40" s="108"/>
      <c r="I40" s="108"/>
      <c r="J40" s="109"/>
      <c r="K40" s="61">
        <f>+K39+K26+K18</f>
        <v>219671930</v>
      </c>
      <c r="L40" s="62"/>
      <c r="M40" s="59"/>
    </row>
    <row r="41" spans="1:13" s="63" customFormat="1" thickBot="1" x14ac:dyDescent="0.3">
      <c r="A41" s="59"/>
      <c r="B41" s="60"/>
      <c r="C41" s="64"/>
      <c r="D41" s="64"/>
      <c r="E41" s="64"/>
      <c r="F41" s="64"/>
      <c r="G41" s="64"/>
      <c r="H41" s="64"/>
      <c r="I41" s="64"/>
      <c r="J41" s="64"/>
      <c r="K41" s="65"/>
      <c r="L41" s="62"/>
      <c r="M41" s="59"/>
    </row>
    <row r="42" spans="1:13" s="63" customFormat="1" ht="30" customHeight="1" x14ac:dyDescent="0.25">
      <c r="A42" s="59"/>
      <c r="B42" s="60"/>
      <c r="C42" s="66"/>
      <c r="D42" s="67"/>
      <c r="E42" s="66"/>
      <c r="F42" s="66"/>
      <c r="G42" s="110" t="s">
        <v>57</v>
      </c>
      <c r="H42" s="111"/>
      <c r="I42" s="112"/>
      <c r="J42" s="68">
        <v>0.17</v>
      </c>
      <c r="K42" s="61">
        <f>+K40*17%</f>
        <v>37344228.100000001</v>
      </c>
      <c r="L42" s="62"/>
      <c r="M42" s="59"/>
    </row>
    <row r="43" spans="1:13" s="63" customFormat="1" ht="30" customHeight="1" x14ac:dyDescent="0.25">
      <c r="A43" s="59"/>
      <c r="B43" s="60"/>
      <c r="C43" s="66"/>
      <c r="D43" s="67"/>
      <c r="E43" s="66"/>
      <c r="F43" s="66"/>
      <c r="G43" s="69" t="s">
        <v>58</v>
      </c>
      <c r="H43" s="70"/>
      <c r="I43" s="71"/>
      <c r="J43" s="72">
        <v>0</v>
      </c>
      <c r="K43" s="73"/>
      <c r="L43" s="62"/>
      <c r="M43" s="59"/>
    </row>
    <row r="44" spans="1:13" s="63" customFormat="1" ht="30" customHeight="1" x14ac:dyDescent="0.25">
      <c r="A44" s="59"/>
      <c r="B44" s="60"/>
      <c r="C44" s="66"/>
      <c r="D44" s="74"/>
      <c r="E44" s="74"/>
      <c r="F44" s="74"/>
      <c r="G44" s="69" t="s">
        <v>59</v>
      </c>
      <c r="H44" s="75"/>
      <c r="I44" s="76"/>
      <c r="J44" s="77">
        <v>0.05</v>
      </c>
      <c r="K44" s="78">
        <f>+K40*5%</f>
        <v>10983596.5</v>
      </c>
      <c r="L44" s="62"/>
      <c r="M44" s="59"/>
    </row>
    <row r="45" spans="1:13" s="63" customFormat="1" ht="30" customHeight="1" x14ac:dyDescent="0.25">
      <c r="A45" s="59"/>
      <c r="B45" s="60"/>
      <c r="C45" s="66"/>
      <c r="D45" s="74"/>
      <c r="E45" s="74"/>
      <c r="F45" s="74"/>
      <c r="G45" s="79" t="s">
        <v>60</v>
      </c>
      <c r="H45" s="75"/>
      <c r="I45" s="76"/>
      <c r="J45" s="80"/>
      <c r="K45" s="78">
        <f>+K44+K42+K40</f>
        <v>267999754.59999999</v>
      </c>
      <c r="L45" s="62"/>
      <c r="M45" s="59"/>
    </row>
    <row r="46" spans="1:13" s="63" customFormat="1" ht="30" customHeight="1" x14ac:dyDescent="0.25">
      <c r="A46" s="59"/>
      <c r="B46" s="60"/>
      <c r="C46" s="66"/>
      <c r="D46" s="67"/>
      <c r="E46" s="66"/>
      <c r="F46" s="66"/>
      <c r="G46" s="69"/>
      <c r="H46" s="81"/>
      <c r="I46" s="81"/>
      <c r="J46" s="81"/>
      <c r="K46" s="73"/>
      <c r="L46" s="62"/>
      <c r="M46" s="59"/>
    </row>
    <row r="47" spans="1:13" s="63" customFormat="1" ht="30" customHeight="1" x14ac:dyDescent="0.25">
      <c r="A47" s="59"/>
      <c r="B47" s="60"/>
      <c r="C47" s="66"/>
      <c r="D47" s="67"/>
      <c r="E47" s="66"/>
      <c r="F47" s="66"/>
      <c r="G47" s="82"/>
      <c r="H47" s="75"/>
      <c r="I47" s="76"/>
      <c r="J47" s="83"/>
      <c r="K47" s="73"/>
      <c r="L47" s="62"/>
      <c r="M47" s="59"/>
    </row>
    <row r="48" spans="1:13" s="63" customFormat="1" ht="30" customHeight="1" x14ac:dyDescent="0.25">
      <c r="A48" s="59"/>
      <c r="B48" s="60"/>
      <c r="C48" s="66"/>
      <c r="D48" s="67"/>
      <c r="E48" s="66"/>
      <c r="F48" s="84"/>
      <c r="G48" s="82"/>
      <c r="H48" s="75"/>
      <c r="I48" s="76"/>
      <c r="J48" s="83"/>
      <c r="K48" s="85"/>
      <c r="L48" s="62"/>
      <c r="M48" s="59"/>
    </row>
    <row r="49" spans="1:13" s="63" customFormat="1" ht="30" customHeight="1" thickBot="1" x14ac:dyDescent="0.3">
      <c r="A49" s="59"/>
      <c r="B49" s="60"/>
      <c r="C49" s="66"/>
      <c r="D49" s="67"/>
      <c r="E49" s="66"/>
      <c r="F49" s="66"/>
      <c r="G49" s="86" t="s">
        <v>61</v>
      </c>
      <c r="H49" s="87"/>
      <c r="I49" s="88"/>
      <c r="J49" s="89"/>
      <c r="K49" s="61">
        <f>1*K45</f>
        <v>267999754.59999999</v>
      </c>
      <c r="L49" s="62"/>
      <c r="M49" s="59"/>
    </row>
    <row r="50" spans="1:13" s="63" customFormat="1" thickBot="1" x14ac:dyDescent="0.3">
      <c r="A50" s="59"/>
      <c r="B50" s="60"/>
      <c r="C50" s="66"/>
      <c r="D50" s="67"/>
      <c r="E50" s="67"/>
      <c r="F50" s="67"/>
      <c r="G50" s="66"/>
      <c r="H50" s="66"/>
      <c r="I50" s="90"/>
      <c r="J50" s="91"/>
      <c r="K50" s="92"/>
      <c r="L50" s="62"/>
      <c r="M50" s="59"/>
    </row>
    <row r="51" spans="1:13" s="63" customFormat="1" ht="15.75" x14ac:dyDescent="0.25">
      <c r="A51" s="59"/>
      <c r="B51" s="60"/>
      <c r="C51" s="93"/>
      <c r="D51" s="113"/>
      <c r="E51" s="113"/>
      <c r="F51" s="113"/>
      <c r="G51" s="113"/>
      <c r="H51" s="113"/>
      <c r="I51" s="113"/>
      <c r="J51" s="113"/>
      <c r="K51" s="114"/>
      <c r="L51" s="94"/>
      <c r="M51" s="59"/>
    </row>
    <row r="52" spans="1:13" s="63" customFormat="1" ht="46.5" customHeight="1" x14ac:dyDescent="0.25">
      <c r="A52" s="59"/>
      <c r="B52" s="60"/>
      <c r="C52" s="129" t="s">
        <v>62</v>
      </c>
      <c r="D52" s="130"/>
      <c r="E52" s="130"/>
      <c r="F52" s="130"/>
      <c r="G52" s="130"/>
      <c r="H52" s="131" t="s">
        <v>10</v>
      </c>
      <c r="I52" s="131"/>
      <c r="J52" s="131"/>
      <c r="K52" s="95" t="s">
        <v>63</v>
      </c>
      <c r="L52" s="96"/>
      <c r="M52" s="59"/>
    </row>
    <row r="53" spans="1:13" s="63" customFormat="1" ht="32.25" customHeight="1" x14ac:dyDescent="0.25">
      <c r="A53" s="59"/>
      <c r="B53" s="60"/>
      <c r="C53" s="129" t="s">
        <v>64</v>
      </c>
      <c r="D53" s="130"/>
      <c r="E53" s="130"/>
      <c r="F53" s="130"/>
      <c r="G53" s="130"/>
      <c r="H53" s="125" t="s">
        <v>65</v>
      </c>
      <c r="I53" s="125"/>
      <c r="J53" s="97" t="s">
        <v>66</v>
      </c>
      <c r="K53" s="98">
        <v>0.17</v>
      </c>
      <c r="L53" s="96"/>
      <c r="M53" s="59"/>
    </row>
    <row r="54" spans="1:13" s="63" customFormat="1" ht="30" customHeight="1" x14ac:dyDescent="0.25">
      <c r="A54" s="59"/>
      <c r="B54" s="60"/>
      <c r="C54" s="129" t="s">
        <v>67</v>
      </c>
      <c r="D54" s="130"/>
      <c r="E54" s="130"/>
      <c r="F54" s="130"/>
      <c r="G54" s="130"/>
      <c r="H54" s="132" t="s">
        <v>68</v>
      </c>
      <c r="I54" s="133"/>
      <c r="J54" s="97" t="s">
        <v>69</v>
      </c>
      <c r="K54" s="98">
        <v>0</v>
      </c>
      <c r="L54" s="96"/>
      <c r="M54" s="59"/>
    </row>
    <row r="55" spans="1:13" s="99" customFormat="1" ht="58.5" customHeight="1" x14ac:dyDescent="0.25">
      <c r="A55" s="59"/>
      <c r="B55" s="60"/>
      <c r="C55" s="115"/>
      <c r="D55" s="116"/>
      <c r="E55" s="116"/>
      <c r="F55" s="116"/>
      <c r="G55" s="117"/>
      <c r="H55" s="124" t="s">
        <v>70</v>
      </c>
      <c r="I55" s="125"/>
      <c r="J55" s="97" t="s">
        <v>71</v>
      </c>
      <c r="K55" s="98">
        <v>0.05</v>
      </c>
      <c r="L55" s="62"/>
      <c r="M55" s="59"/>
    </row>
    <row r="56" spans="1:13" ht="39" customHeight="1" x14ac:dyDescent="0.3">
      <c r="A56" s="1"/>
      <c r="B56" s="5"/>
      <c r="C56" s="118"/>
      <c r="D56" s="119"/>
      <c r="E56" s="119"/>
      <c r="F56" s="119"/>
      <c r="G56" s="120"/>
      <c r="H56" s="125" t="s">
        <v>72</v>
      </c>
      <c r="I56" s="125"/>
      <c r="J56" s="97" t="s">
        <v>73</v>
      </c>
      <c r="K56" s="98">
        <v>0.22</v>
      </c>
      <c r="L56" s="6"/>
      <c r="M56" s="1"/>
    </row>
    <row r="57" spans="1:13" ht="47.25" customHeight="1" thickBot="1" x14ac:dyDescent="0.35">
      <c r="A57" s="1"/>
      <c r="B57" s="5"/>
      <c r="C57" s="121"/>
      <c r="D57" s="122"/>
      <c r="E57" s="122"/>
      <c r="F57" s="122"/>
      <c r="G57" s="123"/>
      <c r="H57" s="126"/>
      <c r="I57" s="127"/>
      <c r="J57" s="127"/>
      <c r="K57" s="128"/>
      <c r="L57" s="6"/>
      <c r="M57" s="1"/>
    </row>
    <row r="58" spans="1:13" ht="17.25" thickBot="1" x14ac:dyDescent="0.35">
      <c r="A58" s="1"/>
      <c r="B58" s="100"/>
      <c r="C58" s="101"/>
      <c r="D58" s="101"/>
      <c r="E58" s="102"/>
      <c r="F58" s="101"/>
      <c r="G58" s="103"/>
      <c r="H58" s="101"/>
      <c r="I58" s="101"/>
      <c r="J58" s="101"/>
      <c r="K58" s="101"/>
      <c r="L58" s="104"/>
      <c r="M58" s="1"/>
    </row>
    <row r="59" spans="1:13" ht="17.25" thickTop="1" x14ac:dyDescent="0.3">
      <c r="A59" s="1"/>
      <c r="B59" s="1"/>
      <c r="C59" s="1"/>
      <c r="D59" s="1"/>
      <c r="E59" s="105"/>
      <c r="F59" s="1"/>
      <c r="G59" s="1"/>
      <c r="H59" s="1"/>
      <c r="I59" s="1"/>
      <c r="J59" s="1"/>
      <c r="K59" s="1"/>
      <c r="L59" s="1"/>
      <c r="M59" s="1"/>
    </row>
  </sheetData>
  <mergeCells count="28">
    <mergeCell ref="C10:K10"/>
    <mergeCell ref="B2:L2"/>
    <mergeCell ref="C3:F3"/>
    <mergeCell ref="C6:K6"/>
    <mergeCell ref="C7:K7"/>
    <mergeCell ref="C8:K9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C40:J40"/>
    <mergeCell ref="G42:I42"/>
    <mergeCell ref="D51:K51"/>
    <mergeCell ref="C55:G57"/>
    <mergeCell ref="H55:I55"/>
    <mergeCell ref="H56:I56"/>
    <mergeCell ref="H57:K57"/>
    <mergeCell ref="C52:G52"/>
    <mergeCell ref="H52:J52"/>
    <mergeCell ref="C53:G53"/>
    <mergeCell ref="H53:I53"/>
    <mergeCell ref="C54:G54"/>
    <mergeCell ref="H54:I54"/>
  </mergeCells>
  <pageMargins left="0.7" right="0.7" top="0.75" bottom="0.75" header="0.3" footer="0.3"/>
  <pageSetup paperSize="9" scale="3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PAVILION</dc:creator>
  <cp:lastModifiedBy>Secretaria Arnaldo M</cp:lastModifiedBy>
  <dcterms:created xsi:type="dcterms:W3CDTF">2025-03-22T17:03:51Z</dcterms:created>
  <dcterms:modified xsi:type="dcterms:W3CDTF">2025-03-25T13:49:33Z</dcterms:modified>
</cp:coreProperties>
</file>