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msalazarp_dian_gov_co/Documents/1. Solicitudes de Adquisicion/Procesos Año 2025/Subasta Mtto Aires de Precision/"/>
    </mc:Choice>
  </mc:AlternateContent>
  <xr:revisionPtr revIDLastSave="155" documentId="8_{6E015CE6-92DA-40C5-A231-C84EECB0258A}" xr6:coauthVersionLast="47" xr6:coauthVersionMax="47" xr10:uidLastSave="{1162DFC2-D2EC-47FD-AA78-4B0777615B9A}"/>
  <bookViews>
    <workbookView xWindow="-120" yWindow="-120" windowWidth="20730" windowHeight="11040" xr2:uid="{FC399F14-7241-46E6-80DA-8C6BF4C9A94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2" i="1"/>
  <c r="I92" i="1"/>
  <c r="I90" i="1"/>
  <c r="I11" i="1"/>
  <c r="G13" i="1"/>
  <c r="G12" i="1"/>
  <c r="G11" i="1"/>
  <c r="H52" i="1" l="1"/>
  <c r="I14" i="1" l="1"/>
  <c r="H87" i="1"/>
  <c r="I91" i="1" s="1"/>
</calcChain>
</file>

<file path=xl/sharedStrings.xml><?xml version="1.0" encoding="utf-8"?>
<sst xmlns="http://schemas.openxmlformats.org/spreadsheetml/2006/main" count="221" uniqueCount="101">
  <si>
    <t>Descripción</t>
  </si>
  <si>
    <t>Unidad</t>
  </si>
  <si>
    <t>Cant.</t>
  </si>
  <si>
    <t xml:space="preserve">No. Rutinas </t>
  </si>
  <si>
    <t xml:space="preserve">Precio de Referencia IVA Incluido  </t>
  </si>
  <si>
    <t xml:space="preserve">Valor Total IVA Incluido </t>
  </si>
  <si>
    <t xml:space="preserve">Equipo de aire acondicionado de precisión – Modelo F0117176 – PEX 3BAY 090KW AIR CONDITIONER. Con sus respectivos accesorios y unidades condensadoras..
De acuerdo Anexo No.1- Requerimientos Técnicos 
20 Toneladas de Refrigeración (TR) </t>
  </si>
  <si>
    <t>Equipo de aire acondicionado de precisión – Modelo F0117175 – PEX 2BAY 050KW AIR CONDITIONER. Con sus respectivos accesorios y unidades condensadoras.
De acuerdo Anexo No.1- Requerimientos Técnicos
10 Toneladas de Refrigeración (TR)</t>
  </si>
  <si>
    <t xml:space="preserve">Unidad </t>
  </si>
  <si>
    <t xml:space="preserve">Equipo de aire acondicionado de precisión – Modelo PI033/U7A1/T/G/S/7/1/2/A/1/D/H/1/4/S/I/E/E/X7055089/065300/DAM301 – PEX 2BAY 050KW AIR CONDITIONER. Con sus respectivos accesorios y unidades condensadoras.
De acuerdo Anexo No.1- Requerimientos Técnicos 
10 Toneladas de Refrigeración (TR) </t>
  </si>
  <si>
    <t xml:space="preserve">VALOR  TOTAL MANTENIMIENTO PREVENTIVO IVA INCLUIDO </t>
  </si>
  <si>
    <t xml:space="preserve">Referencia </t>
  </si>
  <si>
    <t xml:space="preserve">Valor Unitario IVA Incluido </t>
  </si>
  <si>
    <t xml:space="preserve">MOTOR </t>
  </si>
  <si>
    <t>3 HP 208V</t>
  </si>
  <si>
    <t>SENSOR DE FLUJO</t>
  </si>
  <si>
    <t>N/A</t>
  </si>
  <si>
    <t xml:space="preserve">VALVULA SELENOIDE </t>
  </si>
  <si>
    <t>.5 GXM</t>
  </si>
  <si>
    <t xml:space="preserve">SISTEMA DE AGUA LATA </t>
  </si>
  <si>
    <t>SYS3</t>
  </si>
  <si>
    <t>LAMPARA I/R</t>
  </si>
  <si>
    <t>1600W/208V</t>
  </si>
  <si>
    <t>INDICADOR DE NIVEL HUMIFICADORA</t>
  </si>
  <si>
    <t>SATAND PIPE W/NUT</t>
  </si>
  <si>
    <t xml:space="preserve">BOMBA DE CONDENSADO </t>
  </si>
  <si>
    <t>208/230 60 DF</t>
  </si>
  <si>
    <t xml:space="preserve">RESISTENCIA </t>
  </si>
  <si>
    <t>3.3 KW 208V SS</t>
  </si>
  <si>
    <t xml:space="preserve">TERMOSTATO HUMIFICADOR </t>
  </si>
  <si>
    <t>115 F</t>
  </si>
  <si>
    <t xml:space="preserve">VALVULA CHEQUE </t>
  </si>
  <si>
    <t>5/8 OD</t>
  </si>
  <si>
    <t xml:space="preserve">SILENCIADOR DE DESCARGA </t>
  </si>
  <si>
    <t>5/8 OD HIEFF</t>
  </si>
  <si>
    <t xml:space="preserve">VALVULA DE SERVICIO COMPRESOR </t>
  </si>
  <si>
    <t>5/8 SWT</t>
  </si>
  <si>
    <t>VALVULA SELENOIDE DE LIQUIDO</t>
  </si>
  <si>
    <t>1/20 DM X 1/20 DF</t>
  </si>
  <si>
    <t xml:space="preserve">FILTRO DE LIQUIDO </t>
  </si>
  <si>
    <t>164 S 1/2 ODS</t>
  </si>
  <si>
    <t xml:space="preserve">MIRILLA INDICADOR </t>
  </si>
  <si>
    <t>1/2 ODM X 1/2 ODF</t>
  </si>
  <si>
    <t xml:space="preserve">VALVULA DE EXPANSION </t>
  </si>
  <si>
    <t>1/2 X1/2 X 1/4 DF 6T</t>
  </si>
  <si>
    <t>DISPLAY ASSY LRG GR LED</t>
  </si>
  <si>
    <t xml:space="preserve"> GR LED GL</t>
  </si>
  <si>
    <t>SENSOR T/H ASSY</t>
  </si>
  <si>
    <t>INTERNAL  ICOM</t>
  </si>
  <si>
    <t>SW DIFERENCIAL DE AIRE</t>
  </si>
  <si>
    <t>2 PORST</t>
  </si>
  <si>
    <t>PWA ENV</t>
  </si>
  <si>
    <t>ICOM CTRL LARGE</t>
  </si>
  <si>
    <t xml:space="preserve">FUSE DUAL </t>
  </si>
  <si>
    <t>J 600 1.25 AMP</t>
  </si>
  <si>
    <t>TRASFORMADOR 75 KW</t>
  </si>
  <si>
    <t>XFMR 220/ 24 V</t>
  </si>
  <si>
    <t xml:space="preserve">CONTACTOR 3 POLOS </t>
  </si>
  <si>
    <t>24 VOL 25/30 AMP</t>
  </si>
  <si>
    <t xml:space="preserve">OVERLOAD RELAY </t>
  </si>
  <si>
    <t>W/B MNT 32A C-H</t>
  </si>
  <si>
    <t>CONTACTOS AUX</t>
  </si>
  <si>
    <t>NO/NC 49ACR6</t>
  </si>
  <si>
    <t>SENSOR DE LATA TEMPERATURA HUM</t>
  </si>
  <si>
    <t>ESTÁNDAR</t>
  </si>
  <si>
    <t>SWICHW DE PRESION ALTA</t>
  </si>
  <si>
    <t>C/OUT</t>
  </si>
  <si>
    <t>COMPRESOR SCROLL ZR 72 K CE</t>
  </si>
  <si>
    <t xml:space="preserve">208/230 3 PH 60 HZ </t>
  </si>
  <si>
    <t xml:space="preserve">TRANSDUSTOR </t>
  </si>
  <si>
    <t>1-150 PSIA 0.5-4.5 V</t>
  </si>
  <si>
    <t xml:space="preserve">RESISTENCIA DE CARTER </t>
  </si>
  <si>
    <t xml:space="preserve">240V 70W SCROLL </t>
  </si>
  <si>
    <t xml:space="preserve">FILTROS POLUCION </t>
  </si>
  <si>
    <t>4X25X16 PULGADAS</t>
  </si>
  <si>
    <t>Valor Listado de Repuestos LIEBERT – VERTIV DE 10 TR</t>
  </si>
  <si>
    <t xml:space="preserve">Descripción 20 TR </t>
  </si>
  <si>
    <t>7,5 HP 208V</t>
  </si>
  <si>
    <t>3200W/208V</t>
  </si>
  <si>
    <t>5.0 KW 208V SS</t>
  </si>
  <si>
    <t>1 1/8 OD</t>
  </si>
  <si>
    <t>5/8 OD HI</t>
  </si>
  <si>
    <t>1 1/8 SWT</t>
  </si>
  <si>
    <t>5/8 MXF 24V 50/60 HZ</t>
  </si>
  <si>
    <t>305 S 5/8 ODS</t>
  </si>
  <si>
    <t>5/8 X5/8 X 1/4 DF 11T</t>
  </si>
  <si>
    <t xml:space="preserve">XFMR 220/ 24 V </t>
  </si>
  <si>
    <t>24 VOL 40/50 AMP</t>
  </si>
  <si>
    <t>240V 90W SCROLL SMT SCR</t>
  </si>
  <si>
    <t>Valor Listado de Repuestos LIEBERT – VERTIV DE 20 TR</t>
  </si>
  <si>
    <t xml:space="preserve">ANEXO NO 2. PRECIOS DE REFERNCIA </t>
  </si>
  <si>
    <t xml:space="preserve">1. MANTENIMIENTO PREVENTIVO </t>
  </si>
  <si>
    <t>Descripción 10TR</t>
  </si>
  <si>
    <t xml:space="preserve">Valor Total Mantenimiento Preventivo </t>
  </si>
  <si>
    <t xml:space="preserve">Bolsa de Repuestos Estimada </t>
  </si>
  <si>
    <t>Valor Estimado del Presente Proceso (IVA Incluido)</t>
  </si>
  <si>
    <t xml:space="preserve">Objeto: Servicio de mantenimiento integral preventivo y correctivo, con inclusión de repuestos para los equipos de aire acondicionado de precisión del centro de cómputo Sitio 1 de la DIAN </t>
  </si>
  <si>
    <t xml:space="preserve">2. LISTA DE REPUESTOS (para Mantenimiento Correctivo) </t>
  </si>
  <si>
    <t>2.1. LISTA DE REPUESTOS PARA EQUIPOS  LIEBERT – VERTIV DE 10 TR</t>
  </si>
  <si>
    <t>2.2  LISTA DE REPUESTOS PARA EQUIPOS  LIEBERT – VERTIV DE 20 TR</t>
  </si>
  <si>
    <t xml:space="preserve">Cant.
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</si>
</sst>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164" formatCode="&quot;$&quot;\ #,##0.0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3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5" fontId="2" fillId="0" borderId="1" xfId="1" applyNumberFormat="1" applyFont="1" applyBorder="1"/>
    <xf numFmtId="5" fontId="3" fillId="6" borderId="1" xfId="0" applyNumberFormat="1" applyFont="1" applyFill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7" fontId="2" fillId="0" borderId="1" xfId="1" applyNumberFormat="1" applyFont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5" fontId="5" fillId="2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5" fontId="7" fillId="0" borderId="1" xfId="1" applyNumberFormat="1" applyFont="1" applyBorder="1"/>
    <xf numFmtId="5" fontId="6" fillId="4" borderId="1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164" fontId="5" fillId="6" borderId="1" xfId="1" applyNumberFormat="1" applyFont="1" applyFill="1" applyBorder="1" applyAlignment="1">
      <alignment vertical="center"/>
    </xf>
    <xf numFmtId="164" fontId="5" fillId="6" borderId="1" xfId="1" applyNumberFormat="1" applyFont="1" applyFill="1" applyBorder="1" applyAlignment="1"/>
    <xf numFmtId="0" fontId="0" fillId="0" borderId="8" xfId="0" applyBorder="1"/>
    <xf numFmtId="0" fontId="0" fillId="0" borderId="2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4" fillId="0" borderId="0" xfId="0" applyFont="1" applyAlignment="1">
      <alignment horizont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7" fillId="0" borderId="0" xfId="0" applyFont="1"/>
    <xf numFmtId="0" fontId="2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8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/>
    </xf>
    <xf numFmtId="0" fontId="5" fillId="6" borderId="3" xfId="0" applyFont="1" applyFill="1" applyBorder="1"/>
    <xf numFmtId="0" fontId="5" fillId="6" borderId="4" xfId="0" applyFont="1" applyFill="1" applyBorder="1"/>
    <xf numFmtId="0" fontId="5" fillId="6" borderId="5" xfId="0" applyFont="1" applyFill="1" applyBorder="1"/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4" fillId="7" borderId="3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left"/>
    </xf>
    <xf numFmtId="0" fontId="4" fillId="7" borderId="5" xfId="0" applyFont="1" applyFill="1" applyBorder="1" applyAlignment="1">
      <alignment horizontal="left"/>
    </xf>
    <xf numFmtId="0" fontId="3" fillId="6" borderId="6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1</xdr:row>
      <xdr:rowOff>152400</xdr:rowOff>
    </xdr:from>
    <xdr:to>
      <xdr:col>2</xdr:col>
      <xdr:colOff>971550</xdr:colOff>
      <xdr:row>4</xdr:row>
      <xdr:rowOff>72135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A08613-5A7D-4F08-BEF3-1BD7EB088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342900"/>
          <a:ext cx="609600" cy="5388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93C76-4725-4A1A-938F-AE90A7E1D7E2}">
  <dimension ref="B2:L94"/>
  <sheetViews>
    <sheetView showGridLines="0" tabSelected="1" topLeftCell="C7" workbookViewId="0">
      <selection activeCell="I14" sqref="I14"/>
    </sheetView>
  </sheetViews>
  <sheetFormatPr baseColWidth="10" defaultRowHeight="15" x14ac:dyDescent="0.25"/>
  <cols>
    <col min="2" max="2" width="5" customWidth="1"/>
    <col min="3" max="3" width="48.5703125" customWidth="1"/>
    <col min="4" max="5" width="7.28515625" customWidth="1"/>
    <col min="6" max="6" width="7.5703125" customWidth="1"/>
    <col min="7" max="7" width="13.7109375" customWidth="1"/>
    <col min="8" max="8" width="20" customWidth="1"/>
    <col min="9" max="9" width="17.28515625" customWidth="1"/>
    <col min="10" max="10" width="7.42578125" customWidth="1"/>
    <col min="12" max="12" width="16.7109375" bestFit="1" customWidth="1"/>
  </cols>
  <sheetData>
    <row r="2" spans="2:12" x14ac:dyDescent="0.25">
      <c r="B2" s="20"/>
      <c r="C2" s="21"/>
      <c r="D2" s="21"/>
      <c r="E2" s="21"/>
      <c r="F2" s="21"/>
      <c r="G2" s="21"/>
      <c r="H2" s="21"/>
      <c r="I2" s="21"/>
      <c r="J2" s="22"/>
    </row>
    <row r="3" spans="2:12" x14ac:dyDescent="0.25">
      <c r="B3" s="23"/>
      <c r="J3" s="24"/>
    </row>
    <row r="4" spans="2:12" ht="18.75" x14ac:dyDescent="0.3">
      <c r="B4" s="23"/>
      <c r="C4" s="36" t="s">
        <v>90</v>
      </c>
      <c r="D4" s="36"/>
      <c r="E4" s="36"/>
      <c r="F4" s="36"/>
      <c r="G4" s="36"/>
      <c r="H4" s="36"/>
      <c r="I4" s="36"/>
      <c r="J4" s="24"/>
    </row>
    <row r="5" spans="2:12" x14ac:dyDescent="0.25">
      <c r="B5" s="23"/>
      <c r="C5" s="25"/>
      <c r="D5" s="25"/>
      <c r="E5" s="25"/>
      <c r="F5" s="25"/>
      <c r="G5" s="25"/>
      <c r="H5" s="25"/>
      <c r="I5" s="25"/>
      <c r="J5" s="24"/>
    </row>
    <row r="6" spans="2:12" ht="45.75" customHeight="1" x14ac:dyDescent="0.25">
      <c r="B6" s="23"/>
      <c r="C6" s="47" t="s">
        <v>96</v>
      </c>
      <c r="D6" s="47"/>
      <c r="E6" s="47"/>
      <c r="F6" s="47"/>
      <c r="G6" s="47"/>
      <c r="H6" s="47"/>
      <c r="I6" s="47"/>
      <c r="J6" s="24"/>
    </row>
    <row r="7" spans="2:12" x14ac:dyDescent="0.25">
      <c r="B7" s="23"/>
      <c r="J7" s="24"/>
    </row>
    <row r="8" spans="2:12" s="6" customFormat="1" ht="25.5" customHeight="1" x14ac:dyDescent="0.25">
      <c r="B8" s="26"/>
      <c r="C8" s="48" t="s">
        <v>91</v>
      </c>
      <c r="D8" s="48"/>
      <c r="E8" s="48"/>
      <c r="J8" s="27"/>
    </row>
    <row r="9" spans="2:12" x14ac:dyDescent="0.25">
      <c r="B9" s="23"/>
      <c r="C9" s="37" t="s">
        <v>0</v>
      </c>
      <c r="D9" s="37" t="s">
        <v>1</v>
      </c>
      <c r="E9" s="37" t="s">
        <v>2</v>
      </c>
      <c r="F9" s="42" t="s">
        <v>3</v>
      </c>
      <c r="G9" s="53" t="s">
        <v>100</v>
      </c>
      <c r="H9" s="42" t="s">
        <v>4</v>
      </c>
      <c r="I9" s="42" t="s">
        <v>5</v>
      </c>
      <c r="J9" s="24"/>
    </row>
    <row r="10" spans="2:12" x14ac:dyDescent="0.25">
      <c r="B10" s="23"/>
      <c r="C10" s="37"/>
      <c r="D10" s="37"/>
      <c r="E10" s="37"/>
      <c r="F10" s="42"/>
      <c r="G10" s="54"/>
      <c r="H10" s="42"/>
      <c r="I10" s="42"/>
      <c r="J10" s="24"/>
    </row>
    <row r="11" spans="2:12" ht="63" customHeight="1" x14ac:dyDescent="0.25">
      <c r="B11" s="23"/>
      <c r="C11" s="1" t="s">
        <v>6</v>
      </c>
      <c r="D11" s="2" t="s">
        <v>1</v>
      </c>
      <c r="E11" s="3">
        <v>4</v>
      </c>
      <c r="F11" s="7">
        <v>8</v>
      </c>
      <c r="G11" s="7">
        <f>+F11*E11</f>
        <v>32</v>
      </c>
      <c r="H11" s="8">
        <v>1834133</v>
      </c>
      <c r="I11" s="8">
        <f>+H11*F11*E11</f>
        <v>58692256</v>
      </c>
      <c r="J11" s="24"/>
      <c r="L11" s="71"/>
    </row>
    <row r="12" spans="2:12" ht="67.5" customHeight="1" x14ac:dyDescent="0.25">
      <c r="B12" s="23"/>
      <c r="C12" s="1" t="s">
        <v>7</v>
      </c>
      <c r="D12" s="2" t="s">
        <v>8</v>
      </c>
      <c r="E12" s="3">
        <v>2</v>
      </c>
      <c r="F12" s="7">
        <v>8</v>
      </c>
      <c r="G12" s="7">
        <f>+F12*E12</f>
        <v>16</v>
      </c>
      <c r="H12" s="8">
        <v>1693662</v>
      </c>
      <c r="I12" s="8">
        <f>+H12*F12*E12</f>
        <v>27098592</v>
      </c>
      <c r="J12" s="24"/>
      <c r="L12" s="71"/>
    </row>
    <row r="13" spans="2:12" ht="88.5" customHeight="1" x14ac:dyDescent="0.25">
      <c r="B13" s="23"/>
      <c r="C13" s="9" t="s">
        <v>9</v>
      </c>
      <c r="D13" s="2" t="s">
        <v>8</v>
      </c>
      <c r="E13" s="7">
        <v>2</v>
      </c>
      <c r="F13" s="7">
        <v>8</v>
      </c>
      <c r="G13" s="7">
        <f>+F13*E13</f>
        <v>16</v>
      </c>
      <c r="H13" s="8">
        <v>1693662</v>
      </c>
      <c r="I13" s="8">
        <f>+H13*F13*E13</f>
        <v>27098592</v>
      </c>
      <c r="J13" s="24"/>
      <c r="L13" s="71"/>
    </row>
    <row r="14" spans="2:12" ht="24" customHeight="1" x14ac:dyDescent="0.25">
      <c r="B14" s="23"/>
      <c r="C14" s="37" t="s">
        <v>10</v>
      </c>
      <c r="D14" s="37"/>
      <c r="E14" s="37"/>
      <c r="F14" s="37"/>
      <c r="G14" s="37"/>
      <c r="H14" s="37"/>
      <c r="I14" s="10">
        <f>SUM(I11:I13)</f>
        <v>112889440</v>
      </c>
      <c r="J14" s="24"/>
      <c r="L14" s="71"/>
    </row>
    <row r="15" spans="2:12" x14ac:dyDescent="0.25">
      <c r="B15" s="23"/>
      <c r="J15" s="24"/>
    </row>
    <row r="16" spans="2:12" x14ac:dyDescent="0.25">
      <c r="B16" s="23"/>
      <c r="C16" s="49" t="s">
        <v>97</v>
      </c>
      <c r="D16" s="50"/>
      <c r="E16" s="50"/>
      <c r="F16" s="51"/>
      <c r="G16" s="33"/>
      <c r="J16" s="24"/>
    </row>
    <row r="17" spans="2:10" x14ac:dyDescent="0.25">
      <c r="B17" s="23"/>
      <c r="J17" s="24"/>
    </row>
    <row r="18" spans="2:10" x14ac:dyDescent="0.25">
      <c r="B18" s="23"/>
      <c r="C18" s="38" t="s">
        <v>98</v>
      </c>
      <c r="D18" s="39"/>
      <c r="E18" s="39"/>
      <c r="F18" s="40"/>
      <c r="G18" s="34"/>
      <c r="H18" s="28"/>
      <c r="J18" s="24"/>
    </row>
    <row r="19" spans="2:10" x14ac:dyDescent="0.25">
      <c r="B19" s="23"/>
      <c r="C19" s="41" t="s">
        <v>92</v>
      </c>
      <c r="D19" s="41" t="s">
        <v>1</v>
      </c>
      <c r="E19" s="41" t="s">
        <v>2</v>
      </c>
      <c r="F19" s="57" t="s">
        <v>11</v>
      </c>
      <c r="G19" s="58"/>
      <c r="H19" s="41" t="s">
        <v>12</v>
      </c>
      <c r="J19" s="24"/>
    </row>
    <row r="20" spans="2:10" x14ac:dyDescent="0.25">
      <c r="B20" s="23"/>
      <c r="C20" s="41"/>
      <c r="D20" s="41"/>
      <c r="E20" s="41"/>
      <c r="F20" s="59"/>
      <c r="G20" s="60"/>
      <c r="H20" s="41"/>
      <c r="J20" s="24"/>
    </row>
    <row r="21" spans="2:10" x14ac:dyDescent="0.25">
      <c r="B21" s="23"/>
      <c r="C21" s="11" t="s">
        <v>13</v>
      </c>
      <c r="D21" s="12" t="s">
        <v>1</v>
      </c>
      <c r="E21" s="13">
        <v>1</v>
      </c>
      <c r="F21" s="55" t="s">
        <v>14</v>
      </c>
      <c r="G21" s="56"/>
      <c r="H21" s="14">
        <v>9483652</v>
      </c>
      <c r="J21" s="24"/>
    </row>
    <row r="22" spans="2:10" x14ac:dyDescent="0.25">
      <c r="B22" s="23"/>
      <c r="C22" s="11" t="s">
        <v>15</v>
      </c>
      <c r="D22" s="12" t="s">
        <v>1</v>
      </c>
      <c r="E22" s="13">
        <v>1</v>
      </c>
      <c r="F22" s="55" t="s">
        <v>16</v>
      </c>
      <c r="G22" s="56"/>
      <c r="H22" s="14">
        <v>3713506</v>
      </c>
      <c r="J22" s="24"/>
    </row>
    <row r="23" spans="2:10" x14ac:dyDescent="0.25">
      <c r="B23" s="23"/>
      <c r="C23" s="11" t="s">
        <v>17</v>
      </c>
      <c r="D23" s="12" t="s">
        <v>1</v>
      </c>
      <c r="E23" s="13">
        <v>1</v>
      </c>
      <c r="F23" s="55" t="s">
        <v>18</v>
      </c>
      <c r="G23" s="56"/>
      <c r="H23" s="14">
        <v>2088211</v>
      </c>
      <c r="J23" s="24"/>
    </row>
    <row r="24" spans="2:10" x14ac:dyDescent="0.25">
      <c r="B24" s="23"/>
      <c r="C24" s="11" t="s">
        <v>19</v>
      </c>
      <c r="D24" s="12" t="s">
        <v>1</v>
      </c>
      <c r="E24" s="13">
        <v>1</v>
      </c>
      <c r="F24" s="55" t="s">
        <v>20</v>
      </c>
      <c r="G24" s="56"/>
      <c r="H24" s="14">
        <v>3915954</v>
      </c>
      <c r="J24" s="24"/>
    </row>
    <row r="25" spans="2:10" x14ac:dyDescent="0.25">
      <c r="B25" s="23"/>
      <c r="C25" s="11" t="s">
        <v>21</v>
      </c>
      <c r="D25" s="12" t="s">
        <v>1</v>
      </c>
      <c r="E25" s="13">
        <v>1</v>
      </c>
      <c r="F25" s="55" t="s">
        <v>22</v>
      </c>
      <c r="G25" s="56"/>
      <c r="H25" s="14">
        <v>1900891</v>
      </c>
      <c r="J25" s="24"/>
    </row>
    <row r="26" spans="2:10" x14ac:dyDescent="0.25">
      <c r="B26" s="23"/>
      <c r="C26" s="11" t="s">
        <v>23</v>
      </c>
      <c r="D26" s="12" t="s">
        <v>1</v>
      </c>
      <c r="E26" s="13">
        <v>1</v>
      </c>
      <c r="F26" s="55" t="s">
        <v>24</v>
      </c>
      <c r="G26" s="56"/>
      <c r="H26" s="14">
        <v>1049765</v>
      </c>
      <c r="J26" s="24"/>
    </row>
    <row r="27" spans="2:10" x14ac:dyDescent="0.25">
      <c r="B27" s="23"/>
      <c r="C27" s="11" t="s">
        <v>25</v>
      </c>
      <c r="D27" s="12" t="s">
        <v>1</v>
      </c>
      <c r="E27" s="13">
        <v>1</v>
      </c>
      <c r="F27" s="55" t="s">
        <v>26</v>
      </c>
      <c r="G27" s="56"/>
      <c r="H27" s="14">
        <v>4075730</v>
      </c>
      <c r="J27" s="24"/>
    </row>
    <row r="28" spans="2:10" x14ac:dyDescent="0.25">
      <c r="B28" s="23"/>
      <c r="C28" s="11" t="s">
        <v>27</v>
      </c>
      <c r="D28" s="12" t="s">
        <v>1</v>
      </c>
      <c r="E28" s="13">
        <v>1</v>
      </c>
      <c r="F28" s="55" t="s">
        <v>28</v>
      </c>
      <c r="G28" s="56"/>
      <c r="H28" s="14">
        <v>728148</v>
      </c>
      <c r="J28" s="24"/>
    </row>
    <row r="29" spans="2:10" x14ac:dyDescent="0.25">
      <c r="B29" s="23"/>
      <c r="C29" s="11" t="s">
        <v>29</v>
      </c>
      <c r="D29" s="12" t="s">
        <v>1</v>
      </c>
      <c r="E29" s="13">
        <v>1</v>
      </c>
      <c r="F29" s="55" t="s">
        <v>30</v>
      </c>
      <c r="G29" s="56"/>
      <c r="H29" s="14">
        <v>4281307</v>
      </c>
      <c r="J29" s="24"/>
    </row>
    <row r="30" spans="2:10" x14ac:dyDescent="0.25">
      <c r="B30" s="23"/>
      <c r="C30" s="11" t="s">
        <v>31</v>
      </c>
      <c r="D30" s="12" t="s">
        <v>1</v>
      </c>
      <c r="E30" s="13">
        <v>1</v>
      </c>
      <c r="F30" s="55" t="s">
        <v>32</v>
      </c>
      <c r="G30" s="56"/>
      <c r="H30" s="14">
        <v>2191664</v>
      </c>
      <c r="J30" s="24"/>
    </row>
    <row r="31" spans="2:10" x14ac:dyDescent="0.25">
      <c r="B31" s="23"/>
      <c r="C31" s="11" t="s">
        <v>33</v>
      </c>
      <c r="D31" s="12" t="s">
        <v>1</v>
      </c>
      <c r="E31" s="13">
        <v>1</v>
      </c>
      <c r="F31" s="55" t="s">
        <v>34</v>
      </c>
      <c r="G31" s="56"/>
      <c r="H31" s="14">
        <v>2830813</v>
      </c>
      <c r="J31" s="24"/>
    </row>
    <row r="32" spans="2:10" x14ac:dyDescent="0.25">
      <c r="B32" s="23"/>
      <c r="C32" s="11" t="s">
        <v>35</v>
      </c>
      <c r="D32" s="12" t="s">
        <v>1</v>
      </c>
      <c r="E32" s="13">
        <v>1</v>
      </c>
      <c r="F32" s="55" t="s">
        <v>36</v>
      </c>
      <c r="G32" s="56"/>
      <c r="H32" s="14">
        <v>2166257</v>
      </c>
      <c r="J32" s="24"/>
    </row>
    <row r="33" spans="2:10" x14ac:dyDescent="0.25">
      <c r="B33" s="23"/>
      <c r="C33" s="11" t="s">
        <v>37</v>
      </c>
      <c r="D33" s="12" t="s">
        <v>1</v>
      </c>
      <c r="E33" s="13">
        <v>1</v>
      </c>
      <c r="F33" s="55" t="s">
        <v>38</v>
      </c>
      <c r="G33" s="56"/>
      <c r="H33" s="14">
        <v>1640755</v>
      </c>
      <c r="J33" s="24"/>
    </row>
    <row r="34" spans="2:10" x14ac:dyDescent="0.25">
      <c r="B34" s="23"/>
      <c r="C34" s="11" t="s">
        <v>39</v>
      </c>
      <c r="D34" s="12" t="s">
        <v>1</v>
      </c>
      <c r="E34" s="13">
        <v>1</v>
      </c>
      <c r="F34" s="55" t="s">
        <v>40</v>
      </c>
      <c r="G34" s="56"/>
      <c r="H34" s="14">
        <v>980630</v>
      </c>
      <c r="J34" s="24"/>
    </row>
    <row r="35" spans="2:10" x14ac:dyDescent="0.25">
      <c r="B35" s="23"/>
      <c r="C35" s="11" t="s">
        <v>41</v>
      </c>
      <c r="D35" s="12" t="s">
        <v>1</v>
      </c>
      <c r="E35" s="13">
        <v>1</v>
      </c>
      <c r="F35" s="55" t="s">
        <v>42</v>
      </c>
      <c r="G35" s="56"/>
      <c r="H35" s="14">
        <v>2117028</v>
      </c>
      <c r="J35" s="24"/>
    </row>
    <row r="36" spans="2:10" x14ac:dyDescent="0.25">
      <c r="B36" s="23"/>
      <c r="C36" s="11" t="s">
        <v>43</v>
      </c>
      <c r="D36" s="12" t="s">
        <v>1</v>
      </c>
      <c r="E36" s="13">
        <v>1</v>
      </c>
      <c r="F36" s="55" t="s">
        <v>44</v>
      </c>
      <c r="G36" s="56"/>
      <c r="H36" s="14">
        <v>2570441</v>
      </c>
      <c r="J36" s="24"/>
    </row>
    <row r="37" spans="2:10" x14ac:dyDescent="0.25">
      <c r="B37" s="23"/>
      <c r="C37" s="11" t="s">
        <v>45</v>
      </c>
      <c r="D37" s="12" t="s">
        <v>1</v>
      </c>
      <c r="E37" s="13">
        <v>1</v>
      </c>
      <c r="F37" s="55" t="s">
        <v>46</v>
      </c>
      <c r="G37" s="56"/>
      <c r="H37" s="14">
        <v>5314266</v>
      </c>
      <c r="J37" s="24"/>
    </row>
    <row r="38" spans="2:10" x14ac:dyDescent="0.25">
      <c r="B38" s="23"/>
      <c r="C38" s="11" t="s">
        <v>47</v>
      </c>
      <c r="D38" s="12" t="s">
        <v>1</v>
      </c>
      <c r="E38" s="13">
        <v>1</v>
      </c>
      <c r="F38" s="55" t="s">
        <v>48</v>
      </c>
      <c r="G38" s="56"/>
      <c r="H38" s="14">
        <v>1150512</v>
      </c>
      <c r="J38" s="24"/>
    </row>
    <row r="39" spans="2:10" x14ac:dyDescent="0.25">
      <c r="B39" s="23"/>
      <c r="C39" s="11" t="s">
        <v>49</v>
      </c>
      <c r="D39" s="12" t="s">
        <v>1</v>
      </c>
      <c r="E39" s="13">
        <v>1</v>
      </c>
      <c r="F39" s="55" t="s">
        <v>50</v>
      </c>
      <c r="G39" s="56"/>
      <c r="H39" s="14">
        <v>1650121</v>
      </c>
      <c r="J39" s="24"/>
    </row>
    <row r="40" spans="2:10" x14ac:dyDescent="0.25">
      <c r="B40" s="23"/>
      <c r="C40" s="11" t="s">
        <v>51</v>
      </c>
      <c r="D40" s="12" t="s">
        <v>1</v>
      </c>
      <c r="E40" s="13">
        <v>1</v>
      </c>
      <c r="F40" s="55" t="s">
        <v>52</v>
      </c>
      <c r="G40" s="56"/>
      <c r="H40" s="14">
        <v>4259763</v>
      </c>
      <c r="J40" s="24"/>
    </row>
    <row r="41" spans="2:10" x14ac:dyDescent="0.25">
      <c r="B41" s="23"/>
      <c r="C41" s="11" t="s">
        <v>53</v>
      </c>
      <c r="D41" s="12" t="s">
        <v>1</v>
      </c>
      <c r="E41" s="13">
        <v>1</v>
      </c>
      <c r="F41" s="55" t="s">
        <v>54</v>
      </c>
      <c r="G41" s="56"/>
      <c r="H41" s="14">
        <v>619158</v>
      </c>
      <c r="J41" s="24"/>
    </row>
    <row r="42" spans="2:10" x14ac:dyDescent="0.25">
      <c r="B42" s="23"/>
      <c r="C42" s="11" t="s">
        <v>55</v>
      </c>
      <c r="D42" s="12" t="s">
        <v>1</v>
      </c>
      <c r="E42" s="13">
        <v>1</v>
      </c>
      <c r="F42" s="55" t="s">
        <v>56</v>
      </c>
      <c r="G42" s="56"/>
      <c r="H42" s="14">
        <v>912106</v>
      </c>
      <c r="J42" s="24"/>
    </row>
    <row r="43" spans="2:10" x14ac:dyDescent="0.25">
      <c r="B43" s="23"/>
      <c r="C43" s="11" t="s">
        <v>57</v>
      </c>
      <c r="D43" s="12" t="s">
        <v>1</v>
      </c>
      <c r="E43" s="13">
        <v>1</v>
      </c>
      <c r="F43" s="55" t="s">
        <v>58</v>
      </c>
      <c r="G43" s="56"/>
      <c r="H43" s="14">
        <v>511512</v>
      </c>
      <c r="J43" s="24"/>
    </row>
    <row r="44" spans="2:10" x14ac:dyDescent="0.25">
      <c r="B44" s="23"/>
      <c r="C44" s="11" t="s">
        <v>59</v>
      </c>
      <c r="D44" s="12" t="s">
        <v>1</v>
      </c>
      <c r="E44" s="13">
        <v>1</v>
      </c>
      <c r="F44" s="55" t="s">
        <v>60</v>
      </c>
      <c r="G44" s="56"/>
      <c r="H44" s="14">
        <v>555405</v>
      </c>
      <c r="J44" s="24"/>
    </row>
    <row r="45" spans="2:10" x14ac:dyDescent="0.25">
      <c r="B45" s="23"/>
      <c r="C45" s="11" t="s">
        <v>61</v>
      </c>
      <c r="D45" s="12" t="s">
        <v>1</v>
      </c>
      <c r="E45" s="13">
        <v>1</v>
      </c>
      <c r="F45" s="55" t="s">
        <v>62</v>
      </c>
      <c r="G45" s="56"/>
      <c r="H45" s="14">
        <v>520058</v>
      </c>
      <c r="J45" s="24"/>
    </row>
    <row r="46" spans="2:10" x14ac:dyDescent="0.25">
      <c r="B46" s="23"/>
      <c r="C46" s="11" t="s">
        <v>63</v>
      </c>
      <c r="D46" s="12" t="s">
        <v>1</v>
      </c>
      <c r="E46" s="13">
        <v>1</v>
      </c>
      <c r="F46" s="55" t="s">
        <v>64</v>
      </c>
      <c r="G46" s="56"/>
      <c r="H46" s="14">
        <v>808972</v>
      </c>
      <c r="J46" s="24"/>
    </row>
    <row r="47" spans="2:10" x14ac:dyDescent="0.25">
      <c r="B47" s="23"/>
      <c r="C47" s="11" t="s">
        <v>65</v>
      </c>
      <c r="D47" s="12" t="s">
        <v>1</v>
      </c>
      <c r="E47" s="13">
        <v>1</v>
      </c>
      <c r="F47" s="55" t="s">
        <v>66</v>
      </c>
      <c r="G47" s="56"/>
      <c r="H47" s="14">
        <v>2364208</v>
      </c>
      <c r="J47" s="24"/>
    </row>
    <row r="48" spans="2:10" x14ac:dyDescent="0.25">
      <c r="B48" s="23"/>
      <c r="C48" s="11" t="s">
        <v>67</v>
      </c>
      <c r="D48" s="12" t="s">
        <v>1</v>
      </c>
      <c r="E48" s="13">
        <v>1</v>
      </c>
      <c r="F48" s="55" t="s">
        <v>68</v>
      </c>
      <c r="G48" s="56"/>
      <c r="H48" s="14">
        <v>50366087</v>
      </c>
      <c r="J48" s="24"/>
    </row>
    <row r="49" spans="2:10" x14ac:dyDescent="0.25">
      <c r="B49" s="23"/>
      <c r="C49" s="11" t="s">
        <v>69</v>
      </c>
      <c r="D49" s="12" t="s">
        <v>1</v>
      </c>
      <c r="E49" s="13">
        <v>1</v>
      </c>
      <c r="F49" s="55" t="s">
        <v>70</v>
      </c>
      <c r="G49" s="56"/>
      <c r="H49" s="14">
        <v>1013800</v>
      </c>
      <c r="J49" s="24"/>
    </row>
    <row r="50" spans="2:10" x14ac:dyDescent="0.25">
      <c r="B50" s="23"/>
      <c r="C50" s="11" t="s">
        <v>71</v>
      </c>
      <c r="D50" s="12" t="s">
        <v>1</v>
      </c>
      <c r="E50" s="13">
        <v>1</v>
      </c>
      <c r="F50" s="55" t="s">
        <v>72</v>
      </c>
      <c r="G50" s="56"/>
      <c r="H50" s="14">
        <v>1474700</v>
      </c>
      <c r="J50" s="24"/>
    </row>
    <row r="51" spans="2:10" x14ac:dyDescent="0.25">
      <c r="B51" s="23"/>
      <c r="C51" s="11" t="s">
        <v>73</v>
      </c>
      <c r="D51" s="12" t="s">
        <v>1</v>
      </c>
      <c r="E51" s="13">
        <v>1</v>
      </c>
      <c r="F51" s="55" t="s">
        <v>74</v>
      </c>
      <c r="G51" s="56"/>
      <c r="H51" s="14">
        <v>853474</v>
      </c>
      <c r="J51" s="24"/>
    </row>
    <row r="52" spans="2:10" x14ac:dyDescent="0.25">
      <c r="B52" s="23"/>
      <c r="C52" s="61" t="s">
        <v>75</v>
      </c>
      <c r="D52" s="62"/>
      <c r="E52" s="62"/>
      <c r="F52" s="62"/>
      <c r="G52" s="63"/>
      <c r="H52" s="15">
        <f>SUM(H21:H51)</f>
        <v>118108894</v>
      </c>
      <c r="J52" s="24"/>
    </row>
    <row r="53" spans="2:10" x14ac:dyDescent="0.25">
      <c r="B53" s="23"/>
      <c r="J53" s="24"/>
    </row>
    <row r="54" spans="2:10" x14ac:dyDescent="0.25">
      <c r="B54" s="23"/>
      <c r="C54" s="52" t="s">
        <v>99</v>
      </c>
      <c r="D54" s="52"/>
      <c r="E54" s="52"/>
      <c r="F54" s="52"/>
      <c r="G54" s="35"/>
      <c r="H54" s="29"/>
      <c r="J54" s="24"/>
    </row>
    <row r="55" spans="2:10" x14ac:dyDescent="0.25">
      <c r="B55" s="23"/>
      <c r="C55" s="16" t="s">
        <v>76</v>
      </c>
      <c r="D55" s="16" t="s">
        <v>1</v>
      </c>
      <c r="E55" s="16" t="s">
        <v>2</v>
      </c>
      <c r="F55" s="64" t="s">
        <v>11</v>
      </c>
      <c r="G55" s="65"/>
      <c r="H55" s="17" t="s">
        <v>12</v>
      </c>
      <c r="J55" s="24"/>
    </row>
    <row r="56" spans="2:10" x14ac:dyDescent="0.25">
      <c r="B56" s="23"/>
      <c r="C56" s="1" t="s">
        <v>13</v>
      </c>
      <c r="D56" s="2" t="s">
        <v>1</v>
      </c>
      <c r="E56" s="3">
        <v>1</v>
      </c>
      <c r="F56" s="66" t="s">
        <v>77</v>
      </c>
      <c r="G56" s="67"/>
      <c r="H56" s="4">
        <v>15650296</v>
      </c>
      <c r="J56" s="24"/>
    </row>
    <row r="57" spans="2:10" x14ac:dyDescent="0.25">
      <c r="B57" s="23"/>
      <c r="C57" s="1" t="s">
        <v>15</v>
      </c>
      <c r="D57" s="2" t="s">
        <v>1</v>
      </c>
      <c r="E57" s="3">
        <v>1</v>
      </c>
      <c r="F57" s="66" t="s">
        <v>16</v>
      </c>
      <c r="G57" s="67"/>
      <c r="H57" s="4">
        <v>4001457</v>
      </c>
      <c r="J57" s="24"/>
    </row>
    <row r="58" spans="2:10" x14ac:dyDescent="0.25">
      <c r="B58" s="23"/>
      <c r="C58" s="1" t="s">
        <v>17</v>
      </c>
      <c r="D58" s="2" t="s">
        <v>1</v>
      </c>
      <c r="E58" s="3">
        <v>1</v>
      </c>
      <c r="F58" s="66" t="s">
        <v>18</v>
      </c>
      <c r="G58" s="67"/>
      <c r="H58" s="4">
        <v>2537785</v>
      </c>
      <c r="J58" s="24"/>
    </row>
    <row r="59" spans="2:10" x14ac:dyDescent="0.25">
      <c r="B59" s="23"/>
      <c r="C59" s="1" t="s">
        <v>19</v>
      </c>
      <c r="D59" s="2" t="s">
        <v>1</v>
      </c>
      <c r="E59" s="3">
        <v>1</v>
      </c>
      <c r="F59" s="66" t="s">
        <v>20</v>
      </c>
      <c r="G59" s="67"/>
      <c r="H59" s="4">
        <v>5114152</v>
      </c>
      <c r="J59" s="24"/>
    </row>
    <row r="60" spans="2:10" x14ac:dyDescent="0.25">
      <c r="B60" s="23"/>
      <c r="C60" s="1" t="s">
        <v>21</v>
      </c>
      <c r="D60" s="2" t="s">
        <v>1</v>
      </c>
      <c r="E60" s="3">
        <v>1</v>
      </c>
      <c r="F60" s="66" t="s">
        <v>78</v>
      </c>
      <c r="G60" s="67"/>
      <c r="H60" s="4">
        <v>2760888</v>
      </c>
      <c r="J60" s="24"/>
    </row>
    <row r="61" spans="2:10" x14ac:dyDescent="0.25">
      <c r="B61" s="23"/>
      <c r="C61" s="1" t="s">
        <v>23</v>
      </c>
      <c r="D61" s="2" t="s">
        <v>1</v>
      </c>
      <c r="E61" s="3">
        <v>1</v>
      </c>
      <c r="F61" s="66" t="s">
        <v>24</v>
      </c>
      <c r="G61" s="67"/>
      <c r="H61" s="4">
        <v>1325849</v>
      </c>
      <c r="J61" s="24"/>
    </row>
    <row r="62" spans="2:10" x14ac:dyDescent="0.25">
      <c r="B62" s="23"/>
      <c r="C62" s="1" t="s">
        <v>25</v>
      </c>
      <c r="D62" s="2" t="s">
        <v>1</v>
      </c>
      <c r="E62" s="3">
        <v>1</v>
      </c>
      <c r="F62" s="66" t="s">
        <v>26</v>
      </c>
      <c r="G62" s="67"/>
      <c r="H62" s="4">
        <v>4381998</v>
      </c>
      <c r="J62" s="24"/>
    </row>
    <row r="63" spans="2:10" x14ac:dyDescent="0.25">
      <c r="B63" s="23"/>
      <c r="C63" s="1" t="s">
        <v>27</v>
      </c>
      <c r="D63" s="2" t="s">
        <v>1</v>
      </c>
      <c r="E63" s="3">
        <v>1</v>
      </c>
      <c r="F63" s="66" t="s">
        <v>79</v>
      </c>
      <c r="G63" s="67"/>
      <c r="H63" s="4">
        <v>1168317</v>
      </c>
      <c r="J63" s="24"/>
    </row>
    <row r="64" spans="2:10" x14ac:dyDescent="0.25">
      <c r="B64" s="23"/>
      <c r="C64" s="1" t="s">
        <v>29</v>
      </c>
      <c r="D64" s="2" t="s">
        <v>1</v>
      </c>
      <c r="E64" s="3">
        <v>1</v>
      </c>
      <c r="F64" s="66" t="s">
        <v>30</v>
      </c>
      <c r="G64" s="67"/>
      <c r="H64" s="4">
        <v>4429954</v>
      </c>
      <c r="J64" s="24"/>
    </row>
    <row r="65" spans="2:10" x14ac:dyDescent="0.25">
      <c r="B65" s="23"/>
      <c r="C65" s="1" t="s">
        <v>31</v>
      </c>
      <c r="D65" s="2" t="s">
        <v>1</v>
      </c>
      <c r="E65" s="3">
        <v>1</v>
      </c>
      <c r="F65" s="66" t="s">
        <v>80</v>
      </c>
      <c r="G65" s="67"/>
      <c r="H65" s="4">
        <v>1826583</v>
      </c>
      <c r="J65" s="24"/>
    </row>
    <row r="66" spans="2:10" x14ac:dyDescent="0.25">
      <c r="B66" s="23"/>
      <c r="C66" s="1" t="s">
        <v>33</v>
      </c>
      <c r="D66" s="2" t="s">
        <v>1</v>
      </c>
      <c r="E66" s="3">
        <v>1</v>
      </c>
      <c r="F66" s="66" t="s">
        <v>81</v>
      </c>
      <c r="G66" s="67"/>
      <c r="H66" s="4">
        <v>2872212</v>
      </c>
      <c r="J66" s="24"/>
    </row>
    <row r="67" spans="2:10" x14ac:dyDescent="0.25">
      <c r="B67" s="23"/>
      <c r="C67" s="1" t="s">
        <v>35</v>
      </c>
      <c r="D67" s="2" t="s">
        <v>1</v>
      </c>
      <c r="E67" s="3">
        <v>1</v>
      </c>
      <c r="F67" s="66" t="s">
        <v>82</v>
      </c>
      <c r="G67" s="67"/>
      <c r="H67" s="4">
        <v>3057343</v>
      </c>
      <c r="J67" s="24"/>
    </row>
    <row r="68" spans="2:10" x14ac:dyDescent="0.25">
      <c r="B68" s="23"/>
      <c r="C68" s="1" t="s">
        <v>37</v>
      </c>
      <c r="D68" s="2" t="s">
        <v>1</v>
      </c>
      <c r="E68" s="3">
        <v>1</v>
      </c>
      <c r="F68" s="66" t="s">
        <v>83</v>
      </c>
      <c r="G68" s="67"/>
      <c r="H68" s="4">
        <v>2382759</v>
      </c>
      <c r="J68" s="24"/>
    </row>
    <row r="69" spans="2:10" x14ac:dyDescent="0.25">
      <c r="B69" s="23"/>
      <c r="C69" s="1" t="s">
        <v>39</v>
      </c>
      <c r="D69" s="2" t="s">
        <v>1</v>
      </c>
      <c r="E69" s="3">
        <v>1</v>
      </c>
      <c r="F69" s="66" t="s">
        <v>84</v>
      </c>
      <c r="G69" s="67"/>
      <c r="H69" s="4">
        <v>1250597</v>
      </c>
      <c r="J69" s="24"/>
    </row>
    <row r="70" spans="2:10" x14ac:dyDescent="0.25">
      <c r="B70" s="23"/>
      <c r="C70" s="1" t="s">
        <v>41</v>
      </c>
      <c r="D70" s="2" t="s">
        <v>1</v>
      </c>
      <c r="E70" s="3">
        <v>1</v>
      </c>
      <c r="F70" s="66" t="s">
        <v>42</v>
      </c>
      <c r="G70" s="67"/>
      <c r="H70" s="4">
        <v>2147988</v>
      </c>
      <c r="J70" s="24"/>
    </row>
    <row r="71" spans="2:10" x14ac:dyDescent="0.25">
      <c r="B71" s="23"/>
      <c r="C71" s="1" t="s">
        <v>43</v>
      </c>
      <c r="D71" s="2" t="s">
        <v>1</v>
      </c>
      <c r="E71" s="3">
        <v>1</v>
      </c>
      <c r="F71" s="66" t="s">
        <v>85</v>
      </c>
      <c r="G71" s="67"/>
      <c r="H71" s="4">
        <v>3383162</v>
      </c>
      <c r="J71" s="24"/>
    </row>
    <row r="72" spans="2:10" x14ac:dyDescent="0.25">
      <c r="B72" s="23"/>
      <c r="C72" s="1" t="s">
        <v>45</v>
      </c>
      <c r="D72" s="2" t="s">
        <v>1</v>
      </c>
      <c r="E72" s="3">
        <v>1</v>
      </c>
      <c r="F72" s="66" t="s">
        <v>46</v>
      </c>
      <c r="G72" s="67"/>
      <c r="H72" s="4">
        <v>6925450</v>
      </c>
      <c r="J72" s="24"/>
    </row>
    <row r="73" spans="2:10" x14ac:dyDescent="0.25">
      <c r="B73" s="23"/>
      <c r="C73" s="1" t="s">
        <v>47</v>
      </c>
      <c r="D73" s="2" t="s">
        <v>1</v>
      </c>
      <c r="E73" s="3">
        <v>1</v>
      </c>
      <c r="F73" s="66" t="s">
        <v>48</v>
      </c>
      <c r="G73" s="67"/>
      <c r="H73" s="4">
        <v>1601688</v>
      </c>
      <c r="J73" s="24"/>
    </row>
    <row r="74" spans="2:10" x14ac:dyDescent="0.25">
      <c r="B74" s="23"/>
      <c r="C74" s="1" t="s">
        <v>49</v>
      </c>
      <c r="D74" s="2" t="s">
        <v>1</v>
      </c>
      <c r="E74" s="3">
        <v>1</v>
      </c>
      <c r="F74" s="66" t="s">
        <v>50</v>
      </c>
      <c r="G74" s="67"/>
      <c r="H74" s="4">
        <v>2204582</v>
      </c>
      <c r="J74" s="24"/>
    </row>
    <row r="75" spans="2:10" x14ac:dyDescent="0.25">
      <c r="B75" s="23"/>
      <c r="C75" s="1" t="s">
        <v>51</v>
      </c>
      <c r="D75" s="2" t="s">
        <v>1</v>
      </c>
      <c r="E75" s="3">
        <v>1</v>
      </c>
      <c r="F75" s="66" t="s">
        <v>52</v>
      </c>
      <c r="G75" s="67"/>
      <c r="H75" s="4">
        <v>6817850</v>
      </c>
      <c r="J75" s="24"/>
    </row>
    <row r="76" spans="2:10" x14ac:dyDescent="0.25">
      <c r="B76" s="23"/>
      <c r="C76" s="1" t="s">
        <v>53</v>
      </c>
      <c r="D76" s="2" t="s">
        <v>1</v>
      </c>
      <c r="E76" s="3">
        <v>1</v>
      </c>
      <c r="F76" s="66" t="s">
        <v>54</v>
      </c>
      <c r="G76" s="67"/>
      <c r="H76" s="4">
        <v>858059</v>
      </c>
      <c r="J76" s="24"/>
    </row>
    <row r="77" spans="2:10" x14ac:dyDescent="0.25">
      <c r="B77" s="23"/>
      <c r="C77" s="1" t="s">
        <v>55</v>
      </c>
      <c r="D77" s="2" t="s">
        <v>1</v>
      </c>
      <c r="E77" s="3">
        <v>1</v>
      </c>
      <c r="F77" s="66" t="s">
        <v>86</v>
      </c>
      <c r="G77" s="67"/>
      <c r="H77" s="4">
        <v>1594255</v>
      </c>
      <c r="J77" s="24"/>
    </row>
    <row r="78" spans="2:10" x14ac:dyDescent="0.25">
      <c r="B78" s="23"/>
      <c r="C78" s="1" t="s">
        <v>57</v>
      </c>
      <c r="D78" s="2" t="s">
        <v>1</v>
      </c>
      <c r="E78" s="3">
        <v>1</v>
      </c>
      <c r="F78" s="66" t="s">
        <v>87</v>
      </c>
      <c r="G78" s="67"/>
      <c r="H78" s="4">
        <v>836107</v>
      </c>
      <c r="J78" s="24"/>
    </row>
    <row r="79" spans="2:10" x14ac:dyDescent="0.25">
      <c r="B79" s="23"/>
      <c r="C79" s="1" t="s">
        <v>59</v>
      </c>
      <c r="D79" s="2" t="s">
        <v>1</v>
      </c>
      <c r="E79" s="3">
        <v>1</v>
      </c>
      <c r="F79" s="66" t="s">
        <v>60</v>
      </c>
      <c r="G79" s="67"/>
      <c r="H79" s="4">
        <v>957557</v>
      </c>
      <c r="J79" s="24"/>
    </row>
    <row r="80" spans="2:10" x14ac:dyDescent="0.25">
      <c r="B80" s="23"/>
      <c r="C80" s="1" t="s">
        <v>61</v>
      </c>
      <c r="D80" s="2" t="s">
        <v>1</v>
      </c>
      <c r="E80" s="3">
        <v>1</v>
      </c>
      <c r="F80" s="66" t="s">
        <v>62</v>
      </c>
      <c r="G80" s="67"/>
      <c r="H80" s="4">
        <v>700667</v>
      </c>
      <c r="J80" s="24"/>
    </row>
    <row r="81" spans="2:10" x14ac:dyDescent="0.25">
      <c r="B81" s="23"/>
      <c r="C81" s="1" t="s">
        <v>63</v>
      </c>
      <c r="D81" s="2" t="s">
        <v>1</v>
      </c>
      <c r="E81" s="3">
        <v>1</v>
      </c>
      <c r="F81" s="66" t="s">
        <v>64</v>
      </c>
      <c r="G81" s="67"/>
      <c r="H81" s="4">
        <v>1033828</v>
      </c>
      <c r="J81" s="24"/>
    </row>
    <row r="82" spans="2:10" x14ac:dyDescent="0.25">
      <c r="B82" s="23"/>
      <c r="C82" s="1" t="s">
        <v>65</v>
      </c>
      <c r="D82" s="2" t="s">
        <v>1</v>
      </c>
      <c r="E82" s="3">
        <v>1</v>
      </c>
      <c r="F82" s="66" t="s">
        <v>66</v>
      </c>
      <c r="G82" s="67"/>
      <c r="H82" s="4">
        <v>3100900</v>
      </c>
      <c r="J82" s="24"/>
    </row>
    <row r="83" spans="2:10" x14ac:dyDescent="0.25">
      <c r="B83" s="23"/>
      <c r="C83" s="1" t="s">
        <v>67</v>
      </c>
      <c r="D83" s="2" t="s">
        <v>1</v>
      </c>
      <c r="E83" s="3">
        <v>1</v>
      </c>
      <c r="F83" s="66" t="s">
        <v>68</v>
      </c>
      <c r="G83" s="67"/>
      <c r="H83" s="4">
        <v>66087615</v>
      </c>
      <c r="J83" s="24"/>
    </row>
    <row r="84" spans="2:10" x14ac:dyDescent="0.25">
      <c r="B84" s="23"/>
      <c r="C84" s="1" t="s">
        <v>69</v>
      </c>
      <c r="D84" s="2" t="s">
        <v>1</v>
      </c>
      <c r="E84" s="3">
        <v>1</v>
      </c>
      <c r="F84" s="66" t="s">
        <v>70</v>
      </c>
      <c r="G84" s="67"/>
      <c r="H84" s="4">
        <v>237725</v>
      </c>
      <c r="J84" s="24"/>
    </row>
    <row r="85" spans="2:10" x14ac:dyDescent="0.25">
      <c r="B85" s="23"/>
      <c r="C85" s="1" t="s">
        <v>71</v>
      </c>
      <c r="D85" s="2" t="s">
        <v>1</v>
      </c>
      <c r="E85" s="3">
        <v>1</v>
      </c>
      <c r="F85" s="66" t="s">
        <v>88</v>
      </c>
      <c r="G85" s="67"/>
      <c r="H85" s="4">
        <v>1491968</v>
      </c>
      <c r="J85" s="24"/>
    </row>
    <row r="86" spans="2:10" x14ac:dyDescent="0.25">
      <c r="B86" s="23"/>
      <c r="C86" s="1" t="s">
        <v>73</v>
      </c>
      <c r="D86" s="2" t="s">
        <v>1</v>
      </c>
      <c r="E86" s="3">
        <v>1</v>
      </c>
      <c r="F86" s="66" t="s">
        <v>74</v>
      </c>
      <c r="G86" s="67"/>
      <c r="H86" s="4">
        <v>866019</v>
      </c>
      <c r="J86" s="24"/>
    </row>
    <row r="87" spans="2:10" x14ac:dyDescent="0.25">
      <c r="B87" s="23"/>
      <c r="C87" s="68" t="s">
        <v>89</v>
      </c>
      <c r="D87" s="69"/>
      <c r="E87" s="69"/>
      <c r="F87" s="69"/>
      <c r="G87" s="70"/>
      <c r="H87" s="5">
        <f>SUM(H56:H86)</f>
        <v>153605610</v>
      </c>
      <c r="J87" s="24"/>
    </row>
    <row r="88" spans="2:10" x14ac:dyDescent="0.25">
      <c r="B88" s="23"/>
      <c r="J88" s="24"/>
    </row>
    <row r="89" spans="2:10" x14ac:dyDescent="0.25">
      <c r="B89" s="23"/>
      <c r="J89" s="24"/>
    </row>
    <row r="90" spans="2:10" x14ac:dyDescent="0.25">
      <c r="B90" s="23"/>
      <c r="C90" s="43" t="s">
        <v>93</v>
      </c>
      <c r="D90" s="43"/>
      <c r="E90" s="43"/>
      <c r="F90" s="43"/>
      <c r="G90" s="43"/>
      <c r="H90" s="43"/>
      <c r="I90" s="18">
        <f>+I14</f>
        <v>112889440</v>
      </c>
      <c r="J90" s="24"/>
    </row>
    <row r="91" spans="2:10" x14ac:dyDescent="0.25">
      <c r="B91" s="23"/>
      <c r="C91" s="44" t="s">
        <v>94</v>
      </c>
      <c r="D91" s="45"/>
      <c r="E91" s="45"/>
      <c r="F91" s="45"/>
      <c r="G91" s="45"/>
      <c r="H91" s="46"/>
      <c r="I91" s="19">
        <f>+(H87+H52)*50%</f>
        <v>135857252</v>
      </c>
      <c r="J91" s="24"/>
    </row>
    <row r="92" spans="2:10" x14ac:dyDescent="0.25">
      <c r="B92" s="23"/>
      <c r="C92" s="44" t="s">
        <v>95</v>
      </c>
      <c r="D92" s="45"/>
      <c r="E92" s="45"/>
      <c r="F92" s="45"/>
      <c r="G92" s="45"/>
      <c r="H92" s="46"/>
      <c r="I92" s="19">
        <f>+I90+I91</f>
        <v>248746692</v>
      </c>
      <c r="J92" s="24"/>
    </row>
    <row r="93" spans="2:10" x14ac:dyDescent="0.25">
      <c r="B93" s="23"/>
      <c r="J93" s="24"/>
    </row>
    <row r="94" spans="2:10" x14ac:dyDescent="0.25">
      <c r="B94" s="30"/>
      <c r="C94" s="31"/>
      <c r="D94" s="31"/>
      <c r="E94" s="31"/>
      <c r="F94" s="31"/>
      <c r="G94" s="31"/>
      <c r="H94" s="31"/>
      <c r="I94" s="31"/>
      <c r="J94" s="32"/>
    </row>
  </sheetData>
  <mergeCells count="87">
    <mergeCell ref="F79:G79"/>
    <mergeCell ref="F80:G80"/>
    <mergeCell ref="F81:G81"/>
    <mergeCell ref="C87:G87"/>
    <mergeCell ref="F82:G82"/>
    <mergeCell ref="F83:G83"/>
    <mergeCell ref="F84:G84"/>
    <mergeCell ref="F85:G85"/>
    <mergeCell ref="F86:G86"/>
    <mergeCell ref="F74:G74"/>
    <mergeCell ref="F75:G75"/>
    <mergeCell ref="F76:G76"/>
    <mergeCell ref="F77:G77"/>
    <mergeCell ref="F78:G78"/>
    <mergeCell ref="F69:G69"/>
    <mergeCell ref="F70:G70"/>
    <mergeCell ref="F71:G71"/>
    <mergeCell ref="F72:G72"/>
    <mergeCell ref="F73:G73"/>
    <mergeCell ref="F64:G64"/>
    <mergeCell ref="F65:G65"/>
    <mergeCell ref="F66:G66"/>
    <mergeCell ref="F67:G67"/>
    <mergeCell ref="F68:G68"/>
    <mergeCell ref="F59:G59"/>
    <mergeCell ref="F60:G60"/>
    <mergeCell ref="F61:G61"/>
    <mergeCell ref="F62:G62"/>
    <mergeCell ref="F63:G63"/>
    <mergeCell ref="C52:G52"/>
    <mergeCell ref="F55:G55"/>
    <mergeCell ref="F56:G56"/>
    <mergeCell ref="F57:G57"/>
    <mergeCell ref="F58:G58"/>
    <mergeCell ref="F47:G47"/>
    <mergeCell ref="F48:G48"/>
    <mergeCell ref="F49:G49"/>
    <mergeCell ref="F50:G50"/>
    <mergeCell ref="F51:G51"/>
    <mergeCell ref="F42:G42"/>
    <mergeCell ref="F43:G43"/>
    <mergeCell ref="F44:G44"/>
    <mergeCell ref="F45:G45"/>
    <mergeCell ref="F46:G46"/>
    <mergeCell ref="F37:G37"/>
    <mergeCell ref="F38:G38"/>
    <mergeCell ref="F39:G39"/>
    <mergeCell ref="F40:G40"/>
    <mergeCell ref="F41:G41"/>
    <mergeCell ref="F32:G32"/>
    <mergeCell ref="F33:G33"/>
    <mergeCell ref="F34:G34"/>
    <mergeCell ref="F35:G35"/>
    <mergeCell ref="F36:G36"/>
    <mergeCell ref="F27:G27"/>
    <mergeCell ref="F28:G28"/>
    <mergeCell ref="F29:G29"/>
    <mergeCell ref="F30:G30"/>
    <mergeCell ref="F31:G31"/>
    <mergeCell ref="C90:H90"/>
    <mergeCell ref="C91:H91"/>
    <mergeCell ref="C92:H92"/>
    <mergeCell ref="C6:I6"/>
    <mergeCell ref="C8:E8"/>
    <mergeCell ref="C16:F16"/>
    <mergeCell ref="I9:I10"/>
    <mergeCell ref="C54:F54"/>
    <mergeCell ref="G9:G10"/>
    <mergeCell ref="F21:G21"/>
    <mergeCell ref="F19:G20"/>
    <mergeCell ref="F22:G22"/>
    <mergeCell ref="F23:G23"/>
    <mergeCell ref="F24:G24"/>
    <mergeCell ref="F25:G25"/>
    <mergeCell ref="F26:G26"/>
    <mergeCell ref="C4:I4"/>
    <mergeCell ref="C14:H14"/>
    <mergeCell ref="C18:F18"/>
    <mergeCell ref="C19:C20"/>
    <mergeCell ref="D19:D20"/>
    <mergeCell ref="E19:E20"/>
    <mergeCell ref="H19:H20"/>
    <mergeCell ref="C9:C10"/>
    <mergeCell ref="D9:D10"/>
    <mergeCell ref="E9:E10"/>
    <mergeCell ref="F9:F10"/>
    <mergeCell ref="H9:H10"/>
  </mergeCells>
  <pageMargins left="0.7" right="0.7" top="0.75" bottom="0.75" header="0.3" footer="0.3"/>
  <headerFooter>
    <oddFooter>&amp;R_x000D_&amp;1#&amp;"Calibri"&amp;10&amp;K000000 Información Pública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Del Pilar Salazar Pinto</dc:creator>
  <cp:lastModifiedBy>Maria Fernanda Del Pilar Salazar Pinto</cp:lastModifiedBy>
  <dcterms:created xsi:type="dcterms:W3CDTF">2025-02-25T23:24:15Z</dcterms:created>
  <dcterms:modified xsi:type="dcterms:W3CDTF">2025-03-11T20:32:52Z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2025-02-25T23:27:49Z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306e4d51-0fe4-42a6-b842-a58a5ba7863a</vt:lpwstr>
  </property>
  <property fmtid="{D5CDD505-2E9C-101B-9397-08002B2CF9AE}" pid="8" name="MSIP_Label_9238af61-cfb1-43e3-a724-fe68a71eee05_ContentBits">
    <vt:lpwstr>2</vt:lpwstr>
  </property>
</Properties>
</file>