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JUANKA\Downloads\"/>
    </mc:Choice>
  </mc:AlternateContent>
  <xr:revisionPtr revIDLastSave="0" documentId="13_ncr:1_{9F5A80E1-1AC1-4231-8BC6-EB9C5B98C67A}" xr6:coauthVersionLast="47" xr6:coauthVersionMax="47" xr10:uidLastSave="{00000000-0000-0000-0000-000000000000}"/>
  <bookViews>
    <workbookView xWindow="-110" yWindow="-110" windowWidth="19420" windowHeight="10300" xr2:uid="{EDD1FE22-209C-4839-9932-4F0B8BD1F4FF}"/>
  </bookViews>
  <sheets>
    <sheet name="LOTE 3" sheetId="8" r:id="rId1"/>
  </sheets>
  <definedNames>
    <definedName name="CARGO">#REF!</definedName>
    <definedName name="CARGO..">#REF!</definedName>
    <definedName name="dos">#REF!</definedName>
    <definedName name="ESTADO">#REF!</definedName>
    <definedName name="jbhi">#REF!</definedName>
    <definedName name="QUESOLICITA">#REF!</definedName>
    <definedName name="ROLES">#REF!</definedName>
    <definedName name="ROLESSIG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8" l="1"/>
  <c r="J7" i="8" s="1"/>
  <c r="K7" i="8" s="1"/>
  <c r="I8" i="8"/>
  <c r="J8" i="8" s="1"/>
  <c r="K8" i="8" s="1"/>
  <c r="K109" i="8"/>
  <c r="K108" i="8"/>
  <c r="K113" i="8" s="1"/>
  <c r="K107" i="8"/>
  <c r="K112" i="8" s="1"/>
  <c r="I105" i="8"/>
  <c r="J105" i="8" s="1"/>
  <c r="K105" i="8" s="1"/>
  <c r="I104" i="8"/>
  <c r="J104" i="8" s="1"/>
  <c r="K104" i="8" s="1"/>
  <c r="I103" i="8"/>
  <c r="J103" i="8" s="1"/>
  <c r="K103" i="8" s="1"/>
  <c r="I102" i="8"/>
  <c r="J102" i="8" s="1"/>
  <c r="K102" i="8" s="1"/>
  <c r="I101" i="8"/>
  <c r="J101" i="8" s="1"/>
  <c r="K101" i="8" s="1"/>
  <c r="I100" i="8"/>
  <c r="J100" i="8" s="1"/>
  <c r="K100" i="8" s="1"/>
  <c r="I99" i="8"/>
  <c r="J99" i="8" s="1"/>
  <c r="K99" i="8" s="1"/>
  <c r="I98" i="8"/>
  <c r="J98" i="8" s="1"/>
  <c r="K98" i="8" s="1"/>
  <c r="I97" i="8"/>
  <c r="J97" i="8" s="1"/>
  <c r="K97" i="8" s="1"/>
  <c r="I96" i="8"/>
  <c r="J96" i="8" s="1"/>
  <c r="K96" i="8" s="1"/>
  <c r="I95" i="8"/>
  <c r="J95" i="8" s="1"/>
  <c r="K95" i="8" s="1"/>
  <c r="I94" i="8"/>
  <c r="J94" i="8" s="1"/>
  <c r="K94" i="8" s="1"/>
  <c r="I93" i="8"/>
  <c r="J93" i="8" s="1"/>
  <c r="K93" i="8" s="1"/>
  <c r="I92" i="8"/>
  <c r="J92" i="8" s="1"/>
  <c r="K92" i="8" s="1"/>
  <c r="I91" i="8"/>
  <c r="J91" i="8" s="1"/>
  <c r="K91" i="8" s="1"/>
  <c r="I90" i="8"/>
  <c r="J90" i="8" s="1"/>
  <c r="K90" i="8" s="1"/>
  <c r="I89" i="8"/>
  <c r="J89" i="8" s="1"/>
  <c r="K89" i="8" s="1"/>
  <c r="I88" i="8"/>
  <c r="J88" i="8" s="1"/>
  <c r="K88" i="8" s="1"/>
  <c r="I87" i="8"/>
  <c r="J87" i="8" s="1"/>
  <c r="K87" i="8" s="1"/>
  <c r="I86" i="8"/>
  <c r="J86" i="8" s="1"/>
  <c r="K86" i="8" s="1"/>
  <c r="I85" i="8"/>
  <c r="J85" i="8" s="1"/>
  <c r="K85" i="8" s="1"/>
  <c r="I84" i="8"/>
  <c r="J84" i="8" s="1"/>
  <c r="K84" i="8" s="1"/>
  <c r="I83" i="8"/>
  <c r="J83" i="8" s="1"/>
  <c r="K83" i="8" s="1"/>
  <c r="I82" i="8"/>
  <c r="J82" i="8" s="1"/>
  <c r="K82" i="8" s="1"/>
  <c r="I81" i="8"/>
  <c r="J81" i="8" s="1"/>
  <c r="K81" i="8" s="1"/>
  <c r="I80" i="8"/>
  <c r="J80" i="8" s="1"/>
  <c r="K80" i="8" s="1"/>
  <c r="I79" i="8"/>
  <c r="J79" i="8" s="1"/>
  <c r="K79" i="8" s="1"/>
  <c r="I78" i="8"/>
  <c r="J78" i="8" s="1"/>
  <c r="K78" i="8" s="1"/>
  <c r="I77" i="8"/>
  <c r="J77" i="8" s="1"/>
  <c r="K77" i="8" s="1"/>
  <c r="I76" i="8"/>
  <c r="J76" i="8" s="1"/>
  <c r="K76" i="8" s="1"/>
  <c r="I75" i="8"/>
  <c r="J75" i="8" s="1"/>
  <c r="K75" i="8" s="1"/>
  <c r="I74" i="8"/>
  <c r="J74" i="8" s="1"/>
  <c r="K74" i="8" s="1"/>
  <c r="I73" i="8"/>
  <c r="J73" i="8" s="1"/>
  <c r="K73" i="8" s="1"/>
  <c r="I72" i="8"/>
  <c r="J72" i="8" s="1"/>
  <c r="K72" i="8" s="1"/>
  <c r="I71" i="8"/>
  <c r="J71" i="8" s="1"/>
  <c r="K71" i="8" s="1"/>
  <c r="I70" i="8"/>
  <c r="J70" i="8" s="1"/>
  <c r="K70" i="8" s="1"/>
  <c r="I69" i="8"/>
  <c r="J69" i="8" s="1"/>
  <c r="K69" i="8" s="1"/>
  <c r="I68" i="8"/>
  <c r="J68" i="8" s="1"/>
  <c r="K68" i="8" s="1"/>
  <c r="I67" i="8"/>
  <c r="J67" i="8" s="1"/>
  <c r="K67" i="8" s="1"/>
  <c r="I66" i="8"/>
  <c r="J66" i="8" s="1"/>
  <c r="K66" i="8" s="1"/>
  <c r="I65" i="8"/>
  <c r="J65" i="8" s="1"/>
  <c r="K65" i="8" s="1"/>
  <c r="I64" i="8"/>
  <c r="J64" i="8" s="1"/>
  <c r="K64" i="8" s="1"/>
  <c r="I63" i="8"/>
  <c r="J63" i="8" s="1"/>
  <c r="K63" i="8" s="1"/>
  <c r="I62" i="8"/>
  <c r="J62" i="8" s="1"/>
  <c r="K62" i="8" s="1"/>
  <c r="I61" i="8"/>
  <c r="J61" i="8" s="1"/>
  <c r="K61" i="8" s="1"/>
  <c r="I60" i="8"/>
  <c r="J60" i="8" s="1"/>
  <c r="K60" i="8" s="1"/>
  <c r="I59" i="8"/>
  <c r="J59" i="8" s="1"/>
  <c r="K59" i="8" s="1"/>
  <c r="I58" i="8"/>
  <c r="J58" i="8" s="1"/>
  <c r="K58" i="8" s="1"/>
  <c r="I57" i="8"/>
  <c r="J57" i="8" s="1"/>
  <c r="K57" i="8" s="1"/>
  <c r="I56" i="8"/>
  <c r="J56" i="8" s="1"/>
  <c r="K56" i="8" s="1"/>
  <c r="I55" i="8"/>
  <c r="J55" i="8" s="1"/>
  <c r="K55" i="8" s="1"/>
  <c r="I54" i="8"/>
  <c r="J54" i="8" s="1"/>
  <c r="K54" i="8" s="1"/>
  <c r="I53" i="8"/>
  <c r="J53" i="8" s="1"/>
  <c r="K53" i="8" s="1"/>
  <c r="I52" i="8"/>
  <c r="J52" i="8" s="1"/>
  <c r="K52" i="8" s="1"/>
  <c r="I51" i="8"/>
  <c r="J51" i="8" s="1"/>
  <c r="K51" i="8" s="1"/>
  <c r="I50" i="8"/>
  <c r="J50" i="8" s="1"/>
  <c r="K50" i="8" s="1"/>
  <c r="I49" i="8"/>
  <c r="J49" i="8" s="1"/>
  <c r="K49" i="8" s="1"/>
  <c r="I48" i="8"/>
  <c r="J48" i="8" s="1"/>
  <c r="K48" i="8" s="1"/>
  <c r="I47" i="8"/>
  <c r="J47" i="8" s="1"/>
  <c r="K47" i="8" s="1"/>
  <c r="I46" i="8"/>
  <c r="J46" i="8" s="1"/>
  <c r="K46" i="8" s="1"/>
  <c r="I45" i="8"/>
  <c r="J45" i="8" s="1"/>
  <c r="K45" i="8" s="1"/>
  <c r="I44" i="8"/>
  <c r="J44" i="8" s="1"/>
  <c r="K44" i="8" s="1"/>
  <c r="I43" i="8"/>
  <c r="J43" i="8" s="1"/>
  <c r="K43" i="8" s="1"/>
  <c r="I42" i="8"/>
  <c r="J42" i="8" s="1"/>
  <c r="K42" i="8" s="1"/>
  <c r="I41" i="8"/>
  <c r="J41" i="8" s="1"/>
  <c r="K41" i="8" s="1"/>
  <c r="I40" i="8"/>
  <c r="J40" i="8" s="1"/>
  <c r="K40" i="8" s="1"/>
  <c r="I39" i="8"/>
  <c r="J39" i="8" s="1"/>
  <c r="K39" i="8" s="1"/>
  <c r="I38" i="8"/>
  <c r="J38" i="8" s="1"/>
  <c r="K38" i="8" s="1"/>
  <c r="I37" i="8"/>
  <c r="J37" i="8" s="1"/>
  <c r="K37" i="8" s="1"/>
  <c r="I36" i="8"/>
  <c r="J36" i="8" s="1"/>
  <c r="K36" i="8" s="1"/>
  <c r="I35" i="8"/>
  <c r="J35" i="8" s="1"/>
  <c r="K35" i="8" s="1"/>
  <c r="I34" i="8"/>
  <c r="J34" i="8" s="1"/>
  <c r="K34" i="8" s="1"/>
  <c r="I33" i="8"/>
  <c r="J33" i="8" s="1"/>
  <c r="K33" i="8" s="1"/>
  <c r="I32" i="8"/>
  <c r="J32" i="8" s="1"/>
  <c r="K32" i="8" s="1"/>
  <c r="I31" i="8"/>
  <c r="J31" i="8" s="1"/>
  <c r="K31" i="8" s="1"/>
  <c r="I30" i="8"/>
  <c r="J30" i="8" s="1"/>
  <c r="K30" i="8" s="1"/>
  <c r="I29" i="8"/>
  <c r="J29" i="8" s="1"/>
  <c r="K29" i="8" s="1"/>
  <c r="I28" i="8"/>
  <c r="J28" i="8" s="1"/>
  <c r="K28" i="8" s="1"/>
  <c r="I27" i="8"/>
  <c r="J27" i="8" s="1"/>
  <c r="K27" i="8" s="1"/>
  <c r="I26" i="8"/>
  <c r="J26" i="8" s="1"/>
  <c r="K26" i="8" s="1"/>
  <c r="I25" i="8"/>
  <c r="J25" i="8" s="1"/>
  <c r="K25" i="8" s="1"/>
  <c r="I24" i="8"/>
  <c r="J24" i="8" s="1"/>
  <c r="K24" i="8" s="1"/>
  <c r="I23" i="8"/>
  <c r="J23" i="8" s="1"/>
  <c r="K23" i="8" s="1"/>
  <c r="I22" i="8"/>
  <c r="J22" i="8" s="1"/>
  <c r="K22" i="8" s="1"/>
  <c r="I21" i="8"/>
  <c r="J21" i="8" s="1"/>
  <c r="K21" i="8" s="1"/>
  <c r="I20" i="8"/>
  <c r="J20" i="8" s="1"/>
  <c r="K20" i="8" s="1"/>
  <c r="I19" i="8"/>
  <c r="J19" i="8" s="1"/>
  <c r="K19" i="8" s="1"/>
  <c r="I18" i="8"/>
  <c r="J18" i="8" s="1"/>
  <c r="K18" i="8" s="1"/>
  <c r="I17" i="8"/>
  <c r="J17" i="8" s="1"/>
  <c r="K17" i="8" s="1"/>
  <c r="I16" i="8"/>
  <c r="J16" i="8" s="1"/>
  <c r="K16" i="8" s="1"/>
  <c r="I15" i="8"/>
  <c r="J15" i="8" s="1"/>
  <c r="K15" i="8" s="1"/>
  <c r="I14" i="8"/>
  <c r="J14" i="8" s="1"/>
  <c r="K14" i="8" s="1"/>
  <c r="I13" i="8"/>
  <c r="J13" i="8" s="1"/>
  <c r="K13" i="8" s="1"/>
  <c r="I12" i="8"/>
  <c r="J12" i="8" s="1"/>
  <c r="K12" i="8" s="1"/>
  <c r="I11" i="8"/>
  <c r="J11" i="8" s="1"/>
  <c r="K11" i="8" s="1"/>
  <c r="I10" i="8"/>
  <c r="J10" i="8" s="1"/>
  <c r="K10" i="8" s="1"/>
  <c r="I9" i="8"/>
  <c r="J9" i="8" s="1"/>
  <c r="K9" i="8" s="1"/>
  <c r="I6" i="8"/>
  <c r="J6" i="8" s="1"/>
  <c r="K6" i="8" s="1"/>
  <c r="I5" i="8"/>
  <c r="J5" i="8" s="1"/>
  <c r="K5" i="8" s="1"/>
  <c r="I4" i="8"/>
  <c r="J4" i="8" s="1"/>
  <c r="K4" i="8" s="1"/>
  <c r="K106" i="8" l="1"/>
  <c r="K111" i="8" l="1"/>
  <c r="K110" i="8"/>
  <c r="K114" i="8" s="1"/>
  <c r="M11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tc={599A33B8-202D-4DA0-A347-C24B6EF99669}</author>
  </authors>
  <commentList>
    <comment ref="K114" authorId="0" shapeId="0" xr:uid="{599A33B8-202D-4DA0-A347-C24B6EF99669}">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sharedStrings.xml><?xml version="1.0" encoding="utf-8"?>
<sst xmlns="http://schemas.openxmlformats.org/spreadsheetml/2006/main" count="44" uniqueCount="39">
  <si>
    <t>ITEM</t>
  </si>
  <si>
    <t>DESCRIPCIÓN</t>
  </si>
  <si>
    <t>UNIDAD DE MEDIDA</t>
  </si>
  <si>
    <t>CANTIDAD SOLICITADA</t>
  </si>
  <si>
    <t>VALOR UNITARIO
ANTES DE IVA</t>
  </si>
  <si>
    <t>TARIFA
DE IVA</t>
  </si>
  <si>
    <t>IVA POR  UNIDAD</t>
  </si>
  <si>
    <t>VALOR UNITARIO
POR ITEM  CON IVA</t>
  </si>
  <si>
    <t>VALOR TOTAL
POR ITEM CON IVA</t>
  </si>
  <si>
    <t>BASE IVA 19%</t>
  </si>
  <si>
    <t>BASE IVA 8%</t>
  </si>
  <si>
    <t>BASE IVA 5%</t>
  </si>
  <si>
    <t>EXENTO</t>
  </si>
  <si>
    <t>SUBTOTAL</t>
  </si>
  <si>
    <t>Tarifas de IVA</t>
  </si>
  <si>
    <t>IVA 19%</t>
  </si>
  <si>
    <t>IVA 8%</t>
  </si>
  <si>
    <t>IVA 5%</t>
  </si>
  <si>
    <t>VALOR TOTAL</t>
  </si>
  <si>
    <t>UNIDAD</t>
  </si>
  <si>
    <t xml:space="preserve">LIQUIDO CAMARA DE HUMO:
</t>
  </si>
  <si>
    <t>Líquido para máquinas de humo blanco, sin olor de alta densidad, alto índice de refracción y tasa de evaporización más lenta, ideal para estudio de televisión y salas de simulacion. envase por galon (3.7 litros)</t>
  </si>
  <si>
    <t>GALON</t>
  </si>
  <si>
    <t>Detergente líquido neutro pH 7, transparente viscoso, con poder emulsionante de residuos 
grasos y agente de limpieza en general, totalmente soluble en agua con espuma 
controlada y moderada; Detergente neutro a cualquier concentración, 
biodegradable, libre de fosfatos, cloruros y álcalis.
Unidad de medida: Garrafa de 20 litros</t>
  </si>
  <si>
    <t xml:space="preserve">GAS PATRON DE CALIBRACION:
</t>
  </si>
  <si>
    <t>Modelo RP 
No parte 10048280 
Contenido: 
1.45% CH4, 15% O2, 60 ppm CO, 20 ppm H2S 
Aluminio cilindro 500 psig que contiene aproximadamente 34 litros a presión atmosférica 
Medidas 13-3/4 x 3 pulgadas y pesa una libra y 11 onzas. 
Entregar documento que certifique la mezcla del gas patrón que contiene el cilindro. GAS compatible con detector de gases Altair 5X y 4X</t>
  </si>
  <si>
    <t xml:space="preserve">VENTILADOR EXTRACTOR PARA ESPACIOS CONFINADOS CON DUCTO:
</t>
  </si>
  <si>
    <t>Ventilador-extractor de 12" de diametro, carcaza polietileno de alta densidad con ducto de 7.5 m y canister, potencia de 1 HP, 115V-230v AC 50/60 Hz, revoluciones máximas de 3200 RPM para 120V, ventilador de 9 aspas reforzado en fibra de vidrio, polipropileno y centro de aluminio, interruptor integrado (Prender / apagar On / Off), cable de conexión de 10´ (3,05 m)  AWG, SJOOW, 300V en neopreno, sistema de conexión intergrado NEMA 5-15P 125V. Entrega de aire libre 1842 CFM, con un codo de 90° 1004 CFM y con dos codos de 90| 933 CFM.  Ducto fabricado en vinilo y poliéster recubierto en PVC, retráctil con espiral de alambre de acero en los muelles, correa de ajuste en nylon embalado en canister de polipropileno soportado al ventilador y una unión de ductos en lamina de galvanizado de 12”. Certificación UL - CSA - CE</t>
  </si>
  <si>
    <t xml:space="preserve">ACCESORIO PARA ENTRADA A ESPACIOS CONFINADOS:
</t>
  </si>
  <si>
    <t>Accesorio para paso de ventilación de pozos de registro de 12" con conducto de 6' (1,83 m) fabricado en polietileno lineal de baja densidad, no es conductor estático, mantiene y redirige el flujo de aire con una restricción mínima, con conducto plegable de vinilo-poliéster y revestimiento de PVC, bobinas de soporte interior comprimibles, resistente al calor hasta 88,2 °C. 
Con cordón de liberación rápida para colocar el conducto en la boca de ingreso y cuenta con bolsa para guardar los ductos
Largo de 37” (94,0 cm) (almacenado en conducto) y 67” (170,2 cm) (conducto en uso)
Cumple ASTM 227, retardante de llama UL 94V-. Debe ser compatible con el elemento "VENTILADOR EXTRACTOR PARA ESPACIOS CONFINADOS CON DUCTO" solicitado en el item 5</t>
  </si>
  <si>
    <t xml:space="preserve">PELOTAS PLASTICAS PARA PISCINA:
</t>
  </si>
  <si>
    <t>Las pelotas plasticas para piscina de calidad premium se caracterizan por su excelente durabilidad, resistencia y acabado de alta calidad. Estas pelotas están fabricadas con materiales de primera categoría, como el polietileno de baja y alta densidad. resistente, que aseguran su resistencia al agua y a los impactos. Tienen una construcción sólida y son ideales para un uso intensivo en piscinas comerciales, centros vacacionales, parques tradicionales o parques de diversiones. Las pelotas de calidad premium ofrecen una experiencia superior, ya que son más consistentes en términos de rebote y vuelo en el agua. Su diseño y colores vibrantes también añaden un toque de elegancia a cualquier entorno. Diametro maximo de 10 cm. colores variados
Unidad de medida: Paquete por 500 pelotas</t>
  </si>
  <si>
    <t xml:space="preserve">EQUIPO DE ESCAPE PARA LINEA DE AIRE:
</t>
  </si>
  <si>
    <t>Equipo de trabajo y escape, alimentado por compresor o sistema de cilindros en cascada o carro de cilindros. debe incluir cilindro recubierto en fibra de carbono a presión de 4500 PSI y duración de 15 minutos, con conexión a manifold alimentada mediante línea de aire por compresor de aire tipo D o carro de cilindros; con acoples de conexión rápida tipo Hansen de mínimo 15 metros de longitud compatibles con las salidas del carro de cilindros SCOTT, las salidas de caja de filtracion de compresor AIR SYSTEMS y la conexión del sistema de escape. Sistema de escape automático y sensible a la ausencia del suministro de aire o baja de presión para dar entrada a suministro de aire grado E por el cilindro de 15 minutos, avisado por un sistema de alarma vibrante en mascara, también con alarma audible para mínimo contenido de aire en cilindro de escape, todo el sistema con llegada a un regulador de conexión a mascara completa instalado mediante giro de 90 grados, debe incluir Mascara cara completa (full face): Pieza facial que cumple con los requisitos de las ediciones 2013 y 2018. Debe garantizar durabilidad térmica y rendimiento de inteligibilidad de voz, con dos salidas. Lente y bisel de alto rendimiento, campo visual extendido. Válvulas de inhalación de alta visibilidad. Incorpora transmisores de voz duales para optimizar la proyección de voz. Sello facial Reverse Reflex.
Entrada de conexión de regular de segunda etapa mediante giro de 90 grados
El puerto frontal completamente abierto permite una fácil comunicación y respiración sin ninguna obstrucción cuando está en modo de espera.
Arnés de cabeza de cinco puntos en poliester o kevlar, hebillas de ajuste metalica, correas elásticas
Máscara compatible con Ska-Pak AT Supplied-Air Respirator
Compatible con regulador de segunda etapa marca 3M Scott que se instala mediante giros de 90 grados o cuarto de vuelta.
Talla S
Aprobación NIOSH
El oferente debe validar la compatibilidad con los sistemas de escape ya existentes en la entidad</t>
  </si>
  <si>
    <t xml:space="preserve">DETERGENTE LIQUIDO NEUTRO MULTIUSOS
</t>
  </si>
  <si>
    <t>ELEMENTO</t>
  </si>
  <si>
    <t>PRESUPUESTO LOTE 3</t>
  </si>
  <si>
    <t>VALOR CONTRATO</t>
  </si>
  <si>
    <t>SALDO A REVERSAR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</si>
</sst>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0.00_-;\-&quot;$&quot;* #,##0.00_-;_-&quot;$&quot;* &quot;-&quot;??_-;_-@_-"/>
    <numFmt numFmtId="165" formatCode="_-&quot;$&quot;\ * #,##0.00_-;\-&quot;$&quot;\ * #,##0.00_-;_-&quot;$&quot;\ * &quot;-&quot;_-;_-@_-"/>
  </numFmts>
  <fonts count="17">
    <font>
      <sz val="11"/>
      <color theme="1"/>
      <name val="Aptos Narrow"/>
      <family val="2"/>
      <scheme val="minor"/>
    </font>
    <font>
      <sz val="11"/>
      <color theme="1"/>
      <name val="Aptos Narrow"/>
      <family val="2"/>
      <scheme val="minor"/>
    </font>
    <font>
      <sz val="11"/>
      <name val="Calibri"/>
      <family val="2"/>
    </font>
    <font>
      <b/>
      <sz val="9"/>
      <name val="Calibri"/>
      <family val="2"/>
    </font>
    <font>
      <sz val="10"/>
      <color rgb="FF000000"/>
      <name val="Arial Narrow"/>
      <family val="2"/>
    </font>
    <font>
      <sz val="10"/>
      <color rgb="FF000000"/>
      <name val="Calibri"/>
      <family val="2"/>
    </font>
    <font>
      <sz val="10"/>
      <name val="Arial Narrow"/>
      <family val="2"/>
    </font>
    <font>
      <sz val="12"/>
      <name val="Calibri"/>
      <family val="2"/>
    </font>
    <font>
      <b/>
      <sz val="9"/>
      <color rgb="FF000000"/>
      <name val="Aptos Narrow"/>
      <family val="2"/>
      <scheme val="minor"/>
    </font>
    <font>
      <b/>
      <sz val="9"/>
      <color rgb="FF000000"/>
      <name val="Arial Narrow"/>
      <family val="2"/>
    </font>
    <font>
      <sz val="9"/>
      <name val="Calibri"/>
      <family val="2"/>
    </font>
    <font>
      <sz val="8"/>
      <color rgb="FF000000"/>
      <name val="Aptos Narrow"/>
      <family val="2"/>
      <scheme val="minor"/>
    </font>
    <font>
      <sz val="9"/>
      <color rgb="FF000000"/>
      <name val="Arial Narrow"/>
      <family val="2"/>
    </font>
    <font>
      <sz val="8"/>
      <color rgb="FFFF0000"/>
      <name val="Aptos Narrow"/>
      <family val="2"/>
      <scheme val="minor"/>
    </font>
    <font>
      <sz val="11"/>
      <name val="Arial Narrow"/>
      <family val="2"/>
    </font>
    <font>
      <sz val="11"/>
      <color rgb="FF000000"/>
      <name val="Arial Narrow"/>
      <family val="2"/>
    </font>
    <font>
      <sz val="9"/>
      <name val="Arial Narrow"/>
      <family val="2"/>
    </font>
  </fonts>
  <fills count="7">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rgb="FFFFFFFF"/>
      </patternFill>
    </fill>
    <fill>
      <patternFill patternType="solid">
        <fgColor theme="8" tint="0.39997558519241921"/>
        <bgColor indexed="64"/>
      </patternFill>
    </fill>
    <fill>
      <patternFill patternType="solid">
        <fgColor rgb="FF00B050"/>
        <bgColor indexed="64"/>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0" fontId="2" fillId="0" borderId="0" xfId="0" applyFont="1"/>
    <xf numFmtId="164" fontId="2" fillId="0" borderId="0" xfId="1" applyFont="1" applyFill="1" applyBorder="1" applyAlignment="1" applyProtection="1">
      <alignment horizontal="center" vertical="center"/>
    </xf>
    <xf numFmtId="0" fontId="2" fillId="0" borderId="1" xfId="0" applyFont="1" applyBorder="1"/>
    <xf numFmtId="0" fontId="2" fillId="0" borderId="2" xfId="0" applyFont="1" applyBorder="1"/>
    <xf numFmtId="164" fontId="2" fillId="0" borderId="2" xfId="1" applyFont="1" applyFill="1" applyBorder="1" applyAlignment="1" applyProtection="1">
      <alignment horizontal="center" vertical="center"/>
    </xf>
    <xf numFmtId="164" fontId="3" fillId="2" borderId="4" xfId="1" applyFont="1" applyFill="1" applyBorder="1" applyAlignment="1" applyProtection="1">
      <alignment horizontal="center" vertical="center" wrapText="1"/>
    </xf>
    <xf numFmtId="164" fontId="3" fillId="2" borderId="5" xfId="1" applyFont="1" applyFill="1" applyBorder="1" applyAlignment="1" applyProtection="1">
      <alignment horizontal="center" vertical="center" wrapText="1"/>
    </xf>
    <xf numFmtId="164" fontId="3" fillId="2" borderId="6" xfId="1" applyFont="1" applyFill="1" applyBorder="1" applyAlignment="1" applyProtection="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vertical="center"/>
    </xf>
    <xf numFmtId="0" fontId="5" fillId="0" borderId="5" xfId="0" applyFont="1" applyBorder="1" applyAlignment="1">
      <alignment horizontal="center" vertical="center"/>
    </xf>
    <xf numFmtId="0" fontId="4" fillId="0" borderId="5" xfId="0" applyFont="1" applyBorder="1" applyAlignment="1">
      <alignment horizontal="center" vertical="center"/>
    </xf>
    <xf numFmtId="165" fontId="6" fillId="0" borderId="5" xfId="2" applyNumberFormat="1" applyFont="1" applyFill="1" applyBorder="1" applyAlignment="1" applyProtection="1">
      <alignment horizontal="center" vertical="center"/>
    </xf>
    <xf numFmtId="9" fontId="6" fillId="0" borderId="5" xfId="1" applyNumberFormat="1" applyFont="1" applyFill="1" applyBorder="1" applyAlignment="1" applyProtection="1">
      <alignment horizontal="center" vertical="center"/>
    </xf>
    <xf numFmtId="164" fontId="6" fillId="0" borderId="5" xfId="1" applyFont="1" applyFill="1" applyBorder="1" applyAlignment="1" applyProtection="1">
      <alignment horizontal="center" vertical="center"/>
    </xf>
    <xf numFmtId="164" fontId="6" fillId="0" borderId="6" xfId="1" applyFont="1" applyFill="1" applyBorder="1" applyAlignment="1" applyProtection="1">
      <alignment horizontal="center" vertical="center"/>
    </xf>
    <xf numFmtId="0" fontId="7" fillId="0" borderId="0" xfId="0" applyFont="1"/>
    <xf numFmtId="0" fontId="4" fillId="0" borderId="7" xfId="0" applyFont="1" applyBorder="1" applyAlignment="1">
      <alignment horizontal="center" vertical="center"/>
    </xf>
    <xf numFmtId="0" fontId="4" fillId="0" borderId="8" xfId="0" applyFont="1" applyBorder="1" applyAlignment="1">
      <alignment vertical="center"/>
    </xf>
    <xf numFmtId="0" fontId="5" fillId="0" borderId="8" xfId="0" applyFont="1" applyBorder="1" applyAlignment="1">
      <alignment horizontal="center" vertical="center"/>
    </xf>
    <xf numFmtId="165" fontId="6" fillId="0" borderId="8" xfId="2" applyNumberFormat="1" applyFont="1" applyFill="1" applyBorder="1" applyAlignment="1" applyProtection="1">
      <alignment horizontal="center" vertical="center"/>
    </xf>
    <xf numFmtId="164" fontId="6" fillId="0" borderId="8" xfId="1" applyFont="1" applyFill="1" applyBorder="1" applyAlignment="1" applyProtection="1">
      <alignment horizontal="center" vertical="center"/>
    </xf>
    <xf numFmtId="164" fontId="6" fillId="0" borderId="9" xfId="1" applyFont="1" applyFill="1" applyBorder="1" applyAlignment="1" applyProtection="1">
      <alignment horizontal="center" vertical="center"/>
    </xf>
    <xf numFmtId="0" fontId="9" fillId="0" borderId="10" xfId="0" applyFont="1" applyBorder="1" applyAlignment="1">
      <alignment vertical="center"/>
    </xf>
    <xf numFmtId="164" fontId="10" fillId="3" borderId="13" xfId="1" applyFont="1" applyFill="1" applyBorder="1" applyAlignment="1" applyProtection="1">
      <alignment horizontal="center" vertical="center"/>
    </xf>
    <xf numFmtId="0" fontId="9" fillId="0" borderId="4" xfId="0" applyFont="1" applyBorder="1" applyAlignment="1">
      <alignment vertical="center"/>
    </xf>
    <xf numFmtId="164" fontId="10" fillId="3" borderId="6" xfId="1" applyFont="1" applyFill="1" applyBorder="1" applyAlignment="1" applyProtection="1">
      <alignment horizontal="center" vertical="center"/>
    </xf>
    <xf numFmtId="164" fontId="3" fillId="2" borderId="6" xfId="1" applyFont="1" applyFill="1" applyBorder="1" applyAlignment="1" applyProtection="1">
      <alignment horizontal="center" vertical="center"/>
    </xf>
    <xf numFmtId="164" fontId="3" fillId="3" borderId="6" xfId="1" applyFont="1" applyFill="1" applyBorder="1" applyAlignment="1" applyProtection="1">
      <alignment horizontal="center" vertical="center"/>
    </xf>
    <xf numFmtId="0" fontId="9" fillId="0" borderId="18" xfId="0" applyFont="1" applyBorder="1" applyAlignment="1">
      <alignment vertical="center"/>
    </xf>
    <xf numFmtId="0" fontId="15" fillId="0" borderId="5" xfId="0" applyFont="1" applyBorder="1" applyAlignment="1">
      <alignment horizontal="center" vertical="center" wrapText="1"/>
    </xf>
    <xf numFmtId="0" fontId="14" fillId="4" borderId="5" xfId="0" applyFont="1" applyFill="1" applyBorder="1" applyAlignment="1">
      <alignment horizontal="center" vertical="center" wrapText="1"/>
    </xf>
    <xf numFmtId="164" fontId="3" fillId="2" borderId="21" xfId="1" applyFont="1" applyFill="1" applyBorder="1" applyAlignment="1" applyProtection="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6" fillId="4" borderId="5" xfId="0" applyFont="1" applyFill="1" applyBorder="1" applyAlignment="1">
      <alignment horizontal="left" vertical="center" wrapText="1"/>
    </xf>
    <xf numFmtId="0" fontId="15" fillId="4" borderId="5" xfId="0" applyFont="1" applyFill="1" applyBorder="1" applyAlignment="1">
      <alignment horizontal="center" vertical="center" wrapText="1"/>
    </xf>
    <xf numFmtId="0" fontId="14" fillId="0" borderId="5" xfId="0" applyFont="1" applyBorder="1" applyAlignment="1">
      <alignment horizontal="center" vertical="center" wrapText="1"/>
    </xf>
    <xf numFmtId="44" fontId="0" fillId="0" borderId="0" xfId="0" applyNumberFormat="1"/>
    <xf numFmtId="164" fontId="3" fillId="5" borderId="20" xfId="1" applyFont="1" applyFill="1" applyBorder="1" applyAlignment="1" applyProtection="1">
      <alignment horizontal="center" vertical="center"/>
    </xf>
    <xf numFmtId="0" fontId="0" fillId="0" borderId="0" xfId="0" applyAlignment="1">
      <alignment horizontal="center" vertical="center"/>
    </xf>
    <xf numFmtId="0" fontId="0" fillId="6" borderId="0" xfId="0" applyFill="1"/>
    <xf numFmtId="44" fontId="0" fillId="6" borderId="0" xfId="0" applyNumberFormat="1" applyFill="1"/>
    <xf numFmtId="0" fontId="2" fillId="0" borderId="3" xfId="0" applyFont="1" applyBorder="1"/>
    <xf numFmtId="0" fontId="14" fillId="4" borderId="4" xfId="0" applyFont="1" applyFill="1" applyBorder="1" applyAlignment="1">
      <alignment horizontal="center" vertical="center"/>
    </xf>
    <xf numFmtId="0" fontId="11" fillId="0" borderId="4" xfId="0" applyFont="1" applyBorder="1" applyAlignment="1">
      <alignment vertical="center"/>
    </xf>
    <xf numFmtId="0" fontId="11" fillId="0" borderId="21" xfId="0" applyFont="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15" xfId="0" applyFont="1" applyBorder="1" applyAlignment="1">
      <alignment vertical="center"/>
    </xf>
    <xf numFmtId="0" fontId="11" fillId="0" borderId="14" xfId="0" applyFont="1" applyBorder="1" applyAlignment="1">
      <alignment vertical="center"/>
    </xf>
    <xf numFmtId="0" fontId="12" fillId="0" borderId="10" xfId="0" applyFont="1" applyBorder="1" applyAlignment="1">
      <alignment horizontal="center" vertical="center"/>
    </xf>
    <xf numFmtId="0" fontId="12" fillId="0" borderId="4" xfId="0" applyFont="1" applyBorder="1" applyAlignment="1">
      <alignment horizontal="center" vertical="center"/>
    </xf>
    <xf numFmtId="0" fontId="12" fillId="0" borderId="18" xfId="0" applyFont="1" applyBorder="1" applyAlignment="1">
      <alignment horizontal="center" vertical="center"/>
    </xf>
    <xf numFmtId="9" fontId="12" fillId="0" borderId="12" xfId="3" applyFont="1" applyFill="1" applyBorder="1" applyAlignment="1" applyProtection="1">
      <alignment horizontal="center" vertical="center"/>
    </xf>
    <xf numFmtId="9" fontId="12" fillId="0" borderId="16" xfId="3" applyFont="1" applyFill="1" applyBorder="1" applyAlignment="1" applyProtection="1">
      <alignment horizontal="center" vertical="center"/>
    </xf>
    <xf numFmtId="0" fontId="13" fillId="0" borderId="4" xfId="0" applyFont="1" applyBorder="1" applyAlignment="1">
      <alignment vertical="center"/>
    </xf>
    <xf numFmtId="0" fontId="13" fillId="0" borderId="21" xfId="0" applyFont="1" applyBorder="1" applyAlignment="1">
      <alignment vertical="center"/>
    </xf>
    <xf numFmtId="0" fontId="13" fillId="0" borderId="5" xfId="0" applyFont="1" applyBorder="1" applyAlignment="1">
      <alignment vertical="center"/>
    </xf>
    <xf numFmtId="0" fontId="13" fillId="0" borderId="14" xfId="0" applyFont="1" applyBorder="1" applyAlignment="1">
      <alignment vertical="center"/>
    </xf>
    <xf numFmtId="9" fontId="12" fillId="0" borderId="14" xfId="3" applyFont="1" applyFill="1" applyBorder="1" applyAlignment="1" applyProtection="1">
      <alignment horizontal="center" vertical="center"/>
    </xf>
    <xf numFmtId="9" fontId="12" fillId="0" borderId="17" xfId="3" applyFont="1" applyFill="1" applyBorder="1" applyAlignment="1" applyProtection="1">
      <alignment horizontal="center" vertical="center"/>
    </xf>
    <xf numFmtId="0" fontId="11" fillId="0" borderId="18" xfId="0" applyFont="1" applyBorder="1" applyAlignment="1">
      <alignment vertical="center"/>
    </xf>
    <xf numFmtId="0" fontId="11" fillId="0" borderId="24" xfId="0" applyFont="1" applyBorder="1" applyAlignment="1">
      <alignment vertical="center"/>
    </xf>
    <xf numFmtId="0" fontId="11" fillId="0" borderId="19" xfId="0" applyFont="1" applyBorder="1" applyAlignment="1">
      <alignment vertical="center"/>
    </xf>
    <xf numFmtId="0" fontId="11" fillId="0" borderId="25" xfId="0" applyFont="1" applyBorder="1" applyAlignment="1">
      <alignment vertical="center"/>
    </xf>
    <xf numFmtId="9" fontId="12" fillId="0" borderId="19" xfId="3" applyFont="1" applyFill="1" applyBorder="1" applyAlignment="1" applyProtection="1">
      <alignment horizontal="center" vertical="center"/>
    </xf>
    <xf numFmtId="9" fontId="12" fillId="0" borderId="20" xfId="3" applyFont="1" applyFill="1" applyBorder="1" applyAlignment="1" applyProtection="1">
      <alignment horizontal="center" vertical="center"/>
    </xf>
    <xf numFmtId="0" fontId="8" fillId="0" borderId="10" xfId="0" applyFont="1" applyBorder="1" applyAlignment="1">
      <alignment horizontal="center" vertical="center"/>
    </xf>
    <xf numFmtId="0" fontId="8" fillId="0" borderId="23"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cellXfs>
  <cellStyles count="4">
    <cellStyle name="Moneda" xfId="1" builtinId="4"/>
    <cellStyle name="Moneda [0]" xfId="2" builtinId="7"/>
    <cellStyle name="Normal" xfId="0" builtinId="0"/>
    <cellStyle name="Porcentaje" xfId="3" builtinId="5"/>
  </cellStyles>
  <dxfs count="4">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K114" dT="2022-06-09T21:09:10.74" personId="{00000000-0000-0000-0000-000000000000}" id="{599A33B8-202D-4DA0-A347-C24B6EF99669}">
    <text>Valor de oferta a publicar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6753B-A535-4636-ACBB-1ADF87AE5055}">
  <dimension ref="A1:M118"/>
  <sheetViews>
    <sheetView tabSelected="1" topLeftCell="A107" zoomScale="54" zoomScaleNormal="54" workbookViewId="0">
      <selection activeCell="K116" sqref="K116"/>
    </sheetView>
  </sheetViews>
  <sheetFormatPr baseColWidth="10" defaultColWidth="11.4140625" defaultRowHeight="14"/>
  <cols>
    <col min="1" max="1" width="5.83203125" customWidth="1"/>
    <col min="4" max="4" width="120.25" customWidth="1"/>
    <col min="5" max="5" width="20.58203125" customWidth="1"/>
    <col min="6" max="6" width="16.75" customWidth="1"/>
    <col min="7" max="7" width="17.75" customWidth="1"/>
    <col min="9" max="9" width="14.58203125" customWidth="1"/>
    <col min="10" max="10" width="18.4140625" customWidth="1"/>
    <col min="11" max="11" width="17.1640625" customWidth="1"/>
    <col min="12" max="12" width="22.4140625" customWidth="1"/>
    <col min="13" max="13" width="19.25" customWidth="1"/>
  </cols>
  <sheetData>
    <row r="1" spans="1:11" ht="15" thickBot="1">
      <c r="A1" s="1"/>
      <c r="B1" s="1"/>
      <c r="C1" s="1"/>
      <c r="D1" s="1"/>
      <c r="E1" s="1"/>
      <c r="F1" s="1"/>
      <c r="G1" s="2"/>
      <c r="H1" s="2"/>
      <c r="I1" s="2"/>
      <c r="J1" s="2"/>
      <c r="K1" s="2"/>
    </row>
    <row r="2" spans="1:11" ht="14.5">
      <c r="A2" s="1"/>
      <c r="B2" s="3"/>
      <c r="C2" s="4"/>
      <c r="D2" s="4"/>
      <c r="E2" s="4"/>
      <c r="F2" s="5"/>
      <c r="G2" s="5"/>
      <c r="H2" s="5"/>
      <c r="I2" s="5"/>
      <c r="J2" s="5"/>
      <c r="K2" s="44"/>
    </row>
    <row r="3" spans="1:11" ht="24">
      <c r="A3" s="1"/>
      <c r="B3" s="6" t="s">
        <v>0</v>
      </c>
      <c r="C3" s="33" t="s">
        <v>35</v>
      </c>
      <c r="D3" s="7" t="s">
        <v>1</v>
      </c>
      <c r="E3" s="7" t="s">
        <v>2</v>
      </c>
      <c r="F3" s="7" t="s">
        <v>3</v>
      </c>
      <c r="G3" s="7" t="s">
        <v>4</v>
      </c>
      <c r="H3" s="7" t="s">
        <v>5</v>
      </c>
      <c r="I3" s="7" t="s">
        <v>6</v>
      </c>
      <c r="J3" s="7" t="s">
        <v>7</v>
      </c>
      <c r="K3" s="8" t="s">
        <v>8</v>
      </c>
    </row>
    <row r="4" spans="1:11" ht="57" customHeight="1">
      <c r="A4" s="17"/>
      <c r="B4" s="45">
        <v>1</v>
      </c>
      <c r="C4" s="36" t="s">
        <v>20</v>
      </c>
      <c r="D4" s="36" t="s">
        <v>21</v>
      </c>
      <c r="E4" s="31" t="s">
        <v>22</v>
      </c>
      <c r="F4" s="32">
        <v>4</v>
      </c>
      <c r="G4" s="13">
        <v>93400</v>
      </c>
      <c r="H4" s="14">
        <v>0.19</v>
      </c>
      <c r="I4" s="13">
        <f>+G4*H4</f>
        <v>17746</v>
      </c>
      <c r="J4" s="15">
        <f>+G4+I4</f>
        <v>111146</v>
      </c>
      <c r="K4" s="16">
        <f>+J4*F4</f>
        <v>444584</v>
      </c>
    </row>
    <row r="5" spans="1:11" ht="84.75" customHeight="1">
      <c r="A5" s="17"/>
      <c r="B5" s="45">
        <v>2</v>
      </c>
      <c r="C5" s="36" t="s">
        <v>34</v>
      </c>
      <c r="D5" s="36" t="s">
        <v>23</v>
      </c>
      <c r="E5" s="31" t="s">
        <v>19</v>
      </c>
      <c r="F5" s="38">
        <v>3</v>
      </c>
      <c r="G5" s="13">
        <v>146700</v>
      </c>
      <c r="H5" s="14">
        <v>0.19</v>
      </c>
      <c r="I5" s="13">
        <f t="shared" ref="I5:I6" si="0">+G5*H5</f>
        <v>27873</v>
      </c>
      <c r="J5" s="15">
        <f t="shared" ref="J5:J6" si="1">+G5+I5</f>
        <v>174573</v>
      </c>
      <c r="K5" s="16">
        <f t="shared" ref="K5:K6" si="2">+J5*F5</f>
        <v>523719</v>
      </c>
    </row>
    <row r="6" spans="1:11" ht="96" customHeight="1">
      <c r="A6" s="17"/>
      <c r="B6" s="45">
        <v>3</v>
      </c>
      <c r="C6" s="36" t="s">
        <v>24</v>
      </c>
      <c r="D6" s="36" t="s">
        <v>25</v>
      </c>
      <c r="E6" s="37" t="s">
        <v>19</v>
      </c>
      <c r="F6" s="38">
        <v>1</v>
      </c>
      <c r="G6" s="13">
        <v>1466700</v>
      </c>
      <c r="H6" s="14">
        <v>0.19</v>
      </c>
      <c r="I6" s="13">
        <f t="shared" si="0"/>
        <v>278673</v>
      </c>
      <c r="J6" s="15">
        <f t="shared" si="1"/>
        <v>1745373</v>
      </c>
      <c r="K6" s="16">
        <f t="shared" si="2"/>
        <v>1745373</v>
      </c>
    </row>
    <row r="7" spans="1:11" ht="74.25" customHeight="1">
      <c r="A7" s="17"/>
      <c r="B7" s="45">
        <v>4</v>
      </c>
      <c r="C7" s="36" t="s">
        <v>26</v>
      </c>
      <c r="D7" s="36" t="s">
        <v>27</v>
      </c>
      <c r="E7" s="31" t="s">
        <v>19</v>
      </c>
      <c r="F7" s="32">
        <v>1</v>
      </c>
      <c r="G7" s="13">
        <v>4199446</v>
      </c>
      <c r="H7" s="14">
        <v>0.19</v>
      </c>
      <c r="I7" s="13">
        <f t="shared" ref="I7:I8" si="3">+G7*H7</f>
        <v>797894.74</v>
      </c>
      <c r="J7" s="15">
        <f t="shared" ref="J7:J8" si="4">+G7+I7</f>
        <v>4997340.74</v>
      </c>
      <c r="K7" s="16">
        <f t="shared" ref="K7:K8" si="5">+J7*F7</f>
        <v>4997340.74</v>
      </c>
    </row>
    <row r="8" spans="1:11" ht="74.25" customHeight="1">
      <c r="A8" s="17"/>
      <c r="B8" s="45">
        <v>5</v>
      </c>
      <c r="C8" s="36" t="s">
        <v>28</v>
      </c>
      <c r="D8" s="36" t="s">
        <v>29</v>
      </c>
      <c r="E8" s="31" t="s">
        <v>19</v>
      </c>
      <c r="F8" s="32">
        <v>1</v>
      </c>
      <c r="G8" s="13">
        <v>2241332</v>
      </c>
      <c r="H8" s="14">
        <v>0.19</v>
      </c>
      <c r="I8" s="13">
        <f t="shared" si="3"/>
        <v>425853.08</v>
      </c>
      <c r="J8" s="15">
        <f t="shared" si="4"/>
        <v>2667185.08</v>
      </c>
      <c r="K8" s="16">
        <f t="shared" si="5"/>
        <v>2667185.08</v>
      </c>
    </row>
    <row r="9" spans="1:11" ht="75.75" customHeight="1">
      <c r="A9" s="17"/>
      <c r="B9" s="45">
        <v>6</v>
      </c>
      <c r="C9" s="36" t="s">
        <v>30</v>
      </c>
      <c r="D9" s="36" t="s">
        <v>31</v>
      </c>
      <c r="E9" s="31" t="s">
        <v>19</v>
      </c>
      <c r="F9" s="32">
        <v>8</v>
      </c>
      <c r="G9" s="13">
        <v>202000</v>
      </c>
      <c r="H9" s="14">
        <v>0.19</v>
      </c>
      <c r="I9" s="13">
        <f>+G9*H9</f>
        <v>38380</v>
      </c>
      <c r="J9" s="15">
        <f>+G9+I9</f>
        <v>240380</v>
      </c>
      <c r="K9" s="16">
        <f>+J9*F9</f>
        <v>1923040</v>
      </c>
    </row>
    <row r="10" spans="1:11" ht="237.75" customHeight="1" thickBot="1">
      <c r="A10" s="17"/>
      <c r="B10" s="45">
        <v>7</v>
      </c>
      <c r="C10" s="36" t="s">
        <v>32</v>
      </c>
      <c r="D10" s="36" t="s">
        <v>33</v>
      </c>
      <c r="E10" s="37" t="s">
        <v>19</v>
      </c>
      <c r="F10" s="32">
        <v>1</v>
      </c>
      <c r="G10" s="13">
        <v>18443127</v>
      </c>
      <c r="H10" s="14">
        <v>0.19</v>
      </c>
      <c r="I10" s="13">
        <f>+G10*H10</f>
        <v>3504194.13</v>
      </c>
      <c r="J10" s="15">
        <f>+G10+I10</f>
        <v>21947321.129999999</v>
      </c>
      <c r="K10" s="16">
        <f>+J10*F10</f>
        <v>21947321.129999999</v>
      </c>
    </row>
    <row r="11" spans="1:11" ht="16" hidden="1" thickBot="1">
      <c r="A11" s="17"/>
      <c r="B11" s="9">
        <v>56</v>
      </c>
      <c r="C11" s="34"/>
      <c r="D11" s="10"/>
      <c r="E11" s="11"/>
      <c r="F11" s="12"/>
      <c r="G11" s="13">
        <v>0</v>
      </c>
      <c r="H11" s="14">
        <v>0.19</v>
      </c>
      <c r="I11" s="13">
        <f t="shared" ref="I11:I74" si="6">+G11*H11</f>
        <v>0</v>
      </c>
      <c r="J11" s="15">
        <f t="shared" ref="J11:J74" si="7">+G11+I11</f>
        <v>0</v>
      </c>
      <c r="K11" s="16">
        <f t="shared" ref="K11:K74" si="8">+J11*F11</f>
        <v>0</v>
      </c>
    </row>
    <row r="12" spans="1:11" ht="16" hidden="1" thickBot="1">
      <c r="A12" s="17"/>
      <c r="B12" s="9">
        <v>57</v>
      </c>
      <c r="C12" s="34"/>
      <c r="D12" s="10"/>
      <c r="E12" s="11"/>
      <c r="F12" s="12"/>
      <c r="G12" s="13">
        <v>0</v>
      </c>
      <c r="H12" s="14">
        <v>0.19</v>
      </c>
      <c r="I12" s="13">
        <f t="shared" si="6"/>
        <v>0</v>
      </c>
      <c r="J12" s="15">
        <f t="shared" si="7"/>
        <v>0</v>
      </c>
      <c r="K12" s="16">
        <f t="shared" si="8"/>
        <v>0</v>
      </c>
    </row>
    <row r="13" spans="1:11" ht="16" hidden="1" thickBot="1">
      <c r="A13" s="17"/>
      <c r="B13" s="9">
        <v>58</v>
      </c>
      <c r="C13" s="34"/>
      <c r="D13" s="10"/>
      <c r="E13" s="11"/>
      <c r="F13" s="12"/>
      <c r="G13" s="13">
        <v>0</v>
      </c>
      <c r="H13" s="14">
        <v>0.19</v>
      </c>
      <c r="I13" s="13">
        <f t="shared" si="6"/>
        <v>0</v>
      </c>
      <c r="J13" s="15">
        <f t="shared" si="7"/>
        <v>0</v>
      </c>
      <c r="K13" s="16">
        <f t="shared" si="8"/>
        <v>0</v>
      </c>
    </row>
    <row r="14" spans="1:11" ht="16" hidden="1" thickBot="1">
      <c r="A14" s="17"/>
      <c r="B14" s="9">
        <v>59</v>
      </c>
      <c r="C14" s="34"/>
      <c r="D14" s="10"/>
      <c r="E14" s="11"/>
      <c r="F14" s="12"/>
      <c r="G14" s="13">
        <v>0</v>
      </c>
      <c r="H14" s="14">
        <v>0.19</v>
      </c>
      <c r="I14" s="13">
        <f t="shared" si="6"/>
        <v>0</v>
      </c>
      <c r="J14" s="15">
        <f t="shared" si="7"/>
        <v>0</v>
      </c>
      <c r="K14" s="16">
        <f t="shared" si="8"/>
        <v>0</v>
      </c>
    </row>
    <row r="15" spans="1:11" ht="16" hidden="1" thickBot="1">
      <c r="A15" s="17"/>
      <c r="B15" s="9">
        <v>60</v>
      </c>
      <c r="C15" s="34"/>
      <c r="D15" s="10"/>
      <c r="E15" s="11"/>
      <c r="F15" s="12"/>
      <c r="G15" s="13">
        <v>0</v>
      </c>
      <c r="H15" s="14">
        <v>0.19</v>
      </c>
      <c r="I15" s="13">
        <f t="shared" si="6"/>
        <v>0</v>
      </c>
      <c r="J15" s="15">
        <f t="shared" si="7"/>
        <v>0</v>
      </c>
      <c r="K15" s="16">
        <f t="shared" si="8"/>
        <v>0</v>
      </c>
    </row>
    <row r="16" spans="1:11" ht="16" hidden="1" thickBot="1">
      <c r="A16" s="17"/>
      <c r="B16" s="9">
        <v>61</v>
      </c>
      <c r="C16" s="34"/>
      <c r="D16" s="10"/>
      <c r="E16" s="11"/>
      <c r="F16" s="12"/>
      <c r="G16" s="13">
        <v>0</v>
      </c>
      <c r="H16" s="14">
        <v>0.19</v>
      </c>
      <c r="I16" s="13">
        <f t="shared" si="6"/>
        <v>0</v>
      </c>
      <c r="J16" s="15">
        <f t="shared" si="7"/>
        <v>0</v>
      </c>
      <c r="K16" s="16">
        <f t="shared" si="8"/>
        <v>0</v>
      </c>
    </row>
    <row r="17" spans="1:11" ht="16" hidden="1" thickBot="1">
      <c r="A17" s="17"/>
      <c r="B17" s="9">
        <v>62</v>
      </c>
      <c r="C17" s="34"/>
      <c r="D17" s="10"/>
      <c r="E17" s="11"/>
      <c r="F17" s="12"/>
      <c r="G17" s="13">
        <v>0</v>
      </c>
      <c r="H17" s="14">
        <v>0.19</v>
      </c>
      <c r="I17" s="13">
        <f t="shared" si="6"/>
        <v>0</v>
      </c>
      <c r="J17" s="15">
        <f t="shared" si="7"/>
        <v>0</v>
      </c>
      <c r="K17" s="16">
        <f t="shared" si="8"/>
        <v>0</v>
      </c>
    </row>
    <row r="18" spans="1:11" ht="16" hidden="1" thickBot="1">
      <c r="A18" s="17"/>
      <c r="B18" s="9">
        <v>63</v>
      </c>
      <c r="C18" s="34"/>
      <c r="D18" s="10"/>
      <c r="E18" s="11"/>
      <c r="F18" s="12"/>
      <c r="G18" s="13">
        <v>0</v>
      </c>
      <c r="H18" s="14">
        <v>0.19</v>
      </c>
      <c r="I18" s="13">
        <f t="shared" si="6"/>
        <v>0</v>
      </c>
      <c r="J18" s="15">
        <f t="shared" si="7"/>
        <v>0</v>
      </c>
      <c r="K18" s="16">
        <f t="shared" si="8"/>
        <v>0</v>
      </c>
    </row>
    <row r="19" spans="1:11" ht="16" hidden="1" thickBot="1">
      <c r="A19" s="17"/>
      <c r="B19" s="9">
        <v>64</v>
      </c>
      <c r="C19" s="34"/>
      <c r="D19" s="10"/>
      <c r="E19" s="11"/>
      <c r="F19" s="12"/>
      <c r="G19" s="13">
        <v>0</v>
      </c>
      <c r="H19" s="14">
        <v>0.19</v>
      </c>
      <c r="I19" s="13">
        <f t="shared" si="6"/>
        <v>0</v>
      </c>
      <c r="J19" s="15">
        <f t="shared" si="7"/>
        <v>0</v>
      </c>
      <c r="K19" s="16">
        <f t="shared" si="8"/>
        <v>0</v>
      </c>
    </row>
    <row r="20" spans="1:11" ht="16" hidden="1" thickBot="1">
      <c r="A20" s="17"/>
      <c r="B20" s="9">
        <v>65</v>
      </c>
      <c r="C20" s="34"/>
      <c r="D20" s="10"/>
      <c r="E20" s="11"/>
      <c r="F20" s="12"/>
      <c r="G20" s="13">
        <v>0</v>
      </c>
      <c r="H20" s="14">
        <v>0.19</v>
      </c>
      <c r="I20" s="13">
        <f t="shared" si="6"/>
        <v>0</v>
      </c>
      <c r="J20" s="15">
        <f t="shared" si="7"/>
        <v>0</v>
      </c>
      <c r="K20" s="16">
        <f t="shared" si="8"/>
        <v>0</v>
      </c>
    </row>
    <row r="21" spans="1:11" ht="16" hidden="1" thickBot="1">
      <c r="A21" s="17"/>
      <c r="B21" s="9">
        <v>66</v>
      </c>
      <c r="C21" s="34"/>
      <c r="D21" s="10"/>
      <c r="E21" s="11"/>
      <c r="F21" s="12"/>
      <c r="G21" s="13">
        <v>0</v>
      </c>
      <c r="H21" s="14">
        <v>0.19</v>
      </c>
      <c r="I21" s="13">
        <f t="shared" si="6"/>
        <v>0</v>
      </c>
      <c r="J21" s="15">
        <f t="shared" si="7"/>
        <v>0</v>
      </c>
      <c r="K21" s="16">
        <f t="shared" si="8"/>
        <v>0</v>
      </c>
    </row>
    <row r="22" spans="1:11" ht="16" hidden="1" thickBot="1">
      <c r="A22" s="17"/>
      <c r="B22" s="9">
        <v>67</v>
      </c>
      <c r="C22" s="34"/>
      <c r="D22" s="10"/>
      <c r="E22" s="11"/>
      <c r="F22" s="12"/>
      <c r="G22" s="13">
        <v>0</v>
      </c>
      <c r="H22" s="14">
        <v>0.19</v>
      </c>
      <c r="I22" s="13">
        <f t="shared" si="6"/>
        <v>0</v>
      </c>
      <c r="J22" s="15">
        <f t="shared" si="7"/>
        <v>0</v>
      </c>
      <c r="K22" s="16">
        <f t="shared" si="8"/>
        <v>0</v>
      </c>
    </row>
    <row r="23" spans="1:11" ht="16" hidden="1" thickBot="1">
      <c r="A23" s="17"/>
      <c r="B23" s="9">
        <v>68</v>
      </c>
      <c r="C23" s="34"/>
      <c r="D23" s="10"/>
      <c r="E23" s="11"/>
      <c r="F23" s="12"/>
      <c r="G23" s="13">
        <v>0</v>
      </c>
      <c r="H23" s="14">
        <v>0.19</v>
      </c>
      <c r="I23" s="13">
        <f t="shared" si="6"/>
        <v>0</v>
      </c>
      <c r="J23" s="15">
        <f t="shared" si="7"/>
        <v>0</v>
      </c>
      <c r="K23" s="16">
        <f t="shared" si="8"/>
        <v>0</v>
      </c>
    </row>
    <row r="24" spans="1:11" ht="16" hidden="1" thickBot="1">
      <c r="A24" s="17"/>
      <c r="B24" s="9">
        <v>69</v>
      </c>
      <c r="C24" s="34"/>
      <c r="D24" s="10"/>
      <c r="E24" s="11"/>
      <c r="F24" s="12"/>
      <c r="G24" s="13">
        <v>0</v>
      </c>
      <c r="H24" s="14">
        <v>0.19</v>
      </c>
      <c r="I24" s="13">
        <f t="shared" si="6"/>
        <v>0</v>
      </c>
      <c r="J24" s="15">
        <f t="shared" si="7"/>
        <v>0</v>
      </c>
      <c r="K24" s="16">
        <f t="shared" si="8"/>
        <v>0</v>
      </c>
    </row>
    <row r="25" spans="1:11" ht="16" hidden="1" thickBot="1">
      <c r="A25" s="17"/>
      <c r="B25" s="9">
        <v>70</v>
      </c>
      <c r="C25" s="34"/>
      <c r="D25" s="10"/>
      <c r="E25" s="11"/>
      <c r="F25" s="12"/>
      <c r="G25" s="13">
        <v>0</v>
      </c>
      <c r="H25" s="14">
        <v>0.19</v>
      </c>
      <c r="I25" s="13">
        <f t="shared" si="6"/>
        <v>0</v>
      </c>
      <c r="J25" s="15">
        <f t="shared" si="7"/>
        <v>0</v>
      </c>
      <c r="K25" s="16">
        <f t="shared" si="8"/>
        <v>0</v>
      </c>
    </row>
    <row r="26" spans="1:11" ht="16" hidden="1" thickBot="1">
      <c r="A26" s="17"/>
      <c r="B26" s="9">
        <v>71</v>
      </c>
      <c r="C26" s="34"/>
      <c r="D26" s="10"/>
      <c r="E26" s="11"/>
      <c r="F26" s="12"/>
      <c r="G26" s="13">
        <v>0</v>
      </c>
      <c r="H26" s="14">
        <v>0.19</v>
      </c>
      <c r="I26" s="13">
        <f t="shared" si="6"/>
        <v>0</v>
      </c>
      <c r="J26" s="15">
        <f t="shared" si="7"/>
        <v>0</v>
      </c>
      <c r="K26" s="16">
        <f t="shared" si="8"/>
        <v>0</v>
      </c>
    </row>
    <row r="27" spans="1:11" ht="16" hidden="1" thickBot="1">
      <c r="A27" s="17"/>
      <c r="B27" s="9">
        <v>72</v>
      </c>
      <c r="C27" s="34"/>
      <c r="D27" s="10"/>
      <c r="E27" s="11"/>
      <c r="F27" s="12"/>
      <c r="G27" s="13">
        <v>0</v>
      </c>
      <c r="H27" s="14">
        <v>0.19</v>
      </c>
      <c r="I27" s="13">
        <f t="shared" si="6"/>
        <v>0</v>
      </c>
      <c r="J27" s="15">
        <f t="shared" si="7"/>
        <v>0</v>
      </c>
      <c r="K27" s="16">
        <f t="shared" si="8"/>
        <v>0</v>
      </c>
    </row>
    <row r="28" spans="1:11" ht="16" hidden="1" thickBot="1">
      <c r="A28" s="17"/>
      <c r="B28" s="9">
        <v>73</v>
      </c>
      <c r="C28" s="34"/>
      <c r="D28" s="10"/>
      <c r="E28" s="11"/>
      <c r="F28" s="12"/>
      <c r="G28" s="13">
        <v>0</v>
      </c>
      <c r="H28" s="14">
        <v>0.19</v>
      </c>
      <c r="I28" s="13">
        <f t="shared" si="6"/>
        <v>0</v>
      </c>
      <c r="J28" s="15">
        <f t="shared" si="7"/>
        <v>0</v>
      </c>
      <c r="K28" s="16">
        <f t="shared" si="8"/>
        <v>0</v>
      </c>
    </row>
    <row r="29" spans="1:11" ht="16" hidden="1" thickBot="1">
      <c r="A29" s="17"/>
      <c r="B29" s="9">
        <v>74</v>
      </c>
      <c r="C29" s="34"/>
      <c r="D29" s="10"/>
      <c r="E29" s="11"/>
      <c r="F29" s="12"/>
      <c r="G29" s="13">
        <v>0</v>
      </c>
      <c r="H29" s="14">
        <v>0.19</v>
      </c>
      <c r="I29" s="13">
        <f t="shared" si="6"/>
        <v>0</v>
      </c>
      <c r="J29" s="15">
        <f t="shared" si="7"/>
        <v>0</v>
      </c>
      <c r="K29" s="16">
        <f t="shared" si="8"/>
        <v>0</v>
      </c>
    </row>
    <row r="30" spans="1:11" ht="16" hidden="1" thickBot="1">
      <c r="A30" s="17"/>
      <c r="B30" s="9">
        <v>75</v>
      </c>
      <c r="C30" s="34"/>
      <c r="D30" s="10"/>
      <c r="E30" s="11"/>
      <c r="F30" s="12"/>
      <c r="G30" s="13">
        <v>0</v>
      </c>
      <c r="H30" s="14">
        <v>0.19</v>
      </c>
      <c r="I30" s="13">
        <f t="shared" si="6"/>
        <v>0</v>
      </c>
      <c r="J30" s="15">
        <f t="shared" si="7"/>
        <v>0</v>
      </c>
      <c r="K30" s="16">
        <f t="shared" si="8"/>
        <v>0</v>
      </c>
    </row>
    <row r="31" spans="1:11" ht="16" hidden="1" thickBot="1">
      <c r="A31" s="17"/>
      <c r="B31" s="9">
        <v>76</v>
      </c>
      <c r="C31" s="34"/>
      <c r="D31" s="10"/>
      <c r="E31" s="11"/>
      <c r="F31" s="12"/>
      <c r="G31" s="13">
        <v>0</v>
      </c>
      <c r="H31" s="14">
        <v>0.19</v>
      </c>
      <c r="I31" s="13">
        <f t="shared" si="6"/>
        <v>0</v>
      </c>
      <c r="J31" s="15">
        <f t="shared" si="7"/>
        <v>0</v>
      </c>
      <c r="K31" s="16">
        <f t="shared" si="8"/>
        <v>0</v>
      </c>
    </row>
    <row r="32" spans="1:11" ht="16" hidden="1" thickBot="1">
      <c r="A32" s="17"/>
      <c r="B32" s="9">
        <v>77</v>
      </c>
      <c r="C32" s="34"/>
      <c r="D32" s="10"/>
      <c r="E32" s="11"/>
      <c r="F32" s="12"/>
      <c r="G32" s="13">
        <v>0</v>
      </c>
      <c r="H32" s="14">
        <v>0.19</v>
      </c>
      <c r="I32" s="13">
        <f t="shared" si="6"/>
        <v>0</v>
      </c>
      <c r="J32" s="15">
        <f t="shared" si="7"/>
        <v>0</v>
      </c>
      <c r="K32" s="16">
        <f t="shared" si="8"/>
        <v>0</v>
      </c>
    </row>
    <row r="33" spans="1:11" ht="16" hidden="1" thickBot="1">
      <c r="A33" s="17"/>
      <c r="B33" s="9">
        <v>78</v>
      </c>
      <c r="C33" s="34"/>
      <c r="D33" s="10"/>
      <c r="E33" s="11"/>
      <c r="F33" s="12"/>
      <c r="G33" s="13">
        <v>0</v>
      </c>
      <c r="H33" s="14">
        <v>0.19</v>
      </c>
      <c r="I33" s="13">
        <f t="shared" si="6"/>
        <v>0</v>
      </c>
      <c r="J33" s="15">
        <f t="shared" si="7"/>
        <v>0</v>
      </c>
      <c r="K33" s="16">
        <f t="shared" si="8"/>
        <v>0</v>
      </c>
    </row>
    <row r="34" spans="1:11" ht="16" hidden="1" thickBot="1">
      <c r="A34" s="17"/>
      <c r="B34" s="9">
        <v>79</v>
      </c>
      <c r="C34" s="34"/>
      <c r="D34" s="10"/>
      <c r="E34" s="11"/>
      <c r="F34" s="12"/>
      <c r="G34" s="13">
        <v>0</v>
      </c>
      <c r="H34" s="14">
        <v>0.19</v>
      </c>
      <c r="I34" s="13">
        <f t="shared" si="6"/>
        <v>0</v>
      </c>
      <c r="J34" s="15">
        <f t="shared" si="7"/>
        <v>0</v>
      </c>
      <c r="K34" s="16">
        <f t="shared" si="8"/>
        <v>0</v>
      </c>
    </row>
    <row r="35" spans="1:11" ht="16" hidden="1" thickBot="1">
      <c r="A35" s="17"/>
      <c r="B35" s="9">
        <v>80</v>
      </c>
      <c r="C35" s="34"/>
      <c r="D35" s="10"/>
      <c r="E35" s="11"/>
      <c r="F35" s="12"/>
      <c r="G35" s="13">
        <v>0</v>
      </c>
      <c r="H35" s="14">
        <v>0.19</v>
      </c>
      <c r="I35" s="13">
        <f t="shared" si="6"/>
        <v>0</v>
      </c>
      <c r="J35" s="15">
        <f t="shared" si="7"/>
        <v>0</v>
      </c>
      <c r="K35" s="16">
        <f t="shared" si="8"/>
        <v>0</v>
      </c>
    </row>
    <row r="36" spans="1:11" ht="16" hidden="1" thickBot="1">
      <c r="A36" s="17"/>
      <c r="B36" s="9">
        <v>81</v>
      </c>
      <c r="C36" s="34"/>
      <c r="D36" s="10"/>
      <c r="E36" s="11"/>
      <c r="F36" s="12"/>
      <c r="G36" s="13">
        <v>0</v>
      </c>
      <c r="H36" s="14">
        <v>0.19</v>
      </c>
      <c r="I36" s="13">
        <f t="shared" si="6"/>
        <v>0</v>
      </c>
      <c r="J36" s="15">
        <f t="shared" si="7"/>
        <v>0</v>
      </c>
      <c r="K36" s="16">
        <f t="shared" si="8"/>
        <v>0</v>
      </c>
    </row>
    <row r="37" spans="1:11" ht="16" hidden="1" thickBot="1">
      <c r="A37" s="17"/>
      <c r="B37" s="9">
        <v>82</v>
      </c>
      <c r="C37" s="34"/>
      <c r="D37" s="10"/>
      <c r="E37" s="11"/>
      <c r="F37" s="12"/>
      <c r="G37" s="13">
        <v>0</v>
      </c>
      <c r="H37" s="14">
        <v>0.19</v>
      </c>
      <c r="I37" s="13">
        <f t="shared" si="6"/>
        <v>0</v>
      </c>
      <c r="J37" s="15">
        <f t="shared" si="7"/>
        <v>0</v>
      </c>
      <c r="K37" s="16">
        <f t="shared" si="8"/>
        <v>0</v>
      </c>
    </row>
    <row r="38" spans="1:11" ht="16" hidden="1" thickBot="1">
      <c r="A38" s="17"/>
      <c r="B38" s="9">
        <v>83</v>
      </c>
      <c r="C38" s="34"/>
      <c r="D38" s="10"/>
      <c r="E38" s="11"/>
      <c r="F38" s="12"/>
      <c r="G38" s="13">
        <v>0</v>
      </c>
      <c r="H38" s="14">
        <v>0.19</v>
      </c>
      <c r="I38" s="13">
        <f t="shared" si="6"/>
        <v>0</v>
      </c>
      <c r="J38" s="15">
        <f t="shared" si="7"/>
        <v>0</v>
      </c>
      <c r="K38" s="16">
        <f t="shared" si="8"/>
        <v>0</v>
      </c>
    </row>
    <row r="39" spans="1:11" ht="16" hidden="1" thickBot="1">
      <c r="A39" s="17"/>
      <c r="B39" s="9">
        <v>84</v>
      </c>
      <c r="C39" s="34"/>
      <c r="D39" s="10"/>
      <c r="E39" s="11"/>
      <c r="F39" s="12"/>
      <c r="G39" s="13">
        <v>0</v>
      </c>
      <c r="H39" s="14">
        <v>0.19</v>
      </c>
      <c r="I39" s="13">
        <f t="shared" si="6"/>
        <v>0</v>
      </c>
      <c r="J39" s="15">
        <f t="shared" si="7"/>
        <v>0</v>
      </c>
      <c r="K39" s="16">
        <f t="shared" si="8"/>
        <v>0</v>
      </c>
    </row>
    <row r="40" spans="1:11" ht="16" hidden="1" thickBot="1">
      <c r="A40" s="17"/>
      <c r="B40" s="9">
        <v>85</v>
      </c>
      <c r="C40" s="34"/>
      <c r="D40" s="10"/>
      <c r="E40" s="11"/>
      <c r="F40" s="12"/>
      <c r="G40" s="13">
        <v>0</v>
      </c>
      <c r="H40" s="14">
        <v>0.19</v>
      </c>
      <c r="I40" s="13">
        <f t="shared" si="6"/>
        <v>0</v>
      </c>
      <c r="J40" s="15">
        <f t="shared" si="7"/>
        <v>0</v>
      </c>
      <c r="K40" s="16">
        <f t="shared" si="8"/>
        <v>0</v>
      </c>
    </row>
    <row r="41" spans="1:11" ht="16" hidden="1" thickBot="1">
      <c r="A41" s="17"/>
      <c r="B41" s="9">
        <v>86</v>
      </c>
      <c r="C41" s="34"/>
      <c r="D41" s="10"/>
      <c r="E41" s="11"/>
      <c r="F41" s="12"/>
      <c r="G41" s="13">
        <v>0</v>
      </c>
      <c r="H41" s="14">
        <v>0.19</v>
      </c>
      <c r="I41" s="13">
        <f t="shared" si="6"/>
        <v>0</v>
      </c>
      <c r="J41" s="15">
        <f t="shared" si="7"/>
        <v>0</v>
      </c>
      <c r="K41" s="16">
        <f t="shared" si="8"/>
        <v>0</v>
      </c>
    </row>
    <row r="42" spans="1:11" ht="16" hidden="1" thickBot="1">
      <c r="A42" s="17"/>
      <c r="B42" s="9">
        <v>87</v>
      </c>
      <c r="C42" s="34"/>
      <c r="D42" s="10"/>
      <c r="E42" s="11"/>
      <c r="F42" s="12"/>
      <c r="G42" s="13">
        <v>0</v>
      </c>
      <c r="H42" s="14">
        <v>0.19</v>
      </c>
      <c r="I42" s="13">
        <f t="shared" si="6"/>
        <v>0</v>
      </c>
      <c r="J42" s="15">
        <f t="shared" si="7"/>
        <v>0</v>
      </c>
      <c r="K42" s="16">
        <f t="shared" si="8"/>
        <v>0</v>
      </c>
    </row>
    <row r="43" spans="1:11" ht="16" hidden="1" thickBot="1">
      <c r="A43" s="17"/>
      <c r="B43" s="9">
        <v>88</v>
      </c>
      <c r="C43" s="34"/>
      <c r="D43" s="10"/>
      <c r="E43" s="11"/>
      <c r="F43" s="12"/>
      <c r="G43" s="13">
        <v>0</v>
      </c>
      <c r="H43" s="14">
        <v>0.19</v>
      </c>
      <c r="I43" s="13">
        <f t="shared" si="6"/>
        <v>0</v>
      </c>
      <c r="J43" s="15">
        <f t="shared" si="7"/>
        <v>0</v>
      </c>
      <c r="K43" s="16">
        <f t="shared" si="8"/>
        <v>0</v>
      </c>
    </row>
    <row r="44" spans="1:11" ht="16" hidden="1" thickBot="1">
      <c r="A44" s="17"/>
      <c r="B44" s="9">
        <v>89</v>
      </c>
      <c r="C44" s="34"/>
      <c r="D44" s="10"/>
      <c r="E44" s="11"/>
      <c r="F44" s="12"/>
      <c r="G44" s="13">
        <v>0</v>
      </c>
      <c r="H44" s="14">
        <v>0.19</v>
      </c>
      <c r="I44" s="13">
        <f t="shared" si="6"/>
        <v>0</v>
      </c>
      <c r="J44" s="15">
        <f t="shared" si="7"/>
        <v>0</v>
      </c>
      <c r="K44" s="16">
        <f t="shared" si="8"/>
        <v>0</v>
      </c>
    </row>
    <row r="45" spans="1:11" ht="16" hidden="1" thickBot="1">
      <c r="A45" s="17"/>
      <c r="B45" s="9">
        <v>90</v>
      </c>
      <c r="C45" s="34"/>
      <c r="D45" s="10"/>
      <c r="E45" s="11"/>
      <c r="F45" s="12"/>
      <c r="G45" s="13">
        <v>0</v>
      </c>
      <c r="H45" s="14">
        <v>0.19</v>
      </c>
      <c r="I45" s="13">
        <f t="shared" si="6"/>
        <v>0</v>
      </c>
      <c r="J45" s="15">
        <f t="shared" si="7"/>
        <v>0</v>
      </c>
      <c r="K45" s="16">
        <f t="shared" si="8"/>
        <v>0</v>
      </c>
    </row>
    <row r="46" spans="1:11" ht="16" hidden="1" thickBot="1">
      <c r="A46" s="17"/>
      <c r="B46" s="9">
        <v>91</v>
      </c>
      <c r="C46" s="34"/>
      <c r="D46" s="10"/>
      <c r="E46" s="11"/>
      <c r="F46" s="12"/>
      <c r="G46" s="13">
        <v>0</v>
      </c>
      <c r="H46" s="14">
        <v>0.19</v>
      </c>
      <c r="I46" s="13">
        <f t="shared" si="6"/>
        <v>0</v>
      </c>
      <c r="J46" s="15">
        <f t="shared" si="7"/>
        <v>0</v>
      </c>
      <c r="K46" s="16">
        <f t="shared" si="8"/>
        <v>0</v>
      </c>
    </row>
    <row r="47" spans="1:11" ht="16" hidden="1" thickBot="1">
      <c r="A47" s="17"/>
      <c r="B47" s="9">
        <v>92</v>
      </c>
      <c r="C47" s="34"/>
      <c r="D47" s="10"/>
      <c r="E47" s="11"/>
      <c r="F47" s="12"/>
      <c r="G47" s="13">
        <v>0</v>
      </c>
      <c r="H47" s="14">
        <v>0.19</v>
      </c>
      <c r="I47" s="13">
        <f t="shared" si="6"/>
        <v>0</v>
      </c>
      <c r="J47" s="15">
        <f t="shared" si="7"/>
        <v>0</v>
      </c>
      <c r="K47" s="16">
        <f t="shared" si="8"/>
        <v>0</v>
      </c>
    </row>
    <row r="48" spans="1:11" ht="16" hidden="1" thickBot="1">
      <c r="A48" s="17"/>
      <c r="B48" s="9">
        <v>93</v>
      </c>
      <c r="C48" s="34"/>
      <c r="D48" s="10"/>
      <c r="E48" s="11"/>
      <c r="F48" s="12"/>
      <c r="G48" s="13">
        <v>0</v>
      </c>
      <c r="H48" s="14">
        <v>0.19</v>
      </c>
      <c r="I48" s="13">
        <f t="shared" si="6"/>
        <v>0</v>
      </c>
      <c r="J48" s="15">
        <f t="shared" si="7"/>
        <v>0</v>
      </c>
      <c r="K48" s="16">
        <f t="shared" si="8"/>
        <v>0</v>
      </c>
    </row>
    <row r="49" spans="1:11" ht="16" hidden="1" thickBot="1">
      <c r="A49" s="17"/>
      <c r="B49" s="9">
        <v>94</v>
      </c>
      <c r="C49" s="34"/>
      <c r="D49" s="10"/>
      <c r="E49" s="11"/>
      <c r="F49" s="12"/>
      <c r="G49" s="13">
        <v>0</v>
      </c>
      <c r="H49" s="14">
        <v>0.19</v>
      </c>
      <c r="I49" s="13">
        <f t="shared" si="6"/>
        <v>0</v>
      </c>
      <c r="J49" s="15">
        <f t="shared" si="7"/>
        <v>0</v>
      </c>
      <c r="K49" s="16">
        <f t="shared" si="8"/>
        <v>0</v>
      </c>
    </row>
    <row r="50" spans="1:11" ht="16" hidden="1" thickBot="1">
      <c r="A50" s="17"/>
      <c r="B50" s="9">
        <v>95</v>
      </c>
      <c r="C50" s="34"/>
      <c r="D50" s="10"/>
      <c r="E50" s="11"/>
      <c r="F50" s="12"/>
      <c r="G50" s="13">
        <v>0</v>
      </c>
      <c r="H50" s="14">
        <v>0.19</v>
      </c>
      <c r="I50" s="13">
        <f t="shared" si="6"/>
        <v>0</v>
      </c>
      <c r="J50" s="15">
        <f t="shared" si="7"/>
        <v>0</v>
      </c>
      <c r="K50" s="16">
        <f t="shared" si="8"/>
        <v>0</v>
      </c>
    </row>
    <row r="51" spans="1:11" ht="16" hidden="1" thickBot="1">
      <c r="A51" s="17"/>
      <c r="B51" s="9">
        <v>96</v>
      </c>
      <c r="C51" s="34"/>
      <c r="D51" s="10"/>
      <c r="E51" s="11"/>
      <c r="F51" s="12"/>
      <c r="G51" s="13">
        <v>0</v>
      </c>
      <c r="H51" s="14">
        <v>0.19</v>
      </c>
      <c r="I51" s="13">
        <f t="shared" si="6"/>
        <v>0</v>
      </c>
      <c r="J51" s="15">
        <f t="shared" si="7"/>
        <v>0</v>
      </c>
      <c r="K51" s="16">
        <f t="shared" si="8"/>
        <v>0</v>
      </c>
    </row>
    <row r="52" spans="1:11" ht="16" hidden="1" thickBot="1">
      <c r="A52" s="17"/>
      <c r="B52" s="9">
        <v>97</v>
      </c>
      <c r="C52" s="34"/>
      <c r="D52" s="10"/>
      <c r="E52" s="11"/>
      <c r="F52" s="12"/>
      <c r="G52" s="13">
        <v>0</v>
      </c>
      <c r="H52" s="14">
        <v>0.19</v>
      </c>
      <c r="I52" s="13">
        <f t="shared" si="6"/>
        <v>0</v>
      </c>
      <c r="J52" s="15">
        <f t="shared" si="7"/>
        <v>0</v>
      </c>
      <c r="K52" s="16">
        <f t="shared" si="8"/>
        <v>0</v>
      </c>
    </row>
    <row r="53" spans="1:11" ht="16" hidden="1" thickBot="1">
      <c r="A53" s="17"/>
      <c r="B53" s="9">
        <v>98</v>
      </c>
      <c r="C53" s="34"/>
      <c r="D53" s="10"/>
      <c r="E53" s="11"/>
      <c r="F53" s="12"/>
      <c r="G53" s="13">
        <v>0</v>
      </c>
      <c r="H53" s="14">
        <v>0.19</v>
      </c>
      <c r="I53" s="13">
        <f t="shared" si="6"/>
        <v>0</v>
      </c>
      <c r="J53" s="15">
        <f t="shared" si="7"/>
        <v>0</v>
      </c>
      <c r="K53" s="16">
        <f t="shared" si="8"/>
        <v>0</v>
      </c>
    </row>
    <row r="54" spans="1:11" ht="16" hidden="1" thickBot="1">
      <c r="A54" s="17"/>
      <c r="B54" s="9">
        <v>99</v>
      </c>
      <c r="C54" s="34"/>
      <c r="D54" s="10"/>
      <c r="E54" s="11"/>
      <c r="F54" s="12"/>
      <c r="G54" s="13">
        <v>0</v>
      </c>
      <c r="H54" s="14">
        <v>0.19</v>
      </c>
      <c r="I54" s="13">
        <f t="shared" si="6"/>
        <v>0</v>
      </c>
      <c r="J54" s="15">
        <f t="shared" si="7"/>
        <v>0</v>
      </c>
      <c r="K54" s="16">
        <f t="shared" si="8"/>
        <v>0</v>
      </c>
    </row>
    <row r="55" spans="1:11" ht="16" hidden="1" thickBot="1">
      <c r="A55" s="17"/>
      <c r="B55" s="9">
        <v>100</v>
      </c>
      <c r="C55" s="34"/>
      <c r="D55" s="10"/>
      <c r="E55" s="11"/>
      <c r="F55" s="12"/>
      <c r="G55" s="13">
        <v>0</v>
      </c>
      <c r="H55" s="14">
        <v>0.19</v>
      </c>
      <c r="I55" s="13">
        <f t="shared" si="6"/>
        <v>0</v>
      </c>
      <c r="J55" s="15">
        <f t="shared" si="7"/>
        <v>0</v>
      </c>
      <c r="K55" s="16">
        <f t="shared" si="8"/>
        <v>0</v>
      </c>
    </row>
    <row r="56" spans="1:11" ht="16" hidden="1" thickBot="1">
      <c r="A56" s="17"/>
      <c r="B56" s="9">
        <v>101</v>
      </c>
      <c r="C56" s="34"/>
      <c r="D56" s="10"/>
      <c r="E56" s="11"/>
      <c r="F56" s="12"/>
      <c r="G56" s="13">
        <v>0</v>
      </c>
      <c r="H56" s="14">
        <v>0.19</v>
      </c>
      <c r="I56" s="13">
        <f t="shared" si="6"/>
        <v>0</v>
      </c>
      <c r="J56" s="15">
        <f t="shared" si="7"/>
        <v>0</v>
      </c>
      <c r="K56" s="16">
        <f t="shared" si="8"/>
        <v>0</v>
      </c>
    </row>
    <row r="57" spans="1:11" ht="16" hidden="1" thickBot="1">
      <c r="A57" s="17"/>
      <c r="B57" s="9">
        <v>102</v>
      </c>
      <c r="C57" s="34"/>
      <c r="D57" s="10"/>
      <c r="E57" s="11"/>
      <c r="F57" s="12"/>
      <c r="G57" s="13">
        <v>0</v>
      </c>
      <c r="H57" s="14">
        <v>0.19</v>
      </c>
      <c r="I57" s="13">
        <f t="shared" si="6"/>
        <v>0</v>
      </c>
      <c r="J57" s="15">
        <f t="shared" si="7"/>
        <v>0</v>
      </c>
      <c r="K57" s="16">
        <f t="shared" si="8"/>
        <v>0</v>
      </c>
    </row>
    <row r="58" spans="1:11" ht="16" hidden="1" thickBot="1">
      <c r="A58" s="17"/>
      <c r="B58" s="9">
        <v>103</v>
      </c>
      <c r="C58" s="34"/>
      <c r="D58" s="10"/>
      <c r="E58" s="11"/>
      <c r="F58" s="12"/>
      <c r="G58" s="13">
        <v>0</v>
      </c>
      <c r="H58" s="14">
        <v>0.19</v>
      </c>
      <c r="I58" s="13">
        <f t="shared" si="6"/>
        <v>0</v>
      </c>
      <c r="J58" s="15">
        <f t="shared" si="7"/>
        <v>0</v>
      </c>
      <c r="K58" s="16">
        <f t="shared" si="8"/>
        <v>0</v>
      </c>
    </row>
    <row r="59" spans="1:11" ht="16" hidden="1" thickBot="1">
      <c r="A59" s="17"/>
      <c r="B59" s="9">
        <v>104</v>
      </c>
      <c r="C59" s="34"/>
      <c r="D59" s="10"/>
      <c r="E59" s="11"/>
      <c r="F59" s="12"/>
      <c r="G59" s="13">
        <v>0</v>
      </c>
      <c r="H59" s="14">
        <v>0.19</v>
      </c>
      <c r="I59" s="13">
        <f t="shared" si="6"/>
        <v>0</v>
      </c>
      <c r="J59" s="15">
        <f t="shared" si="7"/>
        <v>0</v>
      </c>
      <c r="K59" s="16">
        <f t="shared" si="8"/>
        <v>0</v>
      </c>
    </row>
    <row r="60" spans="1:11" ht="16" hidden="1" thickBot="1">
      <c r="A60" s="17"/>
      <c r="B60" s="9">
        <v>105</v>
      </c>
      <c r="C60" s="34"/>
      <c r="D60" s="10"/>
      <c r="E60" s="11"/>
      <c r="F60" s="12"/>
      <c r="G60" s="13">
        <v>0</v>
      </c>
      <c r="H60" s="14">
        <v>0.19</v>
      </c>
      <c r="I60" s="13">
        <f t="shared" si="6"/>
        <v>0</v>
      </c>
      <c r="J60" s="15">
        <f t="shared" si="7"/>
        <v>0</v>
      </c>
      <c r="K60" s="16">
        <f t="shared" si="8"/>
        <v>0</v>
      </c>
    </row>
    <row r="61" spans="1:11" ht="16" hidden="1" thickBot="1">
      <c r="A61" s="17"/>
      <c r="B61" s="9">
        <v>106</v>
      </c>
      <c r="C61" s="34"/>
      <c r="D61" s="10"/>
      <c r="E61" s="11"/>
      <c r="F61" s="12"/>
      <c r="G61" s="13">
        <v>0</v>
      </c>
      <c r="H61" s="14">
        <v>0.19</v>
      </c>
      <c r="I61" s="13">
        <f t="shared" si="6"/>
        <v>0</v>
      </c>
      <c r="J61" s="15">
        <f t="shared" si="7"/>
        <v>0</v>
      </c>
      <c r="K61" s="16">
        <f t="shared" si="8"/>
        <v>0</v>
      </c>
    </row>
    <row r="62" spans="1:11" ht="16" hidden="1" thickBot="1">
      <c r="A62" s="17"/>
      <c r="B62" s="9">
        <v>107</v>
      </c>
      <c r="C62" s="34"/>
      <c r="D62" s="10"/>
      <c r="E62" s="11"/>
      <c r="F62" s="12"/>
      <c r="G62" s="13">
        <v>0</v>
      </c>
      <c r="H62" s="14">
        <v>0.19</v>
      </c>
      <c r="I62" s="13">
        <f t="shared" si="6"/>
        <v>0</v>
      </c>
      <c r="J62" s="15">
        <f t="shared" si="7"/>
        <v>0</v>
      </c>
      <c r="K62" s="16">
        <f t="shared" si="8"/>
        <v>0</v>
      </c>
    </row>
    <row r="63" spans="1:11" ht="16" hidden="1" thickBot="1">
      <c r="A63" s="17"/>
      <c r="B63" s="9">
        <v>108</v>
      </c>
      <c r="C63" s="34"/>
      <c r="D63" s="10"/>
      <c r="E63" s="11"/>
      <c r="F63" s="12"/>
      <c r="G63" s="13">
        <v>0</v>
      </c>
      <c r="H63" s="14">
        <v>0.19</v>
      </c>
      <c r="I63" s="13">
        <f t="shared" si="6"/>
        <v>0</v>
      </c>
      <c r="J63" s="15">
        <f t="shared" si="7"/>
        <v>0</v>
      </c>
      <c r="K63" s="16">
        <f t="shared" si="8"/>
        <v>0</v>
      </c>
    </row>
    <row r="64" spans="1:11" ht="16" hidden="1" thickBot="1">
      <c r="A64" s="17"/>
      <c r="B64" s="9">
        <v>109</v>
      </c>
      <c r="C64" s="34"/>
      <c r="D64" s="10"/>
      <c r="E64" s="11"/>
      <c r="F64" s="12"/>
      <c r="G64" s="13">
        <v>0</v>
      </c>
      <c r="H64" s="14">
        <v>0.19</v>
      </c>
      <c r="I64" s="13">
        <f t="shared" si="6"/>
        <v>0</v>
      </c>
      <c r="J64" s="15">
        <f t="shared" si="7"/>
        <v>0</v>
      </c>
      <c r="K64" s="16">
        <f t="shared" si="8"/>
        <v>0</v>
      </c>
    </row>
    <row r="65" spans="1:11" ht="16" hidden="1" thickBot="1">
      <c r="A65" s="17"/>
      <c r="B65" s="9">
        <v>110</v>
      </c>
      <c r="C65" s="34"/>
      <c r="D65" s="10"/>
      <c r="E65" s="11"/>
      <c r="F65" s="12"/>
      <c r="G65" s="13">
        <v>0</v>
      </c>
      <c r="H65" s="14">
        <v>0.19</v>
      </c>
      <c r="I65" s="13">
        <f t="shared" si="6"/>
        <v>0</v>
      </c>
      <c r="J65" s="15">
        <f t="shared" si="7"/>
        <v>0</v>
      </c>
      <c r="K65" s="16">
        <f t="shared" si="8"/>
        <v>0</v>
      </c>
    </row>
    <row r="66" spans="1:11" ht="16" hidden="1" thickBot="1">
      <c r="A66" s="17"/>
      <c r="B66" s="9">
        <v>111</v>
      </c>
      <c r="C66" s="34"/>
      <c r="D66" s="10"/>
      <c r="E66" s="11"/>
      <c r="F66" s="12"/>
      <c r="G66" s="13">
        <v>0</v>
      </c>
      <c r="H66" s="14">
        <v>0.19</v>
      </c>
      <c r="I66" s="13">
        <f t="shared" si="6"/>
        <v>0</v>
      </c>
      <c r="J66" s="15">
        <f t="shared" si="7"/>
        <v>0</v>
      </c>
      <c r="K66" s="16">
        <f t="shared" si="8"/>
        <v>0</v>
      </c>
    </row>
    <row r="67" spans="1:11" ht="16" hidden="1" thickBot="1">
      <c r="A67" s="17"/>
      <c r="B67" s="9">
        <v>112</v>
      </c>
      <c r="C67" s="34"/>
      <c r="D67" s="10"/>
      <c r="E67" s="11"/>
      <c r="F67" s="12"/>
      <c r="G67" s="13">
        <v>0</v>
      </c>
      <c r="H67" s="14">
        <v>0.19</v>
      </c>
      <c r="I67" s="13">
        <f t="shared" si="6"/>
        <v>0</v>
      </c>
      <c r="J67" s="15">
        <f t="shared" si="7"/>
        <v>0</v>
      </c>
      <c r="K67" s="16">
        <f t="shared" si="8"/>
        <v>0</v>
      </c>
    </row>
    <row r="68" spans="1:11" ht="16" hidden="1" thickBot="1">
      <c r="A68" s="17"/>
      <c r="B68" s="9">
        <v>113</v>
      </c>
      <c r="C68" s="34"/>
      <c r="D68" s="10"/>
      <c r="E68" s="11"/>
      <c r="F68" s="12"/>
      <c r="G68" s="13">
        <v>0</v>
      </c>
      <c r="H68" s="14">
        <v>0.19</v>
      </c>
      <c r="I68" s="13">
        <f t="shared" si="6"/>
        <v>0</v>
      </c>
      <c r="J68" s="15">
        <f t="shared" si="7"/>
        <v>0</v>
      </c>
      <c r="K68" s="16">
        <f t="shared" si="8"/>
        <v>0</v>
      </c>
    </row>
    <row r="69" spans="1:11" ht="16" hidden="1" thickBot="1">
      <c r="A69" s="17"/>
      <c r="B69" s="9">
        <v>114</v>
      </c>
      <c r="C69" s="34"/>
      <c r="D69" s="10"/>
      <c r="E69" s="11"/>
      <c r="F69" s="12"/>
      <c r="G69" s="13">
        <v>0</v>
      </c>
      <c r="H69" s="14">
        <v>0.19</v>
      </c>
      <c r="I69" s="13">
        <f t="shared" si="6"/>
        <v>0</v>
      </c>
      <c r="J69" s="15">
        <f t="shared" si="7"/>
        <v>0</v>
      </c>
      <c r="K69" s="16">
        <f t="shared" si="8"/>
        <v>0</v>
      </c>
    </row>
    <row r="70" spans="1:11" ht="16" hidden="1" thickBot="1">
      <c r="A70" s="17"/>
      <c r="B70" s="9">
        <v>115</v>
      </c>
      <c r="C70" s="34"/>
      <c r="D70" s="10"/>
      <c r="E70" s="11"/>
      <c r="F70" s="12"/>
      <c r="G70" s="13">
        <v>0</v>
      </c>
      <c r="H70" s="14">
        <v>0.19</v>
      </c>
      <c r="I70" s="13">
        <f t="shared" si="6"/>
        <v>0</v>
      </c>
      <c r="J70" s="15">
        <f t="shared" si="7"/>
        <v>0</v>
      </c>
      <c r="K70" s="16">
        <f t="shared" si="8"/>
        <v>0</v>
      </c>
    </row>
    <row r="71" spans="1:11" ht="16" hidden="1" thickBot="1">
      <c r="A71" s="17"/>
      <c r="B71" s="9">
        <v>116</v>
      </c>
      <c r="C71" s="34"/>
      <c r="D71" s="10"/>
      <c r="E71" s="11"/>
      <c r="F71" s="12"/>
      <c r="G71" s="13">
        <v>0</v>
      </c>
      <c r="H71" s="14">
        <v>0.19</v>
      </c>
      <c r="I71" s="13">
        <f t="shared" si="6"/>
        <v>0</v>
      </c>
      <c r="J71" s="15">
        <f t="shared" si="7"/>
        <v>0</v>
      </c>
      <c r="K71" s="16">
        <f t="shared" si="8"/>
        <v>0</v>
      </c>
    </row>
    <row r="72" spans="1:11" ht="16" hidden="1" thickBot="1">
      <c r="A72" s="17"/>
      <c r="B72" s="9">
        <v>117</v>
      </c>
      <c r="C72" s="34"/>
      <c r="D72" s="10"/>
      <c r="E72" s="11"/>
      <c r="F72" s="12"/>
      <c r="G72" s="13">
        <v>0</v>
      </c>
      <c r="H72" s="14">
        <v>0.19</v>
      </c>
      <c r="I72" s="13">
        <f t="shared" si="6"/>
        <v>0</v>
      </c>
      <c r="J72" s="15">
        <f t="shared" si="7"/>
        <v>0</v>
      </c>
      <c r="K72" s="16">
        <f t="shared" si="8"/>
        <v>0</v>
      </c>
    </row>
    <row r="73" spans="1:11" ht="16" hidden="1" thickBot="1">
      <c r="A73" s="17"/>
      <c r="B73" s="9">
        <v>118</v>
      </c>
      <c r="C73" s="34"/>
      <c r="D73" s="10"/>
      <c r="E73" s="11"/>
      <c r="F73" s="12"/>
      <c r="G73" s="13">
        <v>0</v>
      </c>
      <c r="H73" s="14">
        <v>0.19</v>
      </c>
      <c r="I73" s="13">
        <f t="shared" si="6"/>
        <v>0</v>
      </c>
      <c r="J73" s="15">
        <f t="shared" si="7"/>
        <v>0</v>
      </c>
      <c r="K73" s="16">
        <f t="shared" si="8"/>
        <v>0</v>
      </c>
    </row>
    <row r="74" spans="1:11" ht="16" hidden="1" thickBot="1">
      <c r="A74" s="17"/>
      <c r="B74" s="9">
        <v>119</v>
      </c>
      <c r="C74" s="34"/>
      <c r="D74" s="10"/>
      <c r="E74" s="11"/>
      <c r="F74" s="12"/>
      <c r="G74" s="13">
        <v>0</v>
      </c>
      <c r="H74" s="14">
        <v>0.19</v>
      </c>
      <c r="I74" s="13">
        <f t="shared" si="6"/>
        <v>0</v>
      </c>
      <c r="J74" s="15">
        <f t="shared" si="7"/>
        <v>0</v>
      </c>
      <c r="K74" s="16">
        <f t="shared" si="8"/>
        <v>0</v>
      </c>
    </row>
    <row r="75" spans="1:11" ht="16" hidden="1" thickBot="1">
      <c r="A75" s="17"/>
      <c r="B75" s="9">
        <v>120</v>
      </c>
      <c r="C75" s="34"/>
      <c r="D75" s="10"/>
      <c r="E75" s="11"/>
      <c r="F75" s="12"/>
      <c r="G75" s="13">
        <v>0</v>
      </c>
      <c r="H75" s="14">
        <v>0.19</v>
      </c>
      <c r="I75" s="13">
        <f t="shared" ref="I75:I105" si="9">+G75*H75</f>
        <v>0</v>
      </c>
      <c r="J75" s="15">
        <f t="shared" ref="J75:J105" si="10">+G75+I75</f>
        <v>0</v>
      </c>
      <c r="K75" s="16">
        <f t="shared" ref="K75:K105" si="11">+J75*F75</f>
        <v>0</v>
      </c>
    </row>
    <row r="76" spans="1:11" ht="16" hidden="1" thickBot="1">
      <c r="A76" s="17"/>
      <c r="B76" s="9">
        <v>121</v>
      </c>
      <c r="C76" s="34"/>
      <c r="D76" s="10"/>
      <c r="E76" s="11"/>
      <c r="F76" s="12"/>
      <c r="G76" s="13">
        <v>0</v>
      </c>
      <c r="H76" s="14">
        <v>0.19</v>
      </c>
      <c r="I76" s="13">
        <f t="shared" si="9"/>
        <v>0</v>
      </c>
      <c r="J76" s="15">
        <f t="shared" si="10"/>
        <v>0</v>
      </c>
      <c r="K76" s="16">
        <f t="shared" si="11"/>
        <v>0</v>
      </c>
    </row>
    <row r="77" spans="1:11" ht="16" hidden="1" thickBot="1">
      <c r="A77" s="17"/>
      <c r="B77" s="9">
        <v>122</v>
      </c>
      <c r="C77" s="34"/>
      <c r="D77" s="10"/>
      <c r="E77" s="11"/>
      <c r="F77" s="12"/>
      <c r="G77" s="13">
        <v>0</v>
      </c>
      <c r="H77" s="14">
        <v>0.19</v>
      </c>
      <c r="I77" s="13">
        <f t="shared" si="9"/>
        <v>0</v>
      </c>
      <c r="J77" s="15">
        <f t="shared" si="10"/>
        <v>0</v>
      </c>
      <c r="K77" s="16">
        <f t="shared" si="11"/>
        <v>0</v>
      </c>
    </row>
    <row r="78" spans="1:11" ht="16" hidden="1" thickBot="1">
      <c r="A78" s="17"/>
      <c r="B78" s="9">
        <v>123</v>
      </c>
      <c r="C78" s="34"/>
      <c r="D78" s="10"/>
      <c r="E78" s="11"/>
      <c r="F78" s="12"/>
      <c r="G78" s="13">
        <v>0</v>
      </c>
      <c r="H78" s="14">
        <v>0.19</v>
      </c>
      <c r="I78" s="13">
        <f t="shared" si="9"/>
        <v>0</v>
      </c>
      <c r="J78" s="15">
        <f t="shared" si="10"/>
        <v>0</v>
      </c>
      <c r="K78" s="16">
        <f t="shared" si="11"/>
        <v>0</v>
      </c>
    </row>
    <row r="79" spans="1:11" ht="16" hidden="1" thickBot="1">
      <c r="A79" s="17"/>
      <c r="B79" s="9">
        <v>124</v>
      </c>
      <c r="C79" s="34"/>
      <c r="D79" s="10"/>
      <c r="E79" s="11"/>
      <c r="F79" s="12"/>
      <c r="G79" s="13">
        <v>0</v>
      </c>
      <c r="H79" s="14">
        <v>0.19</v>
      </c>
      <c r="I79" s="13">
        <f t="shared" si="9"/>
        <v>0</v>
      </c>
      <c r="J79" s="15">
        <f t="shared" si="10"/>
        <v>0</v>
      </c>
      <c r="K79" s="16">
        <f t="shared" si="11"/>
        <v>0</v>
      </c>
    </row>
    <row r="80" spans="1:11" ht="16" hidden="1" thickBot="1">
      <c r="A80" s="17"/>
      <c r="B80" s="9">
        <v>125</v>
      </c>
      <c r="C80" s="34"/>
      <c r="D80" s="10"/>
      <c r="E80" s="11"/>
      <c r="F80" s="12"/>
      <c r="G80" s="13">
        <v>0</v>
      </c>
      <c r="H80" s="14">
        <v>0.19</v>
      </c>
      <c r="I80" s="13">
        <f t="shared" si="9"/>
        <v>0</v>
      </c>
      <c r="J80" s="15">
        <f t="shared" si="10"/>
        <v>0</v>
      </c>
      <c r="K80" s="16">
        <f t="shared" si="11"/>
        <v>0</v>
      </c>
    </row>
    <row r="81" spans="1:11" ht="16" hidden="1" thickBot="1">
      <c r="A81" s="17"/>
      <c r="B81" s="9">
        <v>126</v>
      </c>
      <c r="C81" s="34"/>
      <c r="D81" s="10"/>
      <c r="E81" s="11"/>
      <c r="F81" s="12"/>
      <c r="G81" s="13">
        <v>0</v>
      </c>
      <c r="H81" s="14">
        <v>0.19</v>
      </c>
      <c r="I81" s="13">
        <f t="shared" si="9"/>
        <v>0</v>
      </c>
      <c r="J81" s="15">
        <f t="shared" si="10"/>
        <v>0</v>
      </c>
      <c r="K81" s="16">
        <f t="shared" si="11"/>
        <v>0</v>
      </c>
    </row>
    <row r="82" spans="1:11" ht="16" hidden="1" thickBot="1">
      <c r="A82" s="17"/>
      <c r="B82" s="9">
        <v>127</v>
      </c>
      <c r="C82" s="34"/>
      <c r="D82" s="10"/>
      <c r="E82" s="11"/>
      <c r="F82" s="12"/>
      <c r="G82" s="13">
        <v>0</v>
      </c>
      <c r="H82" s="14">
        <v>0.19</v>
      </c>
      <c r="I82" s="13">
        <f t="shared" si="9"/>
        <v>0</v>
      </c>
      <c r="J82" s="15">
        <f t="shared" si="10"/>
        <v>0</v>
      </c>
      <c r="K82" s="16">
        <f t="shared" si="11"/>
        <v>0</v>
      </c>
    </row>
    <row r="83" spans="1:11" ht="16" hidden="1" thickBot="1">
      <c r="A83" s="17"/>
      <c r="B83" s="9">
        <v>128</v>
      </c>
      <c r="C83" s="34"/>
      <c r="D83" s="10"/>
      <c r="E83" s="11"/>
      <c r="F83" s="12"/>
      <c r="G83" s="13">
        <v>0</v>
      </c>
      <c r="H83" s="14">
        <v>0.19</v>
      </c>
      <c r="I83" s="13">
        <f t="shared" si="9"/>
        <v>0</v>
      </c>
      <c r="J83" s="15">
        <f t="shared" si="10"/>
        <v>0</v>
      </c>
      <c r="K83" s="16">
        <f t="shared" si="11"/>
        <v>0</v>
      </c>
    </row>
    <row r="84" spans="1:11" ht="16" hidden="1" thickBot="1">
      <c r="A84" s="17"/>
      <c r="B84" s="9">
        <v>129</v>
      </c>
      <c r="C84" s="34"/>
      <c r="D84" s="10"/>
      <c r="E84" s="11"/>
      <c r="F84" s="12"/>
      <c r="G84" s="13">
        <v>0</v>
      </c>
      <c r="H84" s="14">
        <v>0.19</v>
      </c>
      <c r="I84" s="13">
        <f t="shared" si="9"/>
        <v>0</v>
      </c>
      <c r="J84" s="15">
        <f t="shared" si="10"/>
        <v>0</v>
      </c>
      <c r="K84" s="16">
        <f t="shared" si="11"/>
        <v>0</v>
      </c>
    </row>
    <row r="85" spans="1:11" ht="16" hidden="1" thickBot="1">
      <c r="A85" s="17"/>
      <c r="B85" s="9">
        <v>130</v>
      </c>
      <c r="C85" s="34"/>
      <c r="D85" s="10"/>
      <c r="E85" s="11"/>
      <c r="F85" s="12"/>
      <c r="G85" s="13">
        <v>0</v>
      </c>
      <c r="H85" s="14">
        <v>0.19</v>
      </c>
      <c r="I85" s="13">
        <f t="shared" si="9"/>
        <v>0</v>
      </c>
      <c r="J85" s="15">
        <f t="shared" si="10"/>
        <v>0</v>
      </c>
      <c r="K85" s="16">
        <f t="shared" si="11"/>
        <v>0</v>
      </c>
    </row>
    <row r="86" spans="1:11" ht="16" hidden="1" thickBot="1">
      <c r="A86" s="17"/>
      <c r="B86" s="9">
        <v>131</v>
      </c>
      <c r="C86" s="34"/>
      <c r="D86" s="10"/>
      <c r="E86" s="11"/>
      <c r="F86" s="12"/>
      <c r="G86" s="13">
        <v>0</v>
      </c>
      <c r="H86" s="14">
        <v>0.19</v>
      </c>
      <c r="I86" s="13">
        <f t="shared" si="9"/>
        <v>0</v>
      </c>
      <c r="J86" s="15">
        <f t="shared" si="10"/>
        <v>0</v>
      </c>
      <c r="K86" s="16">
        <f t="shared" si="11"/>
        <v>0</v>
      </c>
    </row>
    <row r="87" spans="1:11" ht="16" hidden="1" thickBot="1">
      <c r="A87" s="17"/>
      <c r="B87" s="9">
        <v>132</v>
      </c>
      <c r="C87" s="34"/>
      <c r="D87" s="10"/>
      <c r="E87" s="11"/>
      <c r="F87" s="12"/>
      <c r="G87" s="13">
        <v>0</v>
      </c>
      <c r="H87" s="14">
        <v>0.19</v>
      </c>
      <c r="I87" s="13">
        <f t="shared" si="9"/>
        <v>0</v>
      </c>
      <c r="J87" s="15">
        <f t="shared" si="10"/>
        <v>0</v>
      </c>
      <c r="K87" s="16">
        <f t="shared" si="11"/>
        <v>0</v>
      </c>
    </row>
    <row r="88" spans="1:11" ht="16" hidden="1" thickBot="1">
      <c r="A88" s="17"/>
      <c r="B88" s="9">
        <v>133</v>
      </c>
      <c r="C88" s="34"/>
      <c r="D88" s="10"/>
      <c r="E88" s="11"/>
      <c r="F88" s="12"/>
      <c r="G88" s="13">
        <v>0</v>
      </c>
      <c r="H88" s="14">
        <v>0.19</v>
      </c>
      <c r="I88" s="13">
        <f t="shared" si="9"/>
        <v>0</v>
      </c>
      <c r="J88" s="15">
        <f t="shared" si="10"/>
        <v>0</v>
      </c>
      <c r="K88" s="16">
        <f t="shared" si="11"/>
        <v>0</v>
      </c>
    </row>
    <row r="89" spans="1:11" ht="16" hidden="1" thickBot="1">
      <c r="A89" s="17"/>
      <c r="B89" s="9">
        <v>134</v>
      </c>
      <c r="C89" s="34"/>
      <c r="D89" s="10"/>
      <c r="E89" s="11"/>
      <c r="F89" s="12"/>
      <c r="G89" s="13">
        <v>0</v>
      </c>
      <c r="H89" s="14">
        <v>0.19</v>
      </c>
      <c r="I89" s="13">
        <f t="shared" si="9"/>
        <v>0</v>
      </c>
      <c r="J89" s="15">
        <f t="shared" si="10"/>
        <v>0</v>
      </c>
      <c r="K89" s="16">
        <f t="shared" si="11"/>
        <v>0</v>
      </c>
    </row>
    <row r="90" spans="1:11" ht="16" hidden="1" thickBot="1">
      <c r="A90" s="17"/>
      <c r="B90" s="9">
        <v>135</v>
      </c>
      <c r="C90" s="34"/>
      <c r="D90" s="10"/>
      <c r="E90" s="11"/>
      <c r="F90" s="12"/>
      <c r="G90" s="13">
        <v>0</v>
      </c>
      <c r="H90" s="14">
        <v>0.19</v>
      </c>
      <c r="I90" s="13">
        <f t="shared" si="9"/>
        <v>0</v>
      </c>
      <c r="J90" s="15">
        <f t="shared" si="10"/>
        <v>0</v>
      </c>
      <c r="K90" s="16">
        <f t="shared" si="11"/>
        <v>0</v>
      </c>
    </row>
    <row r="91" spans="1:11" ht="16" hidden="1" thickBot="1">
      <c r="A91" s="17"/>
      <c r="B91" s="9">
        <v>136</v>
      </c>
      <c r="C91" s="34"/>
      <c r="D91" s="10"/>
      <c r="E91" s="11"/>
      <c r="F91" s="12"/>
      <c r="G91" s="13">
        <v>0</v>
      </c>
      <c r="H91" s="14">
        <v>0.19</v>
      </c>
      <c r="I91" s="13">
        <f t="shared" si="9"/>
        <v>0</v>
      </c>
      <c r="J91" s="15">
        <f t="shared" si="10"/>
        <v>0</v>
      </c>
      <c r="K91" s="16">
        <f t="shared" si="11"/>
        <v>0</v>
      </c>
    </row>
    <row r="92" spans="1:11" ht="16" hidden="1" thickBot="1">
      <c r="A92" s="17"/>
      <c r="B92" s="9">
        <v>137</v>
      </c>
      <c r="C92" s="34"/>
      <c r="D92" s="10"/>
      <c r="E92" s="11"/>
      <c r="F92" s="12"/>
      <c r="G92" s="13">
        <v>0</v>
      </c>
      <c r="H92" s="14">
        <v>0.19</v>
      </c>
      <c r="I92" s="13">
        <f t="shared" si="9"/>
        <v>0</v>
      </c>
      <c r="J92" s="15">
        <f t="shared" si="10"/>
        <v>0</v>
      </c>
      <c r="K92" s="16">
        <f t="shared" si="11"/>
        <v>0</v>
      </c>
    </row>
    <row r="93" spans="1:11" ht="16" hidden="1" thickBot="1">
      <c r="A93" s="17"/>
      <c r="B93" s="9">
        <v>138</v>
      </c>
      <c r="C93" s="34"/>
      <c r="D93" s="10"/>
      <c r="E93" s="11"/>
      <c r="F93" s="12"/>
      <c r="G93" s="13">
        <v>0</v>
      </c>
      <c r="H93" s="14">
        <v>0.19</v>
      </c>
      <c r="I93" s="13">
        <f t="shared" si="9"/>
        <v>0</v>
      </c>
      <c r="J93" s="15">
        <f t="shared" si="10"/>
        <v>0</v>
      </c>
      <c r="K93" s="16">
        <f t="shared" si="11"/>
        <v>0</v>
      </c>
    </row>
    <row r="94" spans="1:11" ht="16" hidden="1" thickBot="1">
      <c r="A94" s="17"/>
      <c r="B94" s="9">
        <v>139</v>
      </c>
      <c r="C94" s="34"/>
      <c r="D94" s="10"/>
      <c r="E94" s="11"/>
      <c r="F94" s="12"/>
      <c r="G94" s="13">
        <v>0</v>
      </c>
      <c r="H94" s="14">
        <v>0.19</v>
      </c>
      <c r="I94" s="13">
        <f t="shared" si="9"/>
        <v>0</v>
      </c>
      <c r="J94" s="15">
        <f t="shared" si="10"/>
        <v>0</v>
      </c>
      <c r="K94" s="16">
        <f t="shared" si="11"/>
        <v>0</v>
      </c>
    </row>
    <row r="95" spans="1:11" ht="16" hidden="1" thickBot="1">
      <c r="A95" s="17"/>
      <c r="B95" s="9">
        <v>140</v>
      </c>
      <c r="C95" s="34"/>
      <c r="D95" s="10"/>
      <c r="E95" s="11"/>
      <c r="F95" s="12"/>
      <c r="G95" s="13">
        <v>0</v>
      </c>
      <c r="H95" s="14">
        <v>0.19</v>
      </c>
      <c r="I95" s="13">
        <f t="shared" si="9"/>
        <v>0</v>
      </c>
      <c r="J95" s="15">
        <f t="shared" si="10"/>
        <v>0</v>
      </c>
      <c r="K95" s="16">
        <f t="shared" si="11"/>
        <v>0</v>
      </c>
    </row>
    <row r="96" spans="1:11" ht="16" hidden="1" thickBot="1">
      <c r="A96" s="17"/>
      <c r="B96" s="9">
        <v>141</v>
      </c>
      <c r="C96" s="34"/>
      <c r="D96" s="10"/>
      <c r="E96" s="11"/>
      <c r="F96" s="12"/>
      <c r="G96" s="13">
        <v>0</v>
      </c>
      <c r="H96" s="14">
        <v>0.19</v>
      </c>
      <c r="I96" s="13">
        <f t="shared" si="9"/>
        <v>0</v>
      </c>
      <c r="J96" s="15">
        <f t="shared" si="10"/>
        <v>0</v>
      </c>
      <c r="K96" s="16">
        <f t="shared" si="11"/>
        <v>0</v>
      </c>
    </row>
    <row r="97" spans="1:11" ht="16" hidden="1" thickBot="1">
      <c r="A97" s="17"/>
      <c r="B97" s="9">
        <v>142</v>
      </c>
      <c r="C97" s="34"/>
      <c r="D97" s="10"/>
      <c r="E97" s="11"/>
      <c r="F97" s="12"/>
      <c r="G97" s="13">
        <v>0</v>
      </c>
      <c r="H97" s="14">
        <v>0.19</v>
      </c>
      <c r="I97" s="13">
        <f t="shared" si="9"/>
        <v>0</v>
      </c>
      <c r="J97" s="15">
        <f t="shared" si="10"/>
        <v>0</v>
      </c>
      <c r="K97" s="16">
        <f t="shared" si="11"/>
        <v>0</v>
      </c>
    </row>
    <row r="98" spans="1:11" ht="16" hidden="1" thickBot="1">
      <c r="A98" s="17"/>
      <c r="B98" s="9">
        <v>143</v>
      </c>
      <c r="C98" s="34"/>
      <c r="D98" s="10"/>
      <c r="E98" s="11"/>
      <c r="F98" s="12"/>
      <c r="G98" s="13">
        <v>0</v>
      </c>
      <c r="H98" s="14">
        <v>0.19</v>
      </c>
      <c r="I98" s="13">
        <f t="shared" si="9"/>
        <v>0</v>
      </c>
      <c r="J98" s="15">
        <f t="shared" si="10"/>
        <v>0</v>
      </c>
      <c r="K98" s="16">
        <f t="shared" si="11"/>
        <v>0</v>
      </c>
    </row>
    <row r="99" spans="1:11" ht="16" hidden="1" thickBot="1">
      <c r="A99" s="17"/>
      <c r="B99" s="9">
        <v>144</v>
      </c>
      <c r="C99" s="34"/>
      <c r="D99" s="10"/>
      <c r="E99" s="11"/>
      <c r="F99" s="12"/>
      <c r="G99" s="13">
        <v>0</v>
      </c>
      <c r="H99" s="14">
        <v>0.19</v>
      </c>
      <c r="I99" s="13">
        <f t="shared" si="9"/>
        <v>0</v>
      </c>
      <c r="J99" s="15">
        <f t="shared" si="10"/>
        <v>0</v>
      </c>
      <c r="K99" s="16">
        <f t="shared" si="11"/>
        <v>0</v>
      </c>
    </row>
    <row r="100" spans="1:11" ht="16" hidden="1" thickBot="1">
      <c r="A100" s="17"/>
      <c r="B100" s="9">
        <v>145</v>
      </c>
      <c r="C100" s="34"/>
      <c r="D100" s="10"/>
      <c r="E100" s="11"/>
      <c r="F100" s="12"/>
      <c r="G100" s="13">
        <v>0</v>
      </c>
      <c r="H100" s="14">
        <v>0.19</v>
      </c>
      <c r="I100" s="13">
        <f t="shared" si="9"/>
        <v>0</v>
      </c>
      <c r="J100" s="15">
        <f t="shared" si="10"/>
        <v>0</v>
      </c>
      <c r="K100" s="16">
        <f t="shared" si="11"/>
        <v>0</v>
      </c>
    </row>
    <row r="101" spans="1:11" ht="16" hidden="1" thickBot="1">
      <c r="A101" s="17"/>
      <c r="B101" s="9">
        <v>146</v>
      </c>
      <c r="C101" s="34"/>
      <c r="D101" s="10"/>
      <c r="E101" s="11"/>
      <c r="F101" s="12"/>
      <c r="G101" s="13">
        <v>0</v>
      </c>
      <c r="H101" s="14">
        <v>0.19</v>
      </c>
      <c r="I101" s="13">
        <f t="shared" si="9"/>
        <v>0</v>
      </c>
      <c r="J101" s="15">
        <f t="shared" si="10"/>
        <v>0</v>
      </c>
      <c r="K101" s="16">
        <f t="shared" si="11"/>
        <v>0</v>
      </c>
    </row>
    <row r="102" spans="1:11" ht="16" hidden="1" thickBot="1">
      <c r="A102" s="17"/>
      <c r="B102" s="9">
        <v>147</v>
      </c>
      <c r="C102" s="34"/>
      <c r="D102" s="10"/>
      <c r="E102" s="11"/>
      <c r="F102" s="12"/>
      <c r="G102" s="13">
        <v>0</v>
      </c>
      <c r="H102" s="14">
        <v>0.19</v>
      </c>
      <c r="I102" s="13">
        <f t="shared" si="9"/>
        <v>0</v>
      </c>
      <c r="J102" s="15">
        <f t="shared" si="10"/>
        <v>0</v>
      </c>
      <c r="K102" s="16">
        <f t="shared" si="11"/>
        <v>0</v>
      </c>
    </row>
    <row r="103" spans="1:11" ht="16" hidden="1" thickBot="1">
      <c r="A103" s="17"/>
      <c r="B103" s="9">
        <v>148</v>
      </c>
      <c r="C103" s="34"/>
      <c r="D103" s="10"/>
      <c r="E103" s="11"/>
      <c r="F103" s="12"/>
      <c r="G103" s="13">
        <v>0</v>
      </c>
      <c r="H103" s="14">
        <v>0.19</v>
      </c>
      <c r="I103" s="13">
        <f t="shared" si="9"/>
        <v>0</v>
      </c>
      <c r="J103" s="15">
        <f t="shared" si="10"/>
        <v>0</v>
      </c>
      <c r="K103" s="16">
        <f t="shared" si="11"/>
        <v>0</v>
      </c>
    </row>
    <row r="104" spans="1:11" ht="16" hidden="1" thickBot="1">
      <c r="A104" s="17"/>
      <c r="B104" s="9">
        <v>149</v>
      </c>
      <c r="C104" s="34"/>
      <c r="D104" s="10"/>
      <c r="E104" s="11"/>
      <c r="F104" s="12"/>
      <c r="G104" s="13">
        <v>0</v>
      </c>
      <c r="H104" s="14">
        <v>0.19</v>
      </c>
      <c r="I104" s="13">
        <f t="shared" si="9"/>
        <v>0</v>
      </c>
      <c r="J104" s="15">
        <f t="shared" si="10"/>
        <v>0</v>
      </c>
      <c r="K104" s="16">
        <f t="shared" si="11"/>
        <v>0</v>
      </c>
    </row>
    <row r="105" spans="1:11" ht="16" hidden="1" thickBot="1">
      <c r="A105" s="17"/>
      <c r="B105" s="18">
        <v>150</v>
      </c>
      <c r="C105" s="35"/>
      <c r="D105" s="19"/>
      <c r="E105" s="20"/>
      <c r="F105" s="12"/>
      <c r="G105" s="13">
        <v>0</v>
      </c>
      <c r="H105" s="14">
        <v>0.19</v>
      </c>
      <c r="I105" s="21">
        <f t="shared" si="9"/>
        <v>0</v>
      </c>
      <c r="J105" s="22">
        <f t="shared" si="10"/>
        <v>0</v>
      </c>
      <c r="K105" s="23">
        <f t="shared" si="11"/>
        <v>0</v>
      </c>
    </row>
    <row r="106" spans="1:11" ht="15.5">
      <c r="A106" s="17"/>
      <c r="B106" s="69"/>
      <c r="C106" s="70"/>
      <c r="D106" s="71"/>
      <c r="E106" s="71"/>
      <c r="F106" s="71"/>
      <c r="G106" s="71"/>
      <c r="H106" s="71"/>
      <c r="I106" s="72"/>
      <c r="J106" s="24" t="s">
        <v>9</v>
      </c>
      <c r="K106" s="25">
        <f>ROUND(SUMIF(H4:H105,19%,K4:K105)/1.19,2)</f>
        <v>28780305</v>
      </c>
    </row>
    <row r="107" spans="1:11" ht="15.5">
      <c r="A107" s="17"/>
      <c r="B107" s="46"/>
      <c r="C107" s="47"/>
      <c r="D107" s="48"/>
      <c r="E107" s="48"/>
      <c r="F107" s="48"/>
      <c r="G107" s="48"/>
      <c r="H107" s="48"/>
      <c r="I107" s="51"/>
      <c r="J107" s="26" t="s">
        <v>10</v>
      </c>
      <c r="K107" s="27">
        <f>ROUND(SUMIF(H4:H105,8%,K4:K105)/1.08,2)</f>
        <v>0</v>
      </c>
    </row>
    <row r="108" spans="1:11" ht="15.5">
      <c r="A108" s="17"/>
      <c r="B108" s="46"/>
      <c r="C108" s="47"/>
      <c r="D108" s="48"/>
      <c r="E108" s="48"/>
      <c r="F108" s="48"/>
      <c r="G108" s="48"/>
      <c r="H108" s="48"/>
      <c r="I108" s="51"/>
      <c r="J108" s="26" t="s">
        <v>11</v>
      </c>
      <c r="K108" s="27">
        <f>ROUND(SUMIF(H4:H105,5%,K4:K105)/1.05,2)</f>
        <v>0</v>
      </c>
    </row>
    <row r="109" spans="1:11" ht="15.5">
      <c r="A109" s="17"/>
      <c r="B109" s="46"/>
      <c r="C109" s="47"/>
      <c r="D109" s="48"/>
      <c r="E109" s="48"/>
      <c r="F109" s="48"/>
      <c r="G109" s="48"/>
      <c r="H109" s="48"/>
      <c r="I109" s="51"/>
      <c r="J109" s="26" t="s">
        <v>12</v>
      </c>
      <c r="K109" s="27">
        <f>ROUND(SUMIF(H4:H105,0%,K4:K105)/1,2)</f>
        <v>0</v>
      </c>
    </row>
    <row r="110" spans="1:11" ht="16" thickBot="1">
      <c r="A110" s="17"/>
      <c r="B110" s="46"/>
      <c r="C110" s="47"/>
      <c r="D110" s="48"/>
      <c r="E110" s="48"/>
      <c r="F110" s="48"/>
      <c r="G110" s="49"/>
      <c r="H110" s="49"/>
      <c r="I110" s="50"/>
      <c r="J110" s="26" t="s">
        <v>13</v>
      </c>
      <c r="K110" s="28">
        <f>ROUND(SUBTOTAL(9,K106:K109),2)</f>
        <v>28780305</v>
      </c>
    </row>
    <row r="111" spans="1:11" ht="15.5">
      <c r="A111" s="17"/>
      <c r="B111" s="46"/>
      <c r="C111" s="47"/>
      <c r="D111" s="48"/>
      <c r="E111" s="48"/>
      <c r="F111" s="51"/>
      <c r="G111" s="52" t="s">
        <v>14</v>
      </c>
      <c r="H111" s="55">
        <v>0.19</v>
      </c>
      <c r="I111" s="56"/>
      <c r="J111" s="26" t="s">
        <v>15</v>
      </c>
      <c r="K111" s="29">
        <f>ROUND(K106*0.19,2)</f>
        <v>5468257.9500000002</v>
      </c>
    </row>
    <row r="112" spans="1:11" ht="15.5">
      <c r="A112" s="17"/>
      <c r="B112" s="57"/>
      <c r="C112" s="58"/>
      <c r="D112" s="59"/>
      <c r="E112" s="59"/>
      <c r="F112" s="60"/>
      <c r="G112" s="53"/>
      <c r="H112" s="61">
        <v>0.08</v>
      </c>
      <c r="I112" s="62"/>
      <c r="J112" s="26" t="s">
        <v>16</v>
      </c>
      <c r="K112" s="29">
        <f>ROUND(K107*0.08,2)</f>
        <v>0</v>
      </c>
    </row>
    <row r="113" spans="1:13" ht="15.5">
      <c r="A113" s="17"/>
      <c r="B113" s="46"/>
      <c r="C113" s="47"/>
      <c r="D113" s="48"/>
      <c r="E113" s="48"/>
      <c r="F113" s="51"/>
      <c r="G113" s="53"/>
      <c r="H113" s="61">
        <v>0.05</v>
      </c>
      <c r="I113" s="62"/>
      <c r="J113" s="26" t="s">
        <v>17</v>
      </c>
      <c r="K113" s="29">
        <f>ROUND(K108*0.05,2)</f>
        <v>0</v>
      </c>
      <c r="L113" s="41" t="s">
        <v>36</v>
      </c>
      <c r="M113" s="41" t="s">
        <v>38</v>
      </c>
    </row>
    <row r="114" spans="1:13" ht="15" thickBot="1">
      <c r="A114" s="1"/>
      <c r="B114" s="63"/>
      <c r="C114" s="64"/>
      <c r="D114" s="65"/>
      <c r="E114" s="65"/>
      <c r="F114" s="66"/>
      <c r="G114" s="54"/>
      <c r="H114" s="67">
        <v>0</v>
      </c>
      <c r="I114" s="68"/>
      <c r="J114" s="30" t="s">
        <v>18</v>
      </c>
      <c r="K114" s="40">
        <f>ROUND(SUM(K110:K113),2)</f>
        <v>34248562.950000003</v>
      </c>
      <c r="L114" s="39">
        <v>34286815.5</v>
      </c>
      <c r="M114" s="39">
        <f>L114-K114</f>
        <v>38252.54999999702</v>
      </c>
    </row>
    <row r="118" spans="1:13">
      <c r="J118" s="42" t="s">
        <v>37</v>
      </c>
      <c r="K118" s="43">
        <v>34248562.950000003</v>
      </c>
    </row>
  </sheetData>
  <mergeCells count="14">
    <mergeCell ref="B109:I109"/>
    <mergeCell ref="B106:I106"/>
    <mergeCell ref="B107:I107"/>
    <mergeCell ref="B108:I108"/>
    <mergeCell ref="B110:I110"/>
    <mergeCell ref="B111:F111"/>
    <mergeCell ref="G111:G114"/>
    <mergeCell ref="H111:I111"/>
    <mergeCell ref="B112:F112"/>
    <mergeCell ref="H112:I112"/>
    <mergeCell ref="B113:F113"/>
    <mergeCell ref="H113:I113"/>
    <mergeCell ref="B114:F114"/>
    <mergeCell ref="H114:I114"/>
  </mergeCells>
  <conditionalFormatting sqref="H4:H105">
    <cfRule type="cellIs" dxfId="3" priority="1" operator="equal">
      <formula>0.19</formula>
    </cfRule>
    <cfRule type="cellIs" dxfId="2" priority="2" operator="equal">
      <formula>0.08</formula>
    </cfRule>
    <cfRule type="cellIs" dxfId="1" priority="3" operator="equal">
      <formula>0.05</formula>
    </cfRule>
    <cfRule type="cellIs" dxfId="0" priority="4" operator="equal">
      <formula>0</formula>
    </cfRule>
  </conditionalFormatting>
  <dataValidations count="1">
    <dataValidation type="list" allowBlank="1" showInputMessage="1" showErrorMessage="1" sqref="H4:H105" xr:uid="{E4D5FED0-5EDB-4452-BF9F-D72260FD2A5F}">
      <formula1>$H$111:$H$114</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91b0113d9011ad2f0d39388f65e6b045">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4855920f1894ff81ef7710a5ccbbbab8"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528D9E-0B2B-43B1-A60C-E5D50560768B}">
  <ds:schemaRefs>
    <ds:schemaRef ds:uri="http://schemas.microsoft.com/sharepoint/v3/contenttype/forms"/>
  </ds:schemaRefs>
</ds:datastoreItem>
</file>

<file path=customXml/itemProps2.xml><?xml version="1.0" encoding="utf-8"?>
<ds:datastoreItem xmlns:ds="http://schemas.openxmlformats.org/officeDocument/2006/customXml" ds:itemID="{0F8CBD03-B94B-45AB-90F6-C5706F9E35CC}">
  <ds:schemaRefs>
    <ds:schemaRef ds:uri="http://schemas.microsoft.com/office/2006/metadata/properties"/>
    <ds:schemaRef ds:uri="http://schemas.microsoft.com/office/infopath/2007/PartnerControls"/>
    <ds:schemaRef ds:uri="8681d43c-26fc-402f-832f-900b7c2294fc"/>
    <ds:schemaRef ds:uri="b622c8e5-ab30-48ad-89b1-7a2c61fdbca4"/>
  </ds:schemaRefs>
</ds:datastoreItem>
</file>

<file path=customXml/itemProps3.xml><?xml version="1.0" encoding="utf-8"?>
<ds:datastoreItem xmlns:ds="http://schemas.openxmlformats.org/officeDocument/2006/customXml" ds:itemID="{993694A6-C619-4DEE-BCFB-BE1DC63814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Zamir Molano</dc:creator>
  <cp:keywords/>
  <dc:description/>
  <cp:lastModifiedBy>Juan Narvaez</cp:lastModifiedBy>
  <cp:revision/>
  <cp:lastPrinted>2025-03-27T17:23:12Z</cp:lastPrinted>
  <dcterms:created xsi:type="dcterms:W3CDTF">2024-03-04T21:02:40Z</dcterms:created>
  <dcterms:modified xsi:type="dcterms:W3CDTF">2025-03-28T20:08:57Z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y fmtid="{D5CDD505-2E9C-101B-9397-08002B2CF9AE}" pid="9" name="ContentTypeId">
    <vt:lpwstr>0x01010080D7398732301F49B9818C0ACC89E99C</vt:lpwstr>
  </property>
  <property fmtid="{D5CDD505-2E9C-101B-9397-08002B2CF9AE}" pid="10" name="MediaServiceImageTags">
    <vt:lpwstr/>
  </property>
</Properties>
</file>