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CARLOS.MEJIA\Desktop\ESAL-005-2025 724-2025 CENTROS VIDA\EVALUACIÓN\INFORME DEFINITIVO\"/>
    </mc:Choice>
  </mc:AlternateContent>
  <xr:revisionPtr revIDLastSave="0" documentId="13_ncr:1_{FF36ADC4-9EB5-4F94-B2C5-3D3B686EDF5C}" xr6:coauthVersionLast="47" xr6:coauthVersionMax="47" xr10:uidLastSave="{00000000-0000-0000-0000-000000000000}"/>
  <bookViews>
    <workbookView xWindow="11475" yWindow="0" windowWidth="14970" windowHeight="15600" xr2:uid="{B3F05EAF-13EA-4110-AAEA-FB257539761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1" l="1"/>
  <c r="O17" i="1"/>
  <c r="P10" i="1"/>
  <c r="O10" i="1"/>
  <c r="P21" i="1"/>
  <c r="O21" i="1"/>
  <c r="P20" i="1"/>
  <c r="O20" i="1"/>
  <c r="P19" i="1"/>
  <c r="O19" i="1"/>
  <c r="P16" i="1"/>
  <c r="O16" i="1"/>
  <c r="P15" i="1"/>
  <c r="O15" i="1"/>
  <c r="P14" i="1"/>
  <c r="O14" i="1"/>
  <c r="P13" i="1"/>
  <c r="O13" i="1"/>
  <c r="P12" i="1"/>
  <c r="O12" i="1"/>
  <c r="P11" i="1"/>
  <c r="O11" i="1"/>
  <c r="P9" i="1"/>
  <c r="O9" i="1"/>
  <c r="P8" i="1"/>
  <c r="O8" i="1"/>
  <c r="P7" i="1"/>
  <c r="O7" i="1"/>
  <c r="P6" i="1"/>
  <c r="O6" i="1"/>
  <c r="P5" i="1"/>
  <c r="O5" i="1"/>
  <c r="P4" i="1"/>
  <c r="O4" i="1"/>
</calcChain>
</file>

<file path=xl/sharedStrings.xml><?xml version="1.0" encoding="utf-8"?>
<sst xmlns="http://schemas.openxmlformats.org/spreadsheetml/2006/main" count="76" uniqueCount="36">
  <si>
    <t>N°</t>
  </si>
  <si>
    <t>PROPONENTE</t>
  </si>
  <si>
    <t>EEFF- 2023</t>
  </si>
  <si>
    <t>ESAL</t>
  </si>
  <si>
    <t>GASTOS IMPLEMENTACION</t>
  </si>
  <si>
    <t>GASTOS DE FUNCIONAMIENTO</t>
  </si>
  <si>
    <t>CONTRIBUCIONES SECTOR PRIVADO</t>
  </si>
  <si>
    <t>DOC CONTADOR</t>
  </si>
  <si>
    <t>SUBSANACION</t>
  </si>
  <si>
    <t>Eficiencia en la administración de la totalidad de sus proyectos</t>
  </si>
  <si>
    <t>Eficacia que incluya las contribuciones del sector privado</t>
  </si>
  <si>
    <t>X</t>
  </si>
  <si>
    <t>FUNDACION MISION VERDE ONG</t>
  </si>
  <si>
    <t>x</t>
  </si>
  <si>
    <t>fundacion GOTA DE LECHE</t>
  </si>
  <si>
    <t>FUNDACION HOGAR DE LA DIVINA MISERICORDIA</t>
  </si>
  <si>
    <t>FUNDACION IMPACTO RECREACION</t>
  </si>
  <si>
    <t>CENTRO DE DESARROLLO COMUNITARIO VERSALLES</t>
  </si>
  <si>
    <t>FUNDACION MEGA VIDA</t>
  </si>
  <si>
    <t>CENTRO EMPRESARIAL EDUCATIVO CORPOCEMPED</t>
  </si>
  <si>
    <t>CORPORACION PARA EL DESARROLLO SOCIAL Y LA CALIDAD DE VIDA</t>
  </si>
  <si>
    <t>FUNDACION NEWMAN</t>
  </si>
  <si>
    <t>ASOCIACION REDES DE SOLIDARIDAD</t>
  </si>
  <si>
    <t>FUNDACION SERVICIO ALIMENTACION Y BIENESTAR SOCIAL. (SABISO).</t>
  </si>
  <si>
    <t>FUNDACION ACCION SIN FRONTERAS</t>
  </si>
  <si>
    <t>LA CORPORACIÓN EJE CAFÉ</t>
  </si>
  <si>
    <t>UNIÓN TEMPORAL HERMANO ADULTO MAYOR. (FUNDACION HERMANO MAYOR COLOMBIA - FUNDACIÓN CONSTRUYENDO DESARROLLO ECONÓMICO Y SOCIAL DEL PAIS HOY)</t>
  </si>
  <si>
    <t>FUNDACION ABRIENDO CAMINOS</t>
  </si>
  <si>
    <t>FUNDACION PARA LA PREVENCION ATENCION Y DESARROLLO HUMANO COANGEL</t>
  </si>
  <si>
    <t>FUNDACION PARA LA GESTIÓN, INNOVACIÓN, LIDERAZGO, DESARROLLO, EMPRENDIMIENTO Y DEPORTE.</t>
  </si>
  <si>
    <t>HABIL</t>
  </si>
  <si>
    <t>NO SUBSANÓ</t>
  </si>
  <si>
    <t>NO HÁBIL</t>
  </si>
  <si>
    <t xml:space="preserve">  NO HÁBIL - AL VERIFICAR EL FORMATO 8 CON LOS ESTADOS FINANCIEROS NO COINCIDEN   (TOTAL GASTOS DE IMPLEMENTACIÓN DE LOS PROYECTOS EN EL AÑO 2023-2024) HACE REFERENCIA A LOS COSTOS EN SUS ESTADOS FINANCIEROS, (TOTAL GASTOS DE FUNCIONAMIENTO DE LA ESAL EN EL AÑO 2023-2024) HACE REFERENCIA A LOS GASTOS DE ADMINISTRACIÓN</t>
  </si>
  <si>
    <t xml:space="preserve">  -   NO HÁBIL - EL FORMATO 8 NO ESTA DILIGENCIADO</t>
  </si>
  <si>
    <t xml:space="preserve">  NO HÁBIL- AL VERIFICAR EL FORMATO 8 CON LOS ESTADOS FINANCIEROS NO COINCIDEN   (TOTAL GASTOS DE IMPLEMENTACIÓN DE LOS PROYECTOS EN EL AÑO 2023-2024) HACE REFERENCIA A LOS COSTOS EN SUS ESTADOS FINANCIEROS, (TOTAL GASTOS DE FUNCIONAMIENTO DE LA ESAL EN EL AÑO 2023-2024) HACE REFERENCIA A LOS GASTOS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</si>
</sst>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ptos Narrow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6" fontId="0" fillId="0" borderId="1" xfId="2" applyNumberFormat="1" applyFont="1" applyBorder="1" applyAlignment="1">
      <alignment horizontal="center" vertical="center"/>
    </xf>
    <xf numFmtId="6" fontId="0" fillId="0" borderId="1" xfId="2" applyNumberFormat="1" applyFont="1" applyFill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 wrapText="1"/>
    </xf>
    <xf numFmtId="6" fontId="0" fillId="0" borderId="0" xfId="0" applyNumberFormat="1" applyAlignment="1">
      <alignment vertical="center" wrapText="1"/>
    </xf>
    <xf numFmtId="44" fontId="0" fillId="0" borderId="0" xfId="2" applyFont="1" applyAlignment="1">
      <alignment vertical="center" wrapText="1"/>
    </xf>
    <xf numFmtId="44" fontId="0" fillId="0" borderId="0" xfId="0" applyNumberFormat="1" applyAlignment="1">
      <alignment vertical="center" wrapText="1"/>
    </xf>
    <xf numFmtId="4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3" fontId="0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3" fontId="0" fillId="0" borderId="2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43" fontId="0" fillId="0" borderId="2" xfId="1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4B76E-2293-43FB-B96D-23CFA1E8289D}">
  <dimension ref="H2:R27"/>
  <sheetViews>
    <sheetView tabSelected="1" topLeftCell="L1" workbookViewId="0">
      <selection activeCell="R27" sqref="R27"/>
    </sheetView>
  </sheetViews>
  <sheetFormatPr baseColWidth="10" defaultRowHeight="15" x14ac:dyDescent="0.25"/>
  <cols>
    <col min="8" max="8" width="2.85546875" style="12" bestFit="1" customWidth="1"/>
    <col min="9" max="9" width="25.85546875" style="4" bestFit="1" customWidth="1"/>
    <col min="10" max="10" width="9.42578125" style="6" bestFit="1" customWidth="1"/>
    <col min="11" max="11" width="7.5703125" style="6" customWidth="1"/>
    <col min="12" max="13" width="19.28515625" style="6" bestFit="1" customWidth="1"/>
    <col min="14" max="14" width="18.28515625" style="6" bestFit="1" customWidth="1"/>
    <col min="15" max="15" width="16.85546875" bestFit="1" customWidth="1"/>
    <col min="16" max="16" width="17.85546875" bestFit="1" customWidth="1"/>
    <col min="17" max="17" width="13.42578125" style="24" customWidth="1"/>
    <col min="18" max="18" width="42" style="28" customWidth="1"/>
  </cols>
  <sheetData>
    <row r="2" spans="8:18" s="1" customFormat="1" x14ac:dyDescent="0.25">
      <c r="H2" s="12"/>
      <c r="I2" s="2"/>
      <c r="J2" s="5"/>
      <c r="K2" s="5"/>
      <c r="L2" s="5"/>
      <c r="M2" s="5"/>
      <c r="N2" s="5"/>
      <c r="Q2" s="12"/>
      <c r="R2" s="25"/>
    </row>
    <row r="3" spans="8:18" s="1" customFormat="1" ht="51" x14ac:dyDescent="0.25">
      <c r="H3" s="13" t="s">
        <v>0</v>
      </c>
      <c r="I3" s="3" t="s">
        <v>1</v>
      </c>
      <c r="J3" s="7" t="s">
        <v>2</v>
      </c>
      <c r="K3" s="7" t="s">
        <v>3</v>
      </c>
      <c r="L3" s="7" t="s">
        <v>4</v>
      </c>
      <c r="M3" s="7" t="s">
        <v>5</v>
      </c>
      <c r="N3" s="7" t="s">
        <v>6</v>
      </c>
      <c r="O3" s="8" t="s">
        <v>9</v>
      </c>
      <c r="P3" s="8" t="s">
        <v>10</v>
      </c>
      <c r="Q3" s="7" t="s">
        <v>7</v>
      </c>
      <c r="R3" s="26" t="s">
        <v>8</v>
      </c>
    </row>
    <row r="4" spans="8:18" s="10" customFormat="1" ht="25.5" x14ac:dyDescent="0.25">
      <c r="H4" s="13">
        <v>1</v>
      </c>
      <c r="I4" s="11" t="s">
        <v>12</v>
      </c>
      <c r="J4" s="9"/>
      <c r="K4" s="9" t="s">
        <v>13</v>
      </c>
      <c r="L4" s="15">
        <v>1282662715</v>
      </c>
      <c r="M4" s="16">
        <v>359353382</v>
      </c>
      <c r="N4" s="17">
        <v>1</v>
      </c>
      <c r="O4" s="14">
        <f t="shared" ref="O4:P4" si="0">+L4/M4</f>
        <v>3.5693631373698884</v>
      </c>
      <c r="P4" s="14">
        <f t="shared" si="0"/>
        <v>359353382</v>
      </c>
      <c r="Q4" s="29" t="s">
        <v>32</v>
      </c>
      <c r="R4" s="30" t="s">
        <v>31</v>
      </c>
    </row>
    <row r="5" spans="8:18" x14ac:dyDescent="0.25">
      <c r="H5" s="13">
        <v>2</v>
      </c>
      <c r="I5" s="11" t="s">
        <v>14</v>
      </c>
      <c r="J5" s="9" t="s">
        <v>11</v>
      </c>
      <c r="K5" s="9" t="s">
        <v>11</v>
      </c>
      <c r="L5" s="15">
        <v>6880293962</v>
      </c>
      <c r="M5" s="16">
        <v>361387860</v>
      </c>
      <c r="N5" s="17">
        <v>156916809</v>
      </c>
      <c r="O5" s="14">
        <f t="shared" ref="O5:O6" si="1">+L5/M5</f>
        <v>19.038530962274162</v>
      </c>
      <c r="P5" s="14">
        <f t="shared" ref="P5:P6" si="2">+M5/N5</f>
        <v>2.303053843007985</v>
      </c>
      <c r="Q5" s="18" t="s">
        <v>30</v>
      </c>
      <c r="R5" s="31"/>
    </row>
    <row r="6" spans="8:18" ht="78.75" x14ac:dyDescent="0.25">
      <c r="H6" s="13">
        <v>3</v>
      </c>
      <c r="I6" s="11" t="s">
        <v>15</v>
      </c>
      <c r="J6" s="9"/>
      <c r="K6" s="9" t="s">
        <v>11</v>
      </c>
      <c r="L6" s="15">
        <v>878942356</v>
      </c>
      <c r="M6" s="15">
        <v>878942356</v>
      </c>
      <c r="N6" s="17">
        <v>905248493</v>
      </c>
      <c r="O6" s="14">
        <f t="shared" si="1"/>
        <v>1</v>
      </c>
      <c r="P6" s="14">
        <f t="shared" si="2"/>
        <v>0.97094042442112083</v>
      </c>
      <c r="Q6" s="29" t="s">
        <v>32</v>
      </c>
      <c r="R6" s="30" t="s">
        <v>33</v>
      </c>
    </row>
    <row r="7" spans="8:18" ht="25.5" x14ac:dyDescent="0.25">
      <c r="H7" s="13">
        <v>4</v>
      </c>
      <c r="I7" s="11" t="s">
        <v>16</v>
      </c>
      <c r="J7" s="9" t="s">
        <v>11</v>
      </c>
      <c r="K7" s="9" t="s">
        <v>13</v>
      </c>
      <c r="L7" s="15">
        <v>8038517688</v>
      </c>
      <c r="M7" s="16">
        <v>873320584</v>
      </c>
      <c r="N7" s="17">
        <v>1</v>
      </c>
      <c r="O7" s="14">
        <f t="shared" ref="O7:P21" si="3">+L7/M7</f>
        <v>9.2045439387009793</v>
      </c>
      <c r="P7" s="14">
        <f t="shared" ref="P7:P21" si="4">+M7/N7</f>
        <v>873320584</v>
      </c>
      <c r="Q7" s="29" t="s">
        <v>32</v>
      </c>
      <c r="R7" s="30" t="s">
        <v>31</v>
      </c>
    </row>
    <row r="8" spans="8:18" ht="78.75" x14ac:dyDescent="0.25">
      <c r="H8" s="13">
        <v>5</v>
      </c>
      <c r="I8" s="11" t="s">
        <v>17</v>
      </c>
      <c r="J8" s="9"/>
      <c r="K8" s="9" t="s">
        <v>11</v>
      </c>
      <c r="L8" s="15">
        <v>10729076354</v>
      </c>
      <c r="M8" s="16">
        <v>24328724144</v>
      </c>
      <c r="N8" s="17">
        <v>1</v>
      </c>
      <c r="O8" s="14">
        <f t="shared" si="3"/>
        <v>0.44100448056771718</v>
      </c>
      <c r="P8" s="14">
        <f t="shared" si="4"/>
        <v>24328724144</v>
      </c>
      <c r="Q8" s="29" t="s">
        <v>32</v>
      </c>
      <c r="R8" s="30" t="s">
        <v>33</v>
      </c>
    </row>
    <row r="9" spans="8:18" x14ac:dyDescent="0.25">
      <c r="H9" s="13">
        <v>6</v>
      </c>
      <c r="I9" s="11" t="s">
        <v>18</v>
      </c>
      <c r="J9" s="9"/>
      <c r="K9" s="9" t="s">
        <v>11</v>
      </c>
      <c r="L9" s="15">
        <v>955723000</v>
      </c>
      <c r="M9" s="16">
        <v>380672000</v>
      </c>
      <c r="N9" s="17">
        <v>380672000</v>
      </c>
      <c r="O9" s="14">
        <f t="shared" si="3"/>
        <v>2.5106206918291862</v>
      </c>
      <c r="P9" s="14">
        <f t="shared" si="4"/>
        <v>1</v>
      </c>
      <c r="Q9" s="29" t="s">
        <v>32</v>
      </c>
      <c r="R9" s="30" t="s">
        <v>31</v>
      </c>
    </row>
    <row r="10" spans="8:18" ht="25.5" x14ac:dyDescent="0.25">
      <c r="H10" s="13">
        <v>7</v>
      </c>
      <c r="I10" s="11" t="s">
        <v>19</v>
      </c>
      <c r="J10" s="9" t="s">
        <v>11</v>
      </c>
      <c r="K10" s="9" t="s">
        <v>11</v>
      </c>
      <c r="L10" s="15">
        <v>38767512031</v>
      </c>
      <c r="M10" s="16">
        <v>468972603</v>
      </c>
      <c r="N10" s="17">
        <v>1</v>
      </c>
      <c r="O10" s="14">
        <f t="shared" si="3"/>
        <v>82.664769291437693</v>
      </c>
      <c r="P10" s="14">
        <f t="shared" si="3"/>
        <v>468972603</v>
      </c>
      <c r="Q10" s="18" t="s">
        <v>30</v>
      </c>
      <c r="R10" s="27"/>
    </row>
    <row r="11" spans="8:18" ht="38.25" x14ac:dyDescent="0.25">
      <c r="H11" s="13">
        <v>8</v>
      </c>
      <c r="I11" s="11" t="s">
        <v>20</v>
      </c>
      <c r="J11" s="9" t="s">
        <v>11</v>
      </c>
      <c r="K11" s="9" t="s">
        <v>13</v>
      </c>
      <c r="L11" s="15">
        <v>3429116198</v>
      </c>
      <c r="M11" s="16">
        <v>1157076672</v>
      </c>
      <c r="N11" s="17">
        <v>1</v>
      </c>
      <c r="O11" s="14">
        <f t="shared" si="3"/>
        <v>2.963603260683489</v>
      </c>
      <c r="P11" s="14">
        <f t="shared" si="4"/>
        <v>1157076672</v>
      </c>
      <c r="Q11" s="18" t="s">
        <v>30</v>
      </c>
      <c r="R11" s="27"/>
    </row>
    <row r="12" spans="8:18" x14ac:dyDescent="0.25">
      <c r="H12" s="13">
        <v>9</v>
      </c>
      <c r="I12" s="11" t="s">
        <v>21</v>
      </c>
      <c r="J12" s="9" t="s">
        <v>13</v>
      </c>
      <c r="K12" s="9" t="s">
        <v>13</v>
      </c>
      <c r="L12" s="15">
        <v>1975889303</v>
      </c>
      <c r="M12" s="16">
        <v>12767934</v>
      </c>
      <c r="N12" s="17">
        <v>107224</v>
      </c>
      <c r="O12" s="14">
        <f t="shared" si="3"/>
        <v>154.75403483445325</v>
      </c>
      <c r="P12" s="14">
        <f t="shared" si="4"/>
        <v>119.07720286503022</v>
      </c>
      <c r="Q12" s="18" t="s">
        <v>30</v>
      </c>
      <c r="R12" s="27"/>
    </row>
    <row r="13" spans="8:18" ht="25.5" x14ac:dyDescent="0.25">
      <c r="H13" s="13">
        <v>10</v>
      </c>
      <c r="I13" s="11" t="s">
        <v>22</v>
      </c>
      <c r="J13" s="9"/>
      <c r="K13" s="9" t="s">
        <v>13</v>
      </c>
      <c r="L13" s="15">
        <v>3401404999</v>
      </c>
      <c r="M13" s="16">
        <v>355118736</v>
      </c>
      <c r="N13" s="17">
        <v>6869300</v>
      </c>
      <c r="O13" s="14">
        <f t="shared" si="3"/>
        <v>9.5782189284431336</v>
      </c>
      <c r="P13" s="14">
        <f t="shared" si="4"/>
        <v>51.696495421658682</v>
      </c>
      <c r="Q13" s="18" t="s">
        <v>30</v>
      </c>
      <c r="R13" s="27"/>
    </row>
    <row r="14" spans="8:18" ht="38.25" x14ac:dyDescent="0.25">
      <c r="H14" s="13">
        <v>11</v>
      </c>
      <c r="I14" s="11" t="s">
        <v>23</v>
      </c>
      <c r="J14" s="9" t="s">
        <v>11</v>
      </c>
      <c r="K14" s="9"/>
      <c r="L14" s="15">
        <v>1876450000</v>
      </c>
      <c r="M14" s="16">
        <v>412644899</v>
      </c>
      <c r="N14" s="17">
        <v>1</v>
      </c>
      <c r="O14" s="14">
        <f t="shared" si="3"/>
        <v>4.5473723401097947</v>
      </c>
      <c r="P14" s="14">
        <f t="shared" si="4"/>
        <v>412644899</v>
      </c>
      <c r="Q14" s="19" t="s">
        <v>30</v>
      </c>
      <c r="R14" s="27"/>
    </row>
    <row r="15" spans="8:18" ht="25.5" x14ac:dyDescent="0.25">
      <c r="H15" s="13">
        <v>12</v>
      </c>
      <c r="I15" s="11" t="s">
        <v>24</v>
      </c>
      <c r="J15" s="9" t="s">
        <v>11</v>
      </c>
      <c r="K15" s="9" t="s">
        <v>11</v>
      </c>
      <c r="L15" s="15">
        <v>5577063768</v>
      </c>
      <c r="M15" s="16">
        <v>411227757</v>
      </c>
      <c r="N15" s="17">
        <v>1</v>
      </c>
      <c r="O15" s="14">
        <f t="shared" si="3"/>
        <v>13.561982801661902</v>
      </c>
      <c r="P15" s="14">
        <f t="shared" si="4"/>
        <v>411227757</v>
      </c>
      <c r="Q15" s="18" t="s">
        <v>30</v>
      </c>
      <c r="R15" s="27"/>
    </row>
    <row r="16" spans="8:18" x14ac:dyDescent="0.25">
      <c r="H16" s="13">
        <v>13</v>
      </c>
      <c r="I16" s="11" t="s">
        <v>25</v>
      </c>
      <c r="J16" s="9" t="s">
        <v>11</v>
      </c>
      <c r="K16" s="9" t="s">
        <v>11</v>
      </c>
      <c r="L16" s="15">
        <v>4228985000</v>
      </c>
      <c r="M16" s="16">
        <v>305626138</v>
      </c>
      <c r="N16" s="17">
        <v>1</v>
      </c>
      <c r="O16" s="14">
        <f t="shared" si="3"/>
        <v>13.837118211401146</v>
      </c>
      <c r="P16" s="14">
        <f t="shared" si="4"/>
        <v>305626138</v>
      </c>
      <c r="Q16" s="18" t="s">
        <v>30</v>
      </c>
      <c r="R16" s="27"/>
    </row>
    <row r="17" spans="8:18" ht="50.25" customHeight="1" x14ac:dyDescent="0.25">
      <c r="H17" s="32">
        <v>14</v>
      </c>
      <c r="I17" s="34" t="s">
        <v>26</v>
      </c>
      <c r="J17" s="9"/>
      <c r="K17" s="9"/>
      <c r="L17" s="15">
        <v>5413103000</v>
      </c>
      <c r="M17" s="16">
        <v>60786000</v>
      </c>
      <c r="N17" s="17">
        <v>15500000</v>
      </c>
      <c r="O17" s="36">
        <f>+((L17*80%)+(L18*20%))/((M17*80%)+(M18*20%))</f>
        <v>67.290097094110806</v>
      </c>
      <c r="P17" s="36">
        <f>+((M17*80%)+(M18*20%))/((N17*80%)+(N18*20%))</f>
        <v>5.2159104320014444</v>
      </c>
      <c r="Q17" s="40" t="s">
        <v>30</v>
      </c>
      <c r="R17" s="38"/>
    </row>
    <row r="18" spans="8:18" ht="50.25" customHeight="1" x14ac:dyDescent="0.25">
      <c r="H18" s="33"/>
      <c r="I18" s="35"/>
      <c r="J18" s="9"/>
      <c r="K18" s="9"/>
      <c r="L18" s="15">
        <v>108293754</v>
      </c>
      <c r="M18" s="16">
        <v>80242452</v>
      </c>
      <c r="N18" s="17">
        <v>1</v>
      </c>
      <c r="O18" s="37"/>
      <c r="P18" s="37"/>
      <c r="Q18" s="41"/>
      <c r="R18" s="39"/>
    </row>
    <row r="19" spans="8:18" ht="25.5" x14ac:dyDescent="0.25">
      <c r="H19" s="13">
        <v>15</v>
      </c>
      <c r="I19" s="11" t="s">
        <v>27</v>
      </c>
      <c r="J19" s="9" t="s">
        <v>13</v>
      </c>
      <c r="K19" s="9" t="s">
        <v>13</v>
      </c>
      <c r="L19" s="15">
        <v>317850123</v>
      </c>
      <c r="M19" s="16">
        <v>125169765</v>
      </c>
      <c r="N19" s="17">
        <v>2500000</v>
      </c>
      <c r="O19" s="14">
        <f t="shared" si="3"/>
        <v>2.5393522389372545</v>
      </c>
      <c r="P19" s="14">
        <f t="shared" si="4"/>
        <v>50.067906000000001</v>
      </c>
      <c r="Q19" s="18" t="s">
        <v>30</v>
      </c>
      <c r="R19" s="27"/>
    </row>
    <row r="20" spans="8:18" ht="56.25" customHeight="1" x14ac:dyDescent="0.25">
      <c r="H20" s="13">
        <v>16</v>
      </c>
      <c r="I20" s="11" t="s">
        <v>28</v>
      </c>
      <c r="J20" s="9"/>
      <c r="K20" s="9" t="s">
        <v>13</v>
      </c>
      <c r="L20" s="15">
        <v>256825000</v>
      </c>
      <c r="M20" s="16">
        <v>14826900</v>
      </c>
      <c r="N20" s="17">
        <v>1</v>
      </c>
      <c r="O20" s="14">
        <f t="shared" si="3"/>
        <v>17.321557439518713</v>
      </c>
      <c r="P20" s="14">
        <f t="shared" si="4"/>
        <v>14826900</v>
      </c>
      <c r="Q20" s="29" t="s">
        <v>32</v>
      </c>
      <c r="R20" s="30" t="s">
        <v>34</v>
      </c>
    </row>
    <row r="21" spans="8:18" ht="78.75" x14ac:dyDescent="0.25">
      <c r="H21" s="13">
        <v>17</v>
      </c>
      <c r="I21" s="11" t="s">
        <v>29</v>
      </c>
      <c r="J21" s="9"/>
      <c r="K21" s="9" t="s">
        <v>13</v>
      </c>
      <c r="L21" s="15">
        <v>130599100</v>
      </c>
      <c r="M21" s="16">
        <v>1389410</v>
      </c>
      <c r="N21" s="17">
        <v>1</v>
      </c>
      <c r="O21" s="14">
        <f t="shared" si="3"/>
        <v>93.996084669032186</v>
      </c>
      <c r="P21" s="14">
        <f t="shared" si="4"/>
        <v>1389410</v>
      </c>
      <c r="Q21" s="29" t="s">
        <v>32</v>
      </c>
      <c r="R21" s="30" t="s">
        <v>35</v>
      </c>
    </row>
    <row r="23" spans="8:18" x14ac:dyDescent="0.25">
      <c r="L23" s="21"/>
      <c r="M23" s="22"/>
      <c r="N23" s="20"/>
    </row>
    <row r="24" spans="8:18" x14ac:dyDescent="0.25">
      <c r="L24" s="21"/>
    </row>
    <row r="26" spans="8:18" x14ac:dyDescent="0.25">
      <c r="L26" s="21"/>
      <c r="M26" s="22"/>
      <c r="O26" s="23"/>
    </row>
    <row r="27" spans="8:18" x14ac:dyDescent="0.25">
      <c r="L27" s="21"/>
    </row>
  </sheetData>
  <mergeCells count="6">
    <mergeCell ref="H17:H18"/>
    <mergeCell ref="I17:I18"/>
    <mergeCell ref="O17:O18"/>
    <mergeCell ref="P17:P18"/>
    <mergeCell ref="R17:R18"/>
    <mergeCell ref="Q17:Q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Toro Jaramillo</dc:creator>
  <cp:lastModifiedBy>David Vásquez Muñoz</cp:lastModifiedBy>
  <dcterms:created xsi:type="dcterms:W3CDTF">2024-06-07T18:28:46Z</dcterms:created>
  <dcterms:modified xsi:type="dcterms:W3CDTF">2025-03-19T12:57:01Z</dcterms:modified>
</cp:coreProperties>
</file>