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ana.cifuentes\OneDrive - Hospital Militar Central\Escritorio\DIANA\34. MANTENIMIENTO EQUIPOS UROLOGIA CPA - 328\"/>
    </mc:Choice>
  </mc:AlternateContent>
  <bookViews>
    <workbookView xWindow="0" yWindow="0" windowWidth="4080" windowHeight="1197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J17" i="1" s="1"/>
  <c r="I18" i="1"/>
  <c r="J18" i="1" s="1"/>
  <c r="I21" i="1"/>
  <c r="J21" i="1" s="1"/>
  <c r="I26" i="1"/>
  <c r="J26" i="1" s="1"/>
  <c r="I27" i="1"/>
  <c r="J27" i="1" s="1"/>
  <c r="I16" i="1"/>
  <c r="J16" i="1" s="1"/>
  <c r="I13" i="1"/>
  <c r="J13" i="1" s="1"/>
  <c r="I30" i="1"/>
  <c r="J30" i="1" s="1"/>
  <c r="I29" i="1"/>
  <c r="J29" i="1" s="1"/>
  <c r="I28" i="1"/>
  <c r="J28" i="1" s="1"/>
  <c r="I32" i="1"/>
  <c r="J32" i="1" s="1"/>
  <c r="I31" i="1"/>
  <c r="J31" i="1" s="1"/>
  <c r="I25" i="1"/>
  <c r="J25" i="1" s="1"/>
  <c r="I24" i="1"/>
  <c r="J24" i="1" s="1"/>
  <c r="I23" i="1"/>
  <c r="J23" i="1" s="1"/>
  <c r="I22" i="1"/>
  <c r="J22" i="1" s="1"/>
  <c r="I14" i="1"/>
  <c r="J14" i="1" s="1"/>
  <c r="I20" i="1"/>
  <c r="J20" i="1" s="1"/>
  <c r="I19" i="1"/>
  <c r="J19" i="1" s="1"/>
  <c r="I15" i="1" l="1"/>
  <c r="J15" i="1" s="1"/>
  <c r="K8" i="1" l="1"/>
  <c r="H8" i="1"/>
  <c r="I8" i="1" s="1"/>
  <c r="K6" i="1"/>
  <c r="H6" i="1"/>
  <c r="I6" i="1" s="1"/>
  <c r="K7" i="1"/>
  <c r="H7" i="1"/>
  <c r="I7" i="1" s="1"/>
  <c r="K5" i="1"/>
  <c r="H5" i="1"/>
  <c r="I5" i="1" s="1"/>
</calcChain>
</file>

<file path=xl/sharedStrings.xml><?xml version="1.0" encoding="utf-8"?>
<sst xmlns="http://schemas.openxmlformats.org/spreadsheetml/2006/main" count="161" uniqueCount="63">
  <si>
    <t>Denominación Equipo</t>
  </si>
  <si>
    <t>Marca</t>
  </si>
  <si>
    <t>Modelo</t>
  </si>
  <si>
    <t>Serie</t>
  </si>
  <si>
    <t>Placa</t>
  </si>
  <si>
    <t>SISTEMA DE URODINAMIA</t>
  </si>
  <si>
    <t>LABORIE</t>
  </si>
  <si>
    <t>GOBY</t>
  </si>
  <si>
    <t>NGBY-3-17110005</t>
  </si>
  <si>
    <t>V175485</t>
  </si>
  <si>
    <t>CONSOLA CAMARA DE VIDEO</t>
  </si>
  <si>
    <t>PENTAX</t>
  </si>
  <si>
    <t>EPK-I5010</t>
  </si>
  <si>
    <t>A610067</t>
  </si>
  <si>
    <t>ACCESORIO PLACA V175486</t>
  </si>
  <si>
    <t>VIDEOFIBRONASOLARINGOSCOPIO</t>
  </si>
  <si>
    <t>FNL-10RBS</t>
  </si>
  <si>
    <t>H116159</t>
  </si>
  <si>
    <t>V175486</t>
  </si>
  <si>
    <t>MONITOR GRADO MEDICO</t>
  </si>
  <si>
    <t>NDS</t>
  </si>
  <si>
    <t>SC-WU24-A1511</t>
  </si>
  <si>
    <t>15-256923</t>
  </si>
  <si>
    <t xml:space="preserve">Unidad de medida </t>
  </si>
  <si>
    <t>SERVICIO
MANTENIMIENTO
SEMESTRAL</t>
  </si>
  <si>
    <t>VALOR UNITARIO</t>
  </si>
  <si>
    <t>IVA (Si Aplica)</t>
  </si>
  <si>
    <t>VALOR UNITARIO INCLUIDO IVA (Si Aplica)</t>
  </si>
  <si>
    <t>EQUIPO</t>
  </si>
  <si>
    <t>MARCA</t>
  </si>
  <si>
    <t>MODELO</t>
  </si>
  <si>
    <t>TRANSDUCTOR DE PRESIÓN</t>
  </si>
  <si>
    <t>CABLES Y CONECTORES</t>
  </si>
  <si>
    <t>CABLE DE EMG</t>
  </si>
  <si>
    <t>CABLE EXTENSIÓN DE EMG</t>
  </si>
  <si>
    <t xml:space="preserve">BRD, UR4 PCB, CMPL ASM, G4 </t>
  </si>
  <si>
    <t>BOARD UDS ROAM COMPLETE PCB ASSEMBLY</t>
  </si>
  <si>
    <t>FIBRONASOLARINGOSCOPIO</t>
  </si>
  <si>
    <t>DISTAL END ASSY WITH CF</t>
  </si>
  <si>
    <t xml:space="preserve">INSERTION FLEX TUBE W/SEG PB-FREE </t>
  </si>
  <si>
    <t>ROOT BRACE RUBBER</t>
  </si>
  <si>
    <t>BENDING RUBBER</t>
  </si>
  <si>
    <t>OCULAR ASSY COMPLETE</t>
  </si>
  <si>
    <t>LG COVER LENS</t>
  </si>
  <si>
    <t>COMPROBADOR DE FUGAS</t>
  </si>
  <si>
    <t>MODULO CAMARA DE VIDEO</t>
  </si>
  <si>
    <t>LÁMPARA FUENTE DE LUZ</t>
  </si>
  <si>
    <t>BOTELLA DE AGUA OS-H4</t>
  </si>
  <si>
    <t>O-RING PACKAGE FOR OS-H4</t>
  </si>
  <si>
    <t>Cantidad</t>
  </si>
  <si>
    <t>UNIDAD</t>
  </si>
  <si>
    <r>
      <t>ITEM</t>
    </r>
    <r>
      <rPr>
        <sz val="10"/>
        <color theme="1"/>
        <rFont val="Verdana"/>
        <family val="2"/>
      </rPr>
      <t> </t>
    </r>
  </si>
  <si>
    <r>
      <t>NOMBRE</t>
    </r>
    <r>
      <rPr>
        <sz val="10"/>
        <color theme="1"/>
        <rFont val="Verdana"/>
        <family val="2"/>
      </rPr>
      <t>  </t>
    </r>
  </si>
  <si>
    <t>BRD WIRELESS BATTERY POW.ED PRESS</t>
  </si>
  <si>
    <t>CABLE NGM_MEDEX, CABLE W/5 PIN LEMO PLUG 4FT P1</t>
  </si>
  <si>
    <t xml:space="preserve">REPUESTOS SUCEPTIBLES DE CAMBIO </t>
  </si>
  <si>
    <t>VALOR TOTAL INCLUIDO IVA (Si Aplica)</t>
  </si>
  <si>
    <t>PRECIO DE REFERENCIA</t>
  </si>
  <si>
    <t>OFERTA ECONÓMICA</t>
  </si>
  <si>
    <t>Firma representante legal del Oferente</t>
  </si>
  <si>
    <t xml:space="preserve">Nombre: </t>
  </si>
  <si>
    <t>Documento de Identidad:</t>
  </si>
  <si>
    <t>OBJETO: MANTENIMIENTO PREVENTIVO Y LOS CORRECTIVOS QUE SEAN NECESARIOS CON SUMINISTRO DE REPUESTOS Y ACCESORIOS, INSUMOS Y CONSUMIBLES ORIGINALES NUEVOS NO REMANUFACTURADOS PARA LOS EQUIPOS DE LOS SERVICIOS DE UROLOGÍA Y OTORRINO DEL HOSPITAL MILITAR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</si>
</sst>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542925</xdr:colOff>
      <xdr:row>0</xdr:row>
      <xdr:rowOff>95250</xdr:rowOff>
    </xdr:from>
    <xdr:to>
      <xdr:col>8</xdr:col>
      <xdr:colOff>85725</xdr:colOff>
      <xdr:row>0</xdr:row>
      <xdr:rowOff>990600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7450" y="95250"/>
          <a:ext cx="1219200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19" workbookViewId="0">
      <selection activeCell="A38" sqref="A38:XFD38"/>
    </sheetView>
  </sheetViews>
  <sheetFormatPr baseColWidth="10" defaultRowHeight="12.75" x14ac:dyDescent="0.2"/>
  <cols>
    <col min="1" max="1" width="13" style="3" customWidth="1"/>
    <col min="2" max="2" width="15.5703125" style="3" customWidth="1"/>
    <col min="3" max="3" width="11.42578125" style="3"/>
    <col min="4" max="4" width="13.42578125" style="3" customWidth="1"/>
    <col min="5" max="5" width="14.85546875" style="3" customWidth="1"/>
    <col min="6" max="6" width="17.5703125" style="3" customWidth="1"/>
    <col min="7" max="7" width="11.5703125" style="3" bestFit="1" customWidth="1"/>
    <col min="8" max="8" width="13.5703125" style="3" bestFit="1" customWidth="1"/>
    <col min="9" max="9" width="15.85546875" style="3" customWidth="1"/>
    <col min="10" max="11" width="13.5703125" style="3" bestFit="1" customWidth="1"/>
    <col min="12" max="12" width="12.42578125" style="3" bestFit="1" customWidth="1"/>
    <col min="13" max="13" width="11.42578125" style="3"/>
    <col min="14" max="14" width="12.42578125" style="3" bestFit="1" customWidth="1"/>
    <col min="15" max="15" width="14.85546875" style="3" customWidth="1"/>
    <col min="16" max="16384" width="11.42578125" style="3"/>
  </cols>
  <sheetData>
    <row r="1" spans="1:15" ht="112.5" customHeight="1" x14ac:dyDescent="0.2">
      <c r="A1" s="14" t="s">
        <v>62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3" spans="1:15" x14ac:dyDescent="0.2">
      <c r="H3" s="9" t="s">
        <v>57</v>
      </c>
      <c r="I3" s="9"/>
      <c r="J3" s="9"/>
      <c r="K3" s="9"/>
      <c r="L3" s="9" t="s">
        <v>58</v>
      </c>
      <c r="M3" s="9"/>
      <c r="N3" s="9"/>
      <c r="O3" s="9"/>
    </row>
    <row r="4" spans="1:15" ht="63.75" x14ac:dyDescent="0.2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23</v>
      </c>
      <c r="G4" s="5" t="s">
        <v>49</v>
      </c>
      <c r="H4" s="5" t="s">
        <v>25</v>
      </c>
      <c r="I4" s="5" t="s">
        <v>26</v>
      </c>
      <c r="J4" s="5" t="s">
        <v>27</v>
      </c>
      <c r="K4" s="5" t="s">
        <v>56</v>
      </c>
      <c r="L4" s="5" t="s">
        <v>25</v>
      </c>
      <c r="M4" s="5" t="s">
        <v>26</v>
      </c>
      <c r="N4" s="5" t="s">
        <v>27</v>
      </c>
      <c r="O4" s="5" t="s">
        <v>56</v>
      </c>
    </row>
    <row r="5" spans="1:15" ht="38.25" x14ac:dyDescent="0.2">
      <c r="A5" s="2" t="s">
        <v>5</v>
      </c>
      <c r="B5" s="2" t="s">
        <v>6</v>
      </c>
      <c r="C5" s="2" t="s">
        <v>7</v>
      </c>
      <c r="D5" s="2" t="s">
        <v>8</v>
      </c>
      <c r="E5" s="2" t="s">
        <v>9</v>
      </c>
      <c r="F5" s="2" t="s">
        <v>24</v>
      </c>
      <c r="G5" s="2">
        <v>2</v>
      </c>
      <c r="H5" s="8">
        <f>+ROUND(J5/1.19,0)</f>
        <v>1102556</v>
      </c>
      <c r="I5" s="8">
        <f>ROUND(H5*19%,0)</f>
        <v>209486</v>
      </c>
      <c r="J5" s="8">
        <v>1312042</v>
      </c>
      <c r="K5" s="8">
        <f>+J5*G5</f>
        <v>2624084</v>
      </c>
      <c r="L5" s="8"/>
      <c r="M5" s="8"/>
      <c r="N5" s="8"/>
      <c r="O5" s="8"/>
    </row>
    <row r="6" spans="1:15" ht="38.25" x14ac:dyDescent="0.2">
      <c r="A6" s="2" t="s">
        <v>10</v>
      </c>
      <c r="B6" s="2" t="s">
        <v>11</v>
      </c>
      <c r="C6" s="2" t="s">
        <v>12</v>
      </c>
      <c r="D6" s="2" t="s">
        <v>13</v>
      </c>
      <c r="E6" s="2" t="s">
        <v>14</v>
      </c>
      <c r="F6" s="2" t="s">
        <v>24</v>
      </c>
      <c r="G6" s="2">
        <v>2</v>
      </c>
      <c r="H6" s="8">
        <f t="shared" ref="H6:H8" si="0">+ROUND(J6/1.19,0)</f>
        <v>505879</v>
      </c>
      <c r="I6" s="8">
        <f t="shared" ref="I6:I8" si="1">ROUND(H6*19%,0)</f>
        <v>96117</v>
      </c>
      <c r="J6" s="8">
        <v>601996</v>
      </c>
      <c r="K6" s="8">
        <f>+J6*G6</f>
        <v>1203992</v>
      </c>
      <c r="L6" s="8"/>
      <c r="M6" s="8"/>
      <c r="N6" s="8"/>
      <c r="O6" s="8"/>
    </row>
    <row r="7" spans="1:15" ht="38.25" x14ac:dyDescent="0.2">
      <c r="A7" s="2" t="s">
        <v>15</v>
      </c>
      <c r="B7" s="2" t="s">
        <v>11</v>
      </c>
      <c r="C7" s="2" t="s">
        <v>16</v>
      </c>
      <c r="D7" s="2" t="s">
        <v>17</v>
      </c>
      <c r="E7" s="2" t="s">
        <v>18</v>
      </c>
      <c r="F7" s="2" t="s">
        <v>24</v>
      </c>
      <c r="G7" s="2">
        <v>2</v>
      </c>
      <c r="H7" s="8">
        <f t="shared" si="0"/>
        <v>441022</v>
      </c>
      <c r="I7" s="8">
        <f t="shared" si="1"/>
        <v>83794</v>
      </c>
      <c r="J7" s="8">
        <v>524816</v>
      </c>
      <c r="K7" s="8">
        <f>+J7*G7</f>
        <v>1049632</v>
      </c>
      <c r="L7" s="8"/>
      <c r="M7" s="8"/>
      <c r="N7" s="8"/>
      <c r="O7" s="8"/>
    </row>
    <row r="8" spans="1:15" ht="38.25" x14ac:dyDescent="0.2">
      <c r="A8" s="2" t="s">
        <v>19</v>
      </c>
      <c r="B8" s="2" t="s">
        <v>20</v>
      </c>
      <c r="C8" s="2" t="s">
        <v>21</v>
      </c>
      <c r="D8" s="2" t="s">
        <v>22</v>
      </c>
      <c r="E8" s="2" t="s">
        <v>14</v>
      </c>
      <c r="F8" s="2" t="s">
        <v>24</v>
      </c>
      <c r="G8" s="2">
        <v>2</v>
      </c>
      <c r="H8" s="8">
        <f t="shared" si="0"/>
        <v>259425</v>
      </c>
      <c r="I8" s="8">
        <f t="shared" si="1"/>
        <v>49291</v>
      </c>
      <c r="J8" s="8">
        <v>308716</v>
      </c>
      <c r="K8" s="8">
        <f>+J8*G8</f>
        <v>617432</v>
      </c>
      <c r="L8" s="8"/>
      <c r="M8" s="8"/>
      <c r="N8" s="8"/>
      <c r="O8" s="8"/>
    </row>
    <row r="9" spans="1:15" x14ac:dyDescent="0.2">
      <c r="A9" s="7"/>
      <c r="B9" s="7"/>
      <c r="C9" s="7"/>
      <c r="D9" s="7"/>
      <c r="E9" s="7"/>
      <c r="F9" s="7"/>
      <c r="G9" s="7"/>
    </row>
    <row r="10" spans="1:15" x14ac:dyDescent="0.2">
      <c r="A10" s="7"/>
      <c r="B10" s="7"/>
      <c r="C10" s="7"/>
      <c r="D10" s="7"/>
      <c r="E10" s="7"/>
      <c r="F10" s="7"/>
      <c r="G10" s="7"/>
    </row>
    <row r="11" spans="1:15" ht="12.75" customHeight="1" x14ac:dyDescent="0.2">
      <c r="A11" s="12" t="s">
        <v>55</v>
      </c>
      <c r="B11" s="12"/>
      <c r="C11" s="12"/>
      <c r="D11" s="12"/>
      <c r="E11" s="12"/>
      <c r="F11" s="12"/>
      <c r="G11" s="12"/>
      <c r="H11" s="12"/>
      <c r="I11" s="9" t="s">
        <v>57</v>
      </c>
      <c r="J11" s="9"/>
      <c r="K11" s="9"/>
      <c r="L11" s="9" t="s">
        <v>58</v>
      </c>
      <c r="M11" s="9"/>
      <c r="N11" s="9"/>
    </row>
    <row r="12" spans="1:15" ht="63.75" x14ac:dyDescent="0.2">
      <c r="A12" s="6" t="s">
        <v>51</v>
      </c>
      <c r="B12" s="6" t="s">
        <v>28</v>
      </c>
      <c r="C12" s="6" t="s">
        <v>29</v>
      </c>
      <c r="D12" s="6" t="s">
        <v>30</v>
      </c>
      <c r="E12" s="11" t="s">
        <v>52</v>
      </c>
      <c r="F12" s="11"/>
      <c r="G12" s="5" t="s">
        <v>23</v>
      </c>
      <c r="H12" s="5" t="s">
        <v>49</v>
      </c>
      <c r="I12" s="5" t="s">
        <v>25</v>
      </c>
      <c r="J12" s="5" t="s">
        <v>26</v>
      </c>
      <c r="K12" s="5" t="s">
        <v>27</v>
      </c>
      <c r="L12" s="5" t="s">
        <v>25</v>
      </c>
      <c r="M12" s="5" t="s">
        <v>26</v>
      </c>
      <c r="N12" s="5" t="s">
        <v>27</v>
      </c>
    </row>
    <row r="13" spans="1:15" ht="25.5" x14ac:dyDescent="0.2">
      <c r="A13" s="1">
        <v>1</v>
      </c>
      <c r="B13" s="1" t="s">
        <v>5</v>
      </c>
      <c r="C13" s="1" t="s">
        <v>6</v>
      </c>
      <c r="D13" s="1" t="s">
        <v>7</v>
      </c>
      <c r="E13" s="10" t="s">
        <v>31</v>
      </c>
      <c r="F13" s="10"/>
      <c r="G13" s="4" t="s">
        <v>50</v>
      </c>
      <c r="H13" s="4">
        <v>1</v>
      </c>
      <c r="I13" s="8">
        <f>+ROUND(K13/1.19,0)</f>
        <v>3866390</v>
      </c>
      <c r="J13" s="8">
        <f>ROUND(I13*19%,0)</f>
        <v>734614</v>
      </c>
      <c r="K13" s="8">
        <v>4601004</v>
      </c>
      <c r="L13" s="8"/>
      <c r="M13" s="8"/>
      <c r="N13" s="8"/>
    </row>
    <row r="14" spans="1:15" ht="25.5" x14ac:dyDescent="0.2">
      <c r="A14" s="1">
        <v>2</v>
      </c>
      <c r="B14" s="1" t="s">
        <v>5</v>
      </c>
      <c r="C14" s="1" t="s">
        <v>6</v>
      </c>
      <c r="D14" s="1" t="s">
        <v>7</v>
      </c>
      <c r="E14" s="10" t="s">
        <v>32</v>
      </c>
      <c r="F14" s="10"/>
      <c r="G14" s="4" t="s">
        <v>50</v>
      </c>
      <c r="H14" s="4">
        <v>1</v>
      </c>
      <c r="I14" s="8">
        <f t="shared" ref="I14:I32" si="2">+ROUND(K14/1.19,0)</f>
        <v>2478000</v>
      </c>
      <c r="J14" s="8">
        <f t="shared" ref="J14:J32" si="3">ROUND(I14*19%,0)</f>
        <v>470820</v>
      </c>
      <c r="K14" s="8">
        <v>2948820</v>
      </c>
      <c r="L14" s="8"/>
      <c r="M14" s="8"/>
      <c r="N14" s="8"/>
    </row>
    <row r="15" spans="1:15" ht="25.5" x14ac:dyDescent="0.2">
      <c r="A15" s="1">
        <v>3</v>
      </c>
      <c r="B15" s="1" t="s">
        <v>5</v>
      </c>
      <c r="C15" s="1" t="s">
        <v>6</v>
      </c>
      <c r="D15" s="1" t="s">
        <v>7</v>
      </c>
      <c r="E15" s="10" t="s">
        <v>33</v>
      </c>
      <c r="F15" s="10"/>
      <c r="G15" s="4" t="s">
        <v>50</v>
      </c>
      <c r="H15" s="4">
        <v>1</v>
      </c>
      <c r="I15" s="8">
        <f t="shared" si="2"/>
        <v>451569</v>
      </c>
      <c r="J15" s="8">
        <f t="shared" si="3"/>
        <v>85798</v>
      </c>
      <c r="K15" s="8">
        <v>537366.86</v>
      </c>
      <c r="L15" s="8"/>
      <c r="M15" s="8"/>
      <c r="N15" s="8"/>
    </row>
    <row r="16" spans="1:15" ht="25.5" x14ac:dyDescent="0.2">
      <c r="A16" s="1">
        <v>4</v>
      </c>
      <c r="B16" s="1" t="s">
        <v>5</v>
      </c>
      <c r="C16" s="1" t="s">
        <v>6</v>
      </c>
      <c r="D16" s="1" t="s">
        <v>7</v>
      </c>
      <c r="E16" s="10" t="s">
        <v>34</v>
      </c>
      <c r="F16" s="10"/>
      <c r="G16" s="4" t="s">
        <v>50</v>
      </c>
      <c r="H16" s="4">
        <v>1</v>
      </c>
      <c r="I16" s="8">
        <f t="shared" si="2"/>
        <v>797500</v>
      </c>
      <c r="J16" s="8">
        <f t="shared" si="3"/>
        <v>151525</v>
      </c>
      <c r="K16" s="8">
        <v>949025</v>
      </c>
      <c r="L16" s="8"/>
      <c r="M16" s="8"/>
      <c r="N16" s="8"/>
    </row>
    <row r="17" spans="1:14" ht="25.5" x14ac:dyDescent="0.2">
      <c r="A17" s="1">
        <v>5</v>
      </c>
      <c r="B17" s="1" t="s">
        <v>5</v>
      </c>
      <c r="C17" s="1" t="s">
        <v>6</v>
      </c>
      <c r="D17" s="1" t="s">
        <v>7</v>
      </c>
      <c r="E17" s="10" t="s">
        <v>35</v>
      </c>
      <c r="F17" s="10"/>
      <c r="G17" s="4" t="s">
        <v>50</v>
      </c>
      <c r="H17" s="4">
        <v>1</v>
      </c>
      <c r="I17" s="8">
        <f t="shared" si="2"/>
        <v>3220800</v>
      </c>
      <c r="J17" s="8">
        <f t="shared" si="3"/>
        <v>611952</v>
      </c>
      <c r="K17" s="8">
        <v>3832752</v>
      </c>
      <c r="L17" s="8"/>
      <c r="M17" s="8"/>
      <c r="N17" s="8"/>
    </row>
    <row r="18" spans="1:14" ht="25.5" x14ac:dyDescent="0.2">
      <c r="A18" s="1">
        <v>6</v>
      </c>
      <c r="B18" s="1" t="s">
        <v>5</v>
      </c>
      <c r="C18" s="1" t="s">
        <v>6</v>
      </c>
      <c r="D18" s="1" t="s">
        <v>7</v>
      </c>
      <c r="E18" s="10" t="s">
        <v>36</v>
      </c>
      <c r="F18" s="10"/>
      <c r="G18" s="4" t="s">
        <v>50</v>
      </c>
      <c r="H18" s="4">
        <v>1</v>
      </c>
      <c r="I18" s="8">
        <f t="shared" si="2"/>
        <v>7290480</v>
      </c>
      <c r="J18" s="8">
        <f t="shared" si="3"/>
        <v>1385191</v>
      </c>
      <c r="K18" s="8">
        <v>8675671</v>
      </c>
      <c r="L18" s="8"/>
      <c r="M18" s="8"/>
      <c r="N18" s="8"/>
    </row>
    <row r="19" spans="1:14" ht="25.5" x14ac:dyDescent="0.2">
      <c r="A19" s="1">
        <v>7</v>
      </c>
      <c r="B19" s="1" t="s">
        <v>5</v>
      </c>
      <c r="C19" s="1" t="s">
        <v>6</v>
      </c>
      <c r="D19" s="1" t="s">
        <v>7</v>
      </c>
      <c r="E19" s="10" t="s">
        <v>53</v>
      </c>
      <c r="F19" s="10"/>
      <c r="G19" s="4" t="s">
        <v>50</v>
      </c>
      <c r="H19" s="4">
        <v>1</v>
      </c>
      <c r="I19" s="8">
        <f t="shared" si="2"/>
        <v>7290480</v>
      </c>
      <c r="J19" s="8">
        <f t="shared" si="3"/>
        <v>1385191</v>
      </c>
      <c r="K19" s="8">
        <v>8675671</v>
      </c>
      <c r="L19" s="8"/>
      <c r="M19" s="8"/>
      <c r="N19" s="8"/>
    </row>
    <row r="20" spans="1:14" ht="25.5" x14ac:dyDescent="0.2">
      <c r="A20" s="1">
        <v>8</v>
      </c>
      <c r="B20" s="1" t="s">
        <v>5</v>
      </c>
      <c r="C20" s="1" t="s">
        <v>6</v>
      </c>
      <c r="D20" s="1" t="s">
        <v>7</v>
      </c>
      <c r="E20" s="10" t="s">
        <v>54</v>
      </c>
      <c r="F20" s="10"/>
      <c r="G20" s="4" t="s">
        <v>50</v>
      </c>
      <c r="H20" s="4">
        <v>1</v>
      </c>
      <c r="I20" s="8">
        <f t="shared" si="2"/>
        <v>2725800</v>
      </c>
      <c r="J20" s="8">
        <f t="shared" si="3"/>
        <v>517902</v>
      </c>
      <c r="K20" s="8">
        <v>3243702</v>
      </c>
      <c r="L20" s="8"/>
      <c r="M20" s="8"/>
      <c r="N20" s="8"/>
    </row>
    <row r="21" spans="1:14" ht="25.5" x14ac:dyDescent="0.2">
      <c r="A21" s="1">
        <v>9</v>
      </c>
      <c r="B21" s="1" t="s">
        <v>37</v>
      </c>
      <c r="C21" s="1" t="s">
        <v>11</v>
      </c>
      <c r="D21" s="1" t="s">
        <v>16</v>
      </c>
      <c r="E21" s="10" t="s">
        <v>38</v>
      </c>
      <c r="F21" s="10"/>
      <c r="G21" s="4" t="s">
        <v>50</v>
      </c>
      <c r="H21" s="4">
        <v>1</v>
      </c>
      <c r="I21" s="8">
        <f t="shared" si="2"/>
        <v>14471293</v>
      </c>
      <c r="J21" s="8">
        <f t="shared" si="3"/>
        <v>2749546</v>
      </c>
      <c r="K21" s="8">
        <v>17220839</v>
      </c>
      <c r="L21" s="8"/>
      <c r="M21" s="8"/>
      <c r="N21" s="8"/>
    </row>
    <row r="22" spans="1:14" ht="25.5" x14ac:dyDescent="0.2">
      <c r="A22" s="1">
        <v>10</v>
      </c>
      <c r="B22" s="1" t="s">
        <v>37</v>
      </c>
      <c r="C22" s="1" t="s">
        <v>11</v>
      </c>
      <c r="D22" s="1" t="s">
        <v>16</v>
      </c>
      <c r="E22" s="10" t="s">
        <v>39</v>
      </c>
      <c r="F22" s="10"/>
      <c r="G22" s="4" t="s">
        <v>50</v>
      </c>
      <c r="H22" s="4">
        <v>1</v>
      </c>
      <c r="I22" s="8">
        <f t="shared" si="2"/>
        <v>7775678</v>
      </c>
      <c r="J22" s="8">
        <f t="shared" si="3"/>
        <v>1477379</v>
      </c>
      <c r="K22" s="8">
        <v>9253057</v>
      </c>
      <c r="L22" s="8"/>
      <c r="M22" s="8"/>
      <c r="N22" s="8"/>
    </row>
    <row r="23" spans="1:14" ht="25.5" x14ac:dyDescent="0.2">
      <c r="A23" s="1">
        <v>11</v>
      </c>
      <c r="B23" s="1" t="s">
        <v>37</v>
      </c>
      <c r="C23" s="1" t="s">
        <v>11</v>
      </c>
      <c r="D23" s="1" t="s">
        <v>16</v>
      </c>
      <c r="E23" s="10" t="s">
        <v>40</v>
      </c>
      <c r="F23" s="10"/>
      <c r="G23" s="4" t="s">
        <v>50</v>
      </c>
      <c r="H23" s="4">
        <v>1</v>
      </c>
      <c r="I23" s="8">
        <f t="shared" si="2"/>
        <v>242712</v>
      </c>
      <c r="J23" s="8">
        <f t="shared" si="3"/>
        <v>46115</v>
      </c>
      <c r="K23" s="8">
        <v>288827</v>
      </c>
      <c r="L23" s="8"/>
      <c r="M23" s="8"/>
      <c r="N23" s="8"/>
    </row>
    <row r="24" spans="1:14" ht="25.5" x14ac:dyDescent="0.2">
      <c r="A24" s="1">
        <v>12</v>
      </c>
      <c r="B24" s="1" t="s">
        <v>37</v>
      </c>
      <c r="C24" s="1" t="s">
        <v>11</v>
      </c>
      <c r="D24" s="1" t="s">
        <v>16</v>
      </c>
      <c r="E24" s="10" t="s">
        <v>41</v>
      </c>
      <c r="F24" s="10"/>
      <c r="G24" s="4" t="s">
        <v>50</v>
      </c>
      <c r="H24" s="4">
        <v>1</v>
      </c>
      <c r="I24" s="8">
        <f t="shared" si="2"/>
        <v>407350</v>
      </c>
      <c r="J24" s="8">
        <f t="shared" si="3"/>
        <v>77397</v>
      </c>
      <c r="K24" s="8">
        <v>484747</v>
      </c>
      <c r="L24" s="8"/>
      <c r="M24" s="8"/>
      <c r="N24" s="8"/>
    </row>
    <row r="25" spans="1:14" ht="25.5" x14ac:dyDescent="0.2">
      <c r="A25" s="1">
        <v>13</v>
      </c>
      <c r="B25" s="1" t="s">
        <v>37</v>
      </c>
      <c r="C25" s="1" t="s">
        <v>11</v>
      </c>
      <c r="D25" s="1" t="s">
        <v>16</v>
      </c>
      <c r="E25" s="10" t="s">
        <v>42</v>
      </c>
      <c r="F25" s="10"/>
      <c r="G25" s="4" t="s">
        <v>50</v>
      </c>
      <c r="H25" s="4">
        <v>1</v>
      </c>
      <c r="I25" s="8">
        <f t="shared" si="2"/>
        <v>3077930</v>
      </c>
      <c r="J25" s="8">
        <f t="shared" si="3"/>
        <v>584807</v>
      </c>
      <c r="K25" s="8">
        <v>3662737</v>
      </c>
      <c r="L25" s="8"/>
      <c r="M25" s="8"/>
      <c r="N25" s="8"/>
    </row>
    <row r="26" spans="1:14" ht="25.5" x14ac:dyDescent="0.2">
      <c r="A26" s="1">
        <v>14</v>
      </c>
      <c r="B26" s="1" t="s">
        <v>37</v>
      </c>
      <c r="C26" s="1" t="s">
        <v>11</v>
      </c>
      <c r="D26" s="1" t="s">
        <v>16</v>
      </c>
      <c r="E26" s="10" t="s">
        <v>43</v>
      </c>
      <c r="F26" s="10"/>
      <c r="G26" s="4" t="s">
        <v>50</v>
      </c>
      <c r="H26" s="4">
        <v>1</v>
      </c>
      <c r="I26" s="8">
        <f t="shared" si="2"/>
        <v>629642</v>
      </c>
      <c r="J26" s="8">
        <f t="shared" si="3"/>
        <v>119632</v>
      </c>
      <c r="K26" s="8">
        <v>749274</v>
      </c>
      <c r="L26" s="8"/>
      <c r="M26" s="8"/>
      <c r="N26" s="8"/>
    </row>
    <row r="27" spans="1:14" ht="25.5" x14ac:dyDescent="0.2">
      <c r="A27" s="1">
        <v>15</v>
      </c>
      <c r="B27" s="1" t="s">
        <v>37</v>
      </c>
      <c r="C27" s="1" t="s">
        <v>11</v>
      </c>
      <c r="D27" s="1" t="s">
        <v>16</v>
      </c>
      <c r="E27" s="10" t="s">
        <v>44</v>
      </c>
      <c r="F27" s="10"/>
      <c r="G27" s="4" t="s">
        <v>50</v>
      </c>
      <c r="H27" s="4">
        <v>1</v>
      </c>
      <c r="I27" s="8">
        <f t="shared" si="2"/>
        <v>2952940</v>
      </c>
      <c r="J27" s="8">
        <f t="shared" si="3"/>
        <v>561059</v>
      </c>
      <c r="K27" s="8">
        <v>3513999</v>
      </c>
      <c r="L27" s="8"/>
      <c r="M27" s="8"/>
      <c r="N27" s="8"/>
    </row>
    <row r="28" spans="1:14" ht="38.25" x14ac:dyDescent="0.2">
      <c r="A28" s="1">
        <v>16</v>
      </c>
      <c r="B28" s="1" t="s">
        <v>45</v>
      </c>
      <c r="C28" s="1" t="s">
        <v>11</v>
      </c>
      <c r="D28" s="1" t="s">
        <v>12</v>
      </c>
      <c r="E28" s="10" t="s">
        <v>46</v>
      </c>
      <c r="F28" s="10"/>
      <c r="G28" s="4" t="s">
        <v>50</v>
      </c>
      <c r="H28" s="4">
        <v>1</v>
      </c>
      <c r="I28" s="8">
        <f t="shared" si="2"/>
        <v>5082000</v>
      </c>
      <c r="J28" s="8">
        <f t="shared" si="3"/>
        <v>965580</v>
      </c>
      <c r="K28" s="8">
        <v>6047580</v>
      </c>
      <c r="L28" s="8"/>
      <c r="M28" s="8"/>
      <c r="N28" s="8"/>
    </row>
    <row r="29" spans="1:14" ht="38.25" x14ac:dyDescent="0.2">
      <c r="A29" s="1">
        <v>17</v>
      </c>
      <c r="B29" s="1" t="s">
        <v>45</v>
      </c>
      <c r="C29" s="1" t="s">
        <v>11</v>
      </c>
      <c r="D29" s="1" t="s">
        <v>12</v>
      </c>
      <c r="E29" s="10" t="s">
        <v>47</v>
      </c>
      <c r="F29" s="10"/>
      <c r="G29" s="4" t="s">
        <v>50</v>
      </c>
      <c r="H29" s="4">
        <v>1</v>
      </c>
      <c r="I29" s="8">
        <f t="shared" si="2"/>
        <v>1872000</v>
      </c>
      <c r="J29" s="8">
        <f t="shared" si="3"/>
        <v>355680</v>
      </c>
      <c r="K29" s="8">
        <v>2227680</v>
      </c>
      <c r="L29" s="8"/>
      <c r="M29" s="8"/>
      <c r="N29" s="8"/>
    </row>
    <row r="30" spans="1:14" ht="38.25" x14ac:dyDescent="0.2">
      <c r="A30" s="1">
        <v>18</v>
      </c>
      <c r="B30" s="1" t="s">
        <v>45</v>
      </c>
      <c r="C30" s="1" t="s">
        <v>11</v>
      </c>
      <c r="D30" s="1" t="s">
        <v>12</v>
      </c>
      <c r="E30" s="10" t="s">
        <v>48</v>
      </c>
      <c r="F30" s="10"/>
      <c r="G30" s="4" t="s">
        <v>50</v>
      </c>
      <c r="H30" s="4">
        <v>1</v>
      </c>
      <c r="I30" s="8">
        <f t="shared" si="2"/>
        <v>200491</v>
      </c>
      <c r="J30" s="8">
        <f t="shared" si="3"/>
        <v>38093</v>
      </c>
      <c r="K30" s="8">
        <v>238584</v>
      </c>
      <c r="L30" s="8"/>
      <c r="M30" s="8"/>
      <c r="N30" s="8"/>
    </row>
    <row r="31" spans="1:14" ht="38.25" x14ac:dyDescent="0.2">
      <c r="A31" s="1">
        <v>19</v>
      </c>
      <c r="B31" s="1" t="s">
        <v>15</v>
      </c>
      <c r="C31" s="1" t="s">
        <v>11</v>
      </c>
      <c r="D31" s="1" t="s">
        <v>16</v>
      </c>
      <c r="E31" s="10" t="s">
        <v>41</v>
      </c>
      <c r="F31" s="10"/>
      <c r="G31" s="4" t="s">
        <v>50</v>
      </c>
      <c r="H31" s="4">
        <v>1</v>
      </c>
      <c r="I31" s="8">
        <f t="shared" si="2"/>
        <v>407350</v>
      </c>
      <c r="J31" s="8">
        <f t="shared" si="3"/>
        <v>77397</v>
      </c>
      <c r="K31" s="8">
        <v>484747</v>
      </c>
      <c r="L31" s="8"/>
      <c r="M31" s="8"/>
      <c r="N31" s="8"/>
    </row>
    <row r="32" spans="1:14" ht="25.5" x14ac:dyDescent="0.2">
      <c r="A32" s="1">
        <v>20</v>
      </c>
      <c r="B32" s="1" t="s">
        <v>5</v>
      </c>
      <c r="C32" s="1" t="s">
        <v>6</v>
      </c>
      <c r="D32" s="1" t="s">
        <v>7</v>
      </c>
      <c r="E32" s="10" t="s">
        <v>36</v>
      </c>
      <c r="F32" s="10"/>
      <c r="G32" s="4" t="s">
        <v>50</v>
      </c>
      <c r="H32" s="4">
        <v>1</v>
      </c>
      <c r="I32" s="8">
        <f t="shared" si="2"/>
        <v>7290480</v>
      </c>
      <c r="J32" s="8">
        <f t="shared" si="3"/>
        <v>1385191</v>
      </c>
      <c r="K32" s="8">
        <v>8675671</v>
      </c>
      <c r="L32" s="8"/>
      <c r="M32" s="8"/>
      <c r="N32" s="8"/>
    </row>
    <row r="36" spans="1:1" ht="15" x14ac:dyDescent="0.25">
      <c r="A36" s="13" t="s">
        <v>59</v>
      </c>
    </row>
    <row r="37" spans="1:1" ht="15" x14ac:dyDescent="0.25">
      <c r="A37" s="13" t="s">
        <v>60</v>
      </c>
    </row>
    <row r="38" spans="1:1" ht="15" x14ac:dyDescent="0.25">
      <c r="A38" s="13" t="s">
        <v>61</v>
      </c>
    </row>
  </sheetData>
  <mergeCells count="27">
    <mergeCell ref="A1:O1"/>
    <mergeCell ref="E12:F12"/>
    <mergeCell ref="A11:H11"/>
    <mergeCell ref="L3:O3"/>
    <mergeCell ref="L11:N11"/>
    <mergeCell ref="E28:F28"/>
    <mergeCell ref="E29:F29"/>
    <mergeCell ref="E30:F30"/>
    <mergeCell ref="E31:F31"/>
    <mergeCell ref="E32:F32"/>
    <mergeCell ref="E23:F23"/>
    <mergeCell ref="E24:F24"/>
    <mergeCell ref="E25:F25"/>
    <mergeCell ref="E26:F26"/>
    <mergeCell ref="E27:F27"/>
    <mergeCell ref="E18:F18"/>
    <mergeCell ref="E19:F19"/>
    <mergeCell ref="E20:F20"/>
    <mergeCell ref="E21:F21"/>
    <mergeCell ref="E22:F22"/>
    <mergeCell ref="E13:F13"/>
    <mergeCell ref="E14:F14"/>
    <mergeCell ref="E15:F15"/>
    <mergeCell ref="E16:F16"/>
    <mergeCell ref="E17:F17"/>
    <mergeCell ref="H3:K3"/>
    <mergeCell ref="I11:K11"/>
  </mergeCells>
  <pageMargins left="0.7" right="0.7" top="0.75" bottom="0.75" header="0.3" footer="0.3"/>
  <pageSetup paperSize="1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Cifuentes</dc:creator>
  <cp:lastModifiedBy>Diana Cifuentes</cp:lastModifiedBy>
  <dcterms:created xsi:type="dcterms:W3CDTF">2025-03-10T18:56:18Z</dcterms:created>
  <dcterms:modified xsi:type="dcterms:W3CDTF">2025-03-28T13:51:26Z</dcterms:modified>
</cp:coreProperties>
</file>