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726"/>
  <workbookPr/>
  <mc:AlternateContent xmlns:mc="http://schemas.openxmlformats.org/markup-compatibility/2006">
    <mc:Choice Requires="x15">
      <x15ac:absPath xmlns:x15ac="http://schemas.microsoft.com/office/spreadsheetml/2010/11/ac" url="https://diancolombia-my.sharepoint.com/personal/mespejoc_dian_gov_co/Documents/Maria Alejandra Espejo/Contratos/2025/Fumigación/"/>
    </mc:Choice>
  </mc:AlternateContent>
  <xr:revisionPtr revIDLastSave="65" documentId="8_{E66A388C-3237-48FE-BE62-D5672BF32C19}" xr6:coauthVersionLast="47" xr6:coauthVersionMax="47" xr10:uidLastSave="{D977E6C9-EE37-4462-8373-EC0AC2062C5D}"/>
  <bookViews>
    <workbookView xWindow="-120" yWindow="-120" windowWidth="20730" windowHeight="11040" xr2:uid="{00000000-000D-0000-FFFF-FFFF00000000}"/>
  </bookViews>
  <sheets>
    <sheet name="precios de referencia " sheetId="5" r:id="rId1"/>
    <sheet name="COTIZACIONES" sheetId="4" state="hidden" r:id="rId2"/>
  </sheets>
  <definedNames>
    <definedName name="_xlnm._FilterDatabase" localSheetId="0" hidden="1">'precios de referencia 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5" i="5" l="1"/>
  <c r="E5" i="5"/>
  <c r="L4" i="5"/>
  <c r="J4" i="5"/>
  <c r="H4" i="5" l="1"/>
  <c r="F4" i="5"/>
  <c r="F167" i="4"/>
  <c r="F168" i="4"/>
  <c r="F169" i="4"/>
  <c r="F170" i="4"/>
  <c r="F171" i="4"/>
  <c r="F172" i="4"/>
  <c r="F173" i="4"/>
  <c r="F174" i="4"/>
  <c r="F175" i="4"/>
  <c r="F176" i="4"/>
  <c r="F177" i="4"/>
  <c r="F178" i="4"/>
  <c r="F179" i="4"/>
  <c r="F180" i="4"/>
  <c r="F181" i="4"/>
  <c r="F182" i="4"/>
  <c r="F183" i="4"/>
  <c r="F184" i="4"/>
  <c r="F185" i="4"/>
  <c r="F186" i="4"/>
  <c r="F187" i="4"/>
  <c r="F188" i="4"/>
  <c r="F189" i="4"/>
  <c r="F190" i="4"/>
  <c r="F191" i="4"/>
  <c r="F192" i="4"/>
  <c r="F193" i="4"/>
  <c r="F194" i="4"/>
  <c r="F195" i="4"/>
  <c r="F196" i="4"/>
  <c r="F197" i="4"/>
  <c r="F198" i="4"/>
  <c r="F199" i="4"/>
  <c r="F200" i="4"/>
  <c r="F201" i="4"/>
  <c r="F202" i="4"/>
  <c r="F203" i="4"/>
  <c r="F204" i="4"/>
  <c r="F205" i="4"/>
  <c r="F206" i="4"/>
  <c r="F207" i="4"/>
  <c r="F208" i="4"/>
  <c r="F209" i="4"/>
  <c r="F210" i="4"/>
  <c r="F211" i="4"/>
  <c r="F212" i="4"/>
  <c r="F213" i="4"/>
  <c r="F214" i="4"/>
  <c r="F215" i="4"/>
  <c r="F216" i="4"/>
  <c r="F217" i="4"/>
  <c r="F218" i="4"/>
  <c r="F219" i="4"/>
  <c r="F220" i="4"/>
  <c r="F221" i="4"/>
  <c r="F222" i="4"/>
  <c r="F223" i="4"/>
  <c r="F224" i="4"/>
  <c r="F225" i="4"/>
  <c r="F226" i="4"/>
  <c r="F227" i="4"/>
  <c r="F228" i="4"/>
  <c r="F229" i="4"/>
  <c r="F230" i="4"/>
  <c r="F231" i="4"/>
  <c r="F232" i="4"/>
  <c r="F233" i="4"/>
  <c r="F234" i="4"/>
  <c r="F235" i="4"/>
  <c r="F236" i="4"/>
  <c r="F237" i="4"/>
  <c r="F238" i="4"/>
  <c r="F239" i="4"/>
  <c r="F240" i="4"/>
  <c r="F241" i="4"/>
  <c r="F242" i="4"/>
  <c r="F243" i="4"/>
  <c r="F244" i="4"/>
  <c r="F245" i="4"/>
  <c r="F246" i="4"/>
  <c r="F247" i="4"/>
  <c r="F248" i="4"/>
  <c r="F249" i="4"/>
  <c r="F250" i="4"/>
  <c r="F251" i="4"/>
  <c r="F252" i="4"/>
  <c r="F253" i="4"/>
  <c r="F254" i="4"/>
  <c r="F255" i="4"/>
  <c r="F166" i="4"/>
  <c r="F158" i="4"/>
  <c r="F159" i="4"/>
  <c r="F160" i="4"/>
  <c r="F161" i="4"/>
  <c r="F162" i="4"/>
  <c r="F163" i="4"/>
  <c r="F164" i="4"/>
  <c r="F157" i="4"/>
  <c r="F143" i="4"/>
  <c r="F144" i="4"/>
  <c r="F145" i="4"/>
  <c r="F146" i="4"/>
  <c r="F147" i="4"/>
  <c r="F148" i="4"/>
  <c r="F149" i="4"/>
  <c r="F150" i="4"/>
  <c r="F151" i="4"/>
  <c r="F152" i="4"/>
  <c r="F153" i="4"/>
  <c r="F154" i="4"/>
  <c r="F155" i="4"/>
  <c r="F142" i="4"/>
  <c r="F130" i="4"/>
  <c r="F131" i="4"/>
  <c r="F132" i="4"/>
  <c r="F133" i="4"/>
  <c r="F134" i="4"/>
  <c r="F135" i="4"/>
  <c r="F136" i="4"/>
  <c r="F137" i="4"/>
  <c r="F138" i="4"/>
  <c r="F139" i="4"/>
  <c r="F140" i="4"/>
  <c r="F129" i="4"/>
  <c r="F123" i="4"/>
  <c r="F124" i="4"/>
  <c r="F125" i="4"/>
  <c r="F126" i="4"/>
  <c r="F127" i="4"/>
  <c r="F122" i="4"/>
  <c r="F103" i="4"/>
  <c r="F104" i="4"/>
  <c r="F105" i="4"/>
  <c r="F106" i="4"/>
  <c r="F107" i="4"/>
  <c r="F108" i="4"/>
  <c r="F109" i="4"/>
  <c r="F110" i="4"/>
  <c r="F111" i="4"/>
  <c r="F112" i="4"/>
  <c r="F113" i="4"/>
  <c r="F114" i="4"/>
  <c r="F115" i="4"/>
  <c r="F116" i="4"/>
  <c r="F117" i="4"/>
  <c r="F118" i="4"/>
  <c r="F119" i="4"/>
  <c r="F120" i="4"/>
  <c r="F102" i="4"/>
  <c r="F93" i="4"/>
  <c r="F94" i="4"/>
  <c r="F95" i="4"/>
  <c r="F96" i="4"/>
  <c r="F97" i="4"/>
  <c r="F98" i="4"/>
  <c r="F99" i="4"/>
  <c r="F100" i="4"/>
  <c r="F92" i="4"/>
  <c r="F60" i="4"/>
  <c r="F61" i="4"/>
  <c r="F62" i="4"/>
  <c r="F63" i="4"/>
  <c r="F64" i="4"/>
  <c r="F65" i="4"/>
  <c r="F66" i="4"/>
  <c r="F67" i="4"/>
  <c r="F68" i="4"/>
  <c r="F69" i="4"/>
  <c r="F70" i="4"/>
  <c r="F71" i="4"/>
  <c r="F72" i="4"/>
  <c r="F73" i="4"/>
  <c r="F74" i="4"/>
  <c r="F75" i="4"/>
  <c r="F76" i="4"/>
  <c r="F77" i="4"/>
  <c r="F78" i="4"/>
  <c r="F79" i="4"/>
  <c r="F80" i="4"/>
  <c r="F81" i="4"/>
  <c r="F82" i="4"/>
  <c r="F83" i="4"/>
  <c r="F84" i="4"/>
  <c r="F85" i="4"/>
  <c r="F86" i="4"/>
  <c r="F87" i="4"/>
  <c r="F88" i="4"/>
  <c r="F89" i="4"/>
  <c r="F90" i="4"/>
  <c r="F49" i="4"/>
  <c r="F50" i="4"/>
  <c r="F51" i="4"/>
  <c r="F52" i="4"/>
  <c r="F53" i="4"/>
  <c r="F54" i="4"/>
  <c r="F55" i="4"/>
  <c r="F56" i="4"/>
  <c r="F57" i="4"/>
  <c r="F58" i="4"/>
  <c r="F59" i="4"/>
  <c r="F48" i="4"/>
  <c r="F30" i="4"/>
  <c r="F31" i="4"/>
  <c r="F32" i="4"/>
  <c r="F33" i="4"/>
  <c r="F34" i="4"/>
  <c r="F35" i="4"/>
  <c r="F36" i="4"/>
  <c r="F37" i="4"/>
  <c r="F38" i="4"/>
  <c r="F39" i="4"/>
  <c r="F40" i="4"/>
  <c r="F41" i="4"/>
  <c r="F42" i="4"/>
  <c r="F43" i="4"/>
  <c r="F44" i="4"/>
  <c r="F45" i="4"/>
  <c r="F46" i="4"/>
  <c r="F12" i="4"/>
  <c r="F13" i="4"/>
  <c r="F14" i="4"/>
  <c r="F15" i="4"/>
  <c r="F16" i="4"/>
  <c r="F17" i="4"/>
  <c r="F18" i="4"/>
  <c r="F19" i="4"/>
  <c r="F20" i="4"/>
  <c r="F21" i="4"/>
  <c r="F22" i="4"/>
  <c r="F23" i="4"/>
  <c r="F24" i="4"/>
  <c r="F25" i="4"/>
  <c r="F26" i="4"/>
  <c r="F27" i="4"/>
  <c r="F28" i="4"/>
  <c r="F29" i="4"/>
  <c r="F11" i="4"/>
  <c r="F6" i="4"/>
  <c r="D256" i="4"/>
  <c r="E256" i="4"/>
  <c r="F256" i="4" l="1"/>
  <c r="H260" i="4" s="1"/>
</calcChain>
</file>

<file path=xl/sharedStrings.xml><?xml version="1.0" encoding="utf-8"?>
<sst xmlns="http://schemas.openxmlformats.org/spreadsheetml/2006/main" count="284" uniqueCount="274">
  <si>
    <t>ITEM</t>
  </si>
  <si>
    <t>DESCRIPCION</t>
  </si>
  <si>
    <t>TOTAL</t>
  </si>
  <si>
    <t>FRENOS</t>
  </si>
  <si>
    <t>SUSPENSION</t>
  </si>
  <si>
    <t>BOMBILLO DOBLE FILAMENTO</t>
  </si>
  <si>
    <t>BOMBILLO FILAMENTO SENCILLO</t>
  </si>
  <si>
    <t>BOMBILLO PORTA PLACA</t>
  </si>
  <si>
    <t>PLUMILLA TRASERA</t>
  </si>
  <si>
    <t>PLUMILLAS DELANTERAS</t>
  </si>
  <si>
    <t>SOCKET</t>
  </si>
  <si>
    <t>ADITIVO RADIADOR ANTIFREE REFRIGERANTE</t>
  </si>
  <si>
    <t>AMARRES PLASTICOS</t>
  </si>
  <si>
    <t>ELEVADORES DE LUZ</t>
  </si>
  <si>
    <t>FUSIBLES</t>
  </si>
  <si>
    <t>LAVA INYECTORES 210</t>
  </si>
  <si>
    <t>LIQUIDO AGUA DESMINERALIZADA PARA BATERIA</t>
  </si>
  <si>
    <t>LIQUIDO LAVADOR DE FRENOS TUBERIA SPRAY</t>
  </si>
  <si>
    <t>PROTECTOR DE PEDALES</t>
  </si>
  <si>
    <t>TUBO DE SIKAFLEX</t>
  </si>
  <si>
    <t>GRADUACION Y PURGA DEL SISTEMA GENERAL DE FRENOS</t>
  </si>
  <si>
    <t>CAMBIO DE BOMBILLOS</t>
  </si>
  <si>
    <t>CAMBIO DE BATERIA</t>
  </si>
  <si>
    <t>SERVICIO DE RECTIFICADORA CULATA MOTOR</t>
  </si>
  <si>
    <t>SERVICIO DE RECTIFICADORA BLOQUE MOTOR</t>
  </si>
  <si>
    <t>SERVICIO BANCO DE PRUEBA CHASIS</t>
  </si>
  <si>
    <t>GRAFITADO</t>
  </si>
  <si>
    <t>LAVADO GENERAL TAPICERIA CAMIONETAS</t>
  </si>
  <si>
    <t>DESMONTE Y MONTAJE TANQUE DE COMBUSTIBLE</t>
  </si>
  <si>
    <t>DESMONTE Y MONTAJE DE RADIADOR</t>
  </si>
  <si>
    <t>CAMBIO DE MANGUERAS DE TEMPERATURA</t>
  </si>
  <si>
    <t>CAMBIO DEPOSITO DE AGUA</t>
  </si>
  <si>
    <t>ARREGLO DE EXOSTO</t>
  </si>
  <si>
    <t>CAMPANA</t>
  </si>
  <si>
    <t>FILTRO SEDIMENTADOR DE COMBUSTIBLE</t>
  </si>
  <si>
    <t xml:space="preserve">LIGAS </t>
  </si>
  <si>
    <t>NUM</t>
  </si>
  <si>
    <t>MANTENIMIENTO PREVENTIVO PARA DOS CAMIONETA AMAROK MODELO 2015, TIPO DISEL</t>
  </si>
  <si>
    <t>TOTALES</t>
  </si>
  <si>
    <t>MANTENIMIENTO</t>
  </si>
  <si>
    <t>Revisión GENERAL, MANTENIMIENTO Y CAMBIO SENSORES</t>
  </si>
  <si>
    <t>SINCRONIZACION MOTOR MANTENIMIENTO Y LAVADO DE INYECTORES</t>
  </si>
  <si>
    <t>DESMONTAR Y MONTAR MOTOR</t>
  </si>
  <si>
    <t>CAMBIO BOMBA DE ACEITE</t>
  </si>
  <si>
    <t>CAMBIO BOMBA DE AGUA</t>
  </si>
  <si>
    <t>CAMBIO CORREA AIRE ACONDICIONADO</t>
  </si>
  <si>
    <t>CAMBIO CADENA Y/O CORREA DE REPARTICIÓN</t>
  </si>
  <si>
    <t>CAMBIO CORREA BOMBA DE ACEITE</t>
  </si>
  <si>
    <t>CAMBIO CORREA DIRECCIÓN HIDRÁULICA</t>
  </si>
  <si>
    <t>CAMBIO EMBRAGUE VENTILADOR</t>
  </si>
  <si>
    <t>CAMBIO EMPAQUE CARTER</t>
  </si>
  <si>
    <t>CAMBIO EMPAQUE CULATA</t>
  </si>
  <si>
    <t>CAMBIO EMPAQUE MÚLTIPLE DE ADMISIÓN</t>
  </si>
  <si>
    <t>CAMBIO EMPAQUE MÚLTIPLE DE ESCAPE</t>
  </si>
  <si>
    <t>CAMBIO EMPAQUE TAPA DE VÁLVULAS</t>
  </si>
  <si>
    <t>LIMPIEZA DE INYECTORES</t>
  </si>
  <si>
    <t>CAMBIO MANGUERAS RADIADOR</t>
  </si>
  <si>
    <t>CAMBIO MÚLTIPLE DE ADMISIÓN</t>
  </si>
  <si>
    <t>CAMBIO MÚLTIPLE DE ESCAPE</t>
  </si>
  <si>
    <t>CAMBIO PEDAL ACELERADOR</t>
  </si>
  <si>
    <t>CAMBIO POLEA CIGÜEÑAL</t>
  </si>
  <si>
    <t>DESMONTAR Y MONTAR RADIADOR</t>
  </si>
  <si>
    <t>CAMBIO RETENEDOR CIGÜEÑAL DELANTERO</t>
  </si>
  <si>
    <t>CAMBIO RETENEDOR TRASERO CIGÜEÑAL</t>
  </si>
  <si>
    <t>CAMBIO SELLOS VÁLVULAS</t>
  </si>
  <si>
    <t>CAMBIO SOPORTE MOTOR C/U</t>
  </si>
  <si>
    <t>CAMBIO TANQUE GASOLINA LAVADO</t>
  </si>
  <si>
    <t>CAMBIO TERMOSTATO</t>
  </si>
  <si>
    <t>CAMBIO ACEITE CAJA VELOCIDADES</t>
  </si>
  <si>
    <t>ANALICES DE GASES</t>
  </si>
  <si>
    <t>CAMBIO VENTILADOR RADIADOR</t>
  </si>
  <si>
    <t>DESMONTAR Y MONTAR CARTER</t>
  </si>
  <si>
    <t>LIMPIEZA DE CONECTORES</t>
  </si>
  <si>
    <t>ELECTRICIDAD</t>
  </si>
  <si>
    <t>CAMBIO ALTERNADOR</t>
  </si>
  <si>
    <t>REPARACIÓN ALTERNADOR</t>
  </si>
  <si>
    <t>REVISIÓN MOTOR VENTILADOR</t>
  </si>
  <si>
    <t>CAMBIO ELECTROVENTILADOR</t>
  </si>
  <si>
    <t>REPARACIÓN MOTOR DE ARRANQUE</t>
  </si>
  <si>
    <t>CAMBIO SWITCH DE INCENDIDO</t>
  </si>
  <si>
    <t>CAMBIO PERA DOBLE</t>
  </si>
  <si>
    <t>CAMBIO PERA FRENO</t>
  </si>
  <si>
    <t>REVISIÓN LUCES</t>
  </si>
  <si>
    <t>CAMBIO PERA DE REVERSO</t>
  </si>
  <si>
    <t>CAMBIO PERA DE TEMPERATURA</t>
  </si>
  <si>
    <t>CAMBIO DE RELAY</t>
  </si>
  <si>
    <t>CAMBIO DE SENSORES</t>
  </si>
  <si>
    <t>BOMBILLO EXPLORADORA H</t>
  </si>
  <si>
    <t>BOMBILLO ALOGENO</t>
  </si>
  <si>
    <t>BORNES METALICOS PARA BATERIA C/U</t>
  </si>
  <si>
    <t>BOMBILLO LUZ INTERNA</t>
  </si>
  <si>
    <t>FRASCO DE FREON AIRE ACONDICIONADO</t>
  </si>
  <si>
    <t>GRASA POR LIBRAS</t>
  </si>
  <si>
    <t>JUEGO DE TAPETES CAUCHO</t>
  </si>
  <si>
    <t xml:space="preserve">LIQUIDO DE FRENOS 1/4 </t>
  </si>
  <si>
    <t>LIQUIDO TRABAROSCAS</t>
  </si>
  <si>
    <t>MANIJAS INTERIORES C/U</t>
  </si>
  <si>
    <t>SILICONA ULTRAGREY</t>
  </si>
  <si>
    <t>TERMINALES ELECTRICOS</t>
  </si>
  <si>
    <t>Revisión SISTEMA ELECTRICO EN GENERAL</t>
  </si>
  <si>
    <t>MECANICA</t>
  </si>
  <si>
    <t>CAMBIO BUJES TIJERA SUPERIOR</t>
  </si>
  <si>
    <t>CAMBIO TIJERA C/U</t>
  </si>
  <si>
    <t>CAMBIO GRAPA</t>
  </si>
  <si>
    <t>CAMBIO BUJES MUELLE C/U</t>
  </si>
  <si>
    <t>EXTRAER Y MONTAR RODAMIENTO</t>
  </si>
  <si>
    <t>CAMBIO HOJA MUELLE C/U</t>
  </si>
  <si>
    <t>CAMBIO MUELLE TORNILLO CENTRAL Y GRAPAS</t>
  </si>
  <si>
    <t>CAMBIO RUTULA INFERIOR C/U</t>
  </si>
  <si>
    <t>CAMBIO RUTULA SUPERIOR C/U</t>
  </si>
  <si>
    <t>Revisión GENERAL DE FRENOS, DELANTEROS Y TRASEROS</t>
  </si>
  <si>
    <t>CAMBIO BOMBA DE FRENOS</t>
  </si>
  <si>
    <t>CAMBIO BOOSTER</t>
  </si>
  <si>
    <t>CAMBIO CAMPANAS C/U</t>
  </si>
  <si>
    <t>CAMBIO CILINDRO RUEDA C/U</t>
  </si>
  <si>
    <t>CAMBIO DISCO FRENO DELANTERO C/U</t>
  </si>
  <si>
    <t>GRADUACIÓN FRENO</t>
  </si>
  <si>
    <t>CAMBIO GUAYA FRENO MANO</t>
  </si>
  <si>
    <t>CAMBIO MORDAZA C/U</t>
  </si>
  <si>
    <t>CAMBIO MANGUERA FRENO C/U</t>
  </si>
  <si>
    <t>CAMBIO PASTILLAS FRENO DELANTERO</t>
  </si>
  <si>
    <t>CAMBIO BANDAS FRENO TRASERO</t>
  </si>
  <si>
    <t>PURGAR SISTEMA FRENO</t>
  </si>
  <si>
    <t>CAMBIO CAÑA TIMON DE DIRECCIÓN</t>
  </si>
  <si>
    <t>CAMBIO BARRA CAÑA DIRECCIÓN</t>
  </si>
  <si>
    <t>CAMBIO BOMBA DIRECCIÓN HIDRÁULICA</t>
  </si>
  <si>
    <t>CAMBIO BRAZO AXIAL C/U</t>
  </si>
  <si>
    <t>CABIO CAJA DE DIRECCIÓN HIDRÁULICA</t>
  </si>
  <si>
    <t>EMBRAGUE</t>
  </si>
  <si>
    <t>CAMBIO BOMBA AUXILAR EMBRAGUE</t>
  </si>
  <si>
    <t>REPARACIÓN GENERAL CLUTCH</t>
  </si>
  <si>
    <t>CAMBIO BOMBA PRINCIPAL</t>
  </si>
  <si>
    <t>CAMBIO PEDAL DE EMBRAGUE</t>
  </si>
  <si>
    <t>CAMBIO PRENSA, DISCO Y BALINERA</t>
  </si>
  <si>
    <t>CAMBIO RETEN EJE TOMA</t>
  </si>
  <si>
    <t>CAJA DE VELOCIDADES</t>
  </si>
  <si>
    <t>REPARACIÓN CAJA PRINCIPAL</t>
  </si>
  <si>
    <t>CAMBIO CONTROL PALANCA</t>
  </si>
  <si>
    <t>CAMBIO CRUCETA CARDAN DELANTERO DOBLE</t>
  </si>
  <si>
    <t>CAMBIO CRUCETA DARDAN TRASERO</t>
  </si>
  <si>
    <t>DESMONTAR Y MONTAR CAJA</t>
  </si>
  <si>
    <t>CAMBIO GUAYABA SELECTORA</t>
  </si>
  <si>
    <t>DESMONTAR Y MONTAR PUENTE CAJA</t>
  </si>
  <si>
    <t>CAMBIO RETEN CARDAN TRASERO</t>
  </si>
  <si>
    <t>CAMBIO RETEN CARDAN DELANTERO</t>
  </si>
  <si>
    <t>CAMBIO RETEN UNION CAJAS</t>
  </si>
  <si>
    <t>CAMBIO SOPORTE CENTRAL CARDAN</t>
  </si>
  <si>
    <t>CAMBIO SOPORTE LATERAL</t>
  </si>
  <si>
    <t>TRANSMISION</t>
  </si>
  <si>
    <t>DESMONTAR Y MONTAR TRASMISIÓN DELANTERA</t>
  </si>
  <si>
    <t>DESMONTAR Y MONTAR TRASERA</t>
  </si>
  <si>
    <t>DESMONTAR Y MONTAR BOCIN DELANTERO C/U</t>
  </si>
  <si>
    <t>DESMONTAR Y MONTAR BOCIN TRASERO C/U</t>
  </si>
  <si>
    <t>DESMONTAR Y MONTAR EJE DELANTERO C/U</t>
  </si>
  <si>
    <t>DESMONTAR Y MONTAR EJE TRASERO C/U</t>
  </si>
  <si>
    <t>DESMONTAR Y MONTAR RODAMIENTO TRASERO C/U</t>
  </si>
  <si>
    <t>CAMBIO GUARDAPOLVO C/U</t>
  </si>
  <si>
    <t>REPARACIÓN TRASMISIÓN DELANTERA</t>
  </si>
  <si>
    <t>REPARACIÓN TRASMISION TRASERA</t>
  </si>
  <si>
    <t>CAMBIO RETEN EJE DELANTERO C/U</t>
  </si>
  <si>
    <t>CAMBIO RETEN EJE TRASERO C/U</t>
  </si>
  <si>
    <t>CAMBIO RETEN SPEED TRASERO</t>
  </si>
  <si>
    <t>CAMBIO RETEN SPEED DELANTERO</t>
  </si>
  <si>
    <t>Revisión GENERAL SUSPENSION</t>
  </si>
  <si>
    <t>CAMBIO AMORTIGUADOR DELANTERO SIN ESPIRAL</t>
  </si>
  <si>
    <t>CAMBIO AMORTIGUADOR TRASERO SIN ESPIRAL C/U</t>
  </si>
  <si>
    <t>CAMBIO DE BUJES ESTABILIZADORA CENTRO C/U</t>
  </si>
  <si>
    <t>CAMBIO BARRA TENSORA</t>
  </si>
  <si>
    <t>CAMBIO BUJES BARRA ESTABILIZADORA PUNTA</t>
  </si>
  <si>
    <t>CAMBIO BUJES ESTABILIZADORA SUPERIOR</t>
  </si>
  <si>
    <t>CAMBIO BUJE TIJERA INFERIOR</t>
  </si>
  <si>
    <t>VARIOS</t>
  </si>
  <si>
    <t>CAMBIO COMPRESOR AIRE</t>
  </si>
  <si>
    <t>MANTENIMIENTO RADIADOR</t>
  </si>
  <si>
    <t>ALINEACIÓN</t>
  </si>
  <si>
    <t>BALANCEO C/U</t>
  </si>
  <si>
    <t>LAVADO MOTOR</t>
  </si>
  <si>
    <t>ENGRASE</t>
  </si>
  <si>
    <t>SERVICIO DE GRUA DENTRO DEL PERÍMETRO URBANO</t>
  </si>
  <si>
    <t>SERVICIO DE RECTIFICADORA DISCO Y/O CAMPANA</t>
  </si>
  <si>
    <t>SERVICIO DE ESCANNER</t>
  </si>
  <si>
    <t>SERVICIO Alineación Y BALANCEO</t>
  </si>
  <si>
    <t>SERVICIO RECTIFICACION DE RINES C/U</t>
  </si>
  <si>
    <t>JUAGADO DE VEHICULO</t>
  </si>
  <si>
    <t>POLICHADA GENERAL CAMIONETA</t>
  </si>
  <si>
    <t>ROTACION DE LLANTAS C/U</t>
  </si>
  <si>
    <t xml:space="preserve">DESPINCHE </t>
  </si>
  <si>
    <t>Revisión Y MANTENIMIENTO DE CHAPAS</t>
  </si>
  <si>
    <t>CAMBIO DE PLUMILLAS</t>
  </si>
  <si>
    <t>CAMBIO DE EMPAQUE PUERTAS</t>
  </si>
  <si>
    <t xml:space="preserve">ARREGLO TAPICERIA VEHICULO </t>
  </si>
  <si>
    <t>ACEITE CAJA DE VELOCIDADES (1/4)</t>
  </si>
  <si>
    <t>ACEITE DIFERENCIAL TRANSMISION (1/4)</t>
  </si>
  <si>
    <t>ACEITE MOTOR DIESEL (1/4)</t>
  </si>
  <si>
    <t>AMORTIGUADORES DELANTEROS C/U</t>
  </si>
  <si>
    <t>AMORTIGUADORES TRASEROS C/U</t>
  </si>
  <si>
    <t>ANTIRUIDOS PASTILLAS</t>
  </si>
  <si>
    <t>BANDAS DE FRENO</t>
  </si>
  <si>
    <t>BASES AMORTIGUADORES DELANTEROS Y TRASEROS</t>
  </si>
  <si>
    <t>BRAZOS AXIALES DIRECCION (CAJA DE DIRECCION) C/U</t>
  </si>
  <si>
    <t>BUJES AMORTIGUADOR TRASERO C/U</t>
  </si>
  <si>
    <t>BUJES CENTRALES BARRA ESTABILIZADORA DELANTERA C/U</t>
  </si>
  <si>
    <t>BUJES TEMPLETES C/U</t>
  </si>
  <si>
    <t>BUJES TIJERA C/U</t>
  </si>
  <si>
    <t>COUPLING CAJA DE DIRECCION</t>
  </si>
  <si>
    <t>CRUCETA CAJA DE DIRECCION C/U</t>
  </si>
  <si>
    <t>CRUCETA CARDAN C/U</t>
  </si>
  <si>
    <t>DISCO DE FRENOS C/U</t>
  </si>
  <si>
    <t>FILTRO DE ACEITE DIESEL</t>
  </si>
  <si>
    <t xml:space="preserve">FILTRO DE AIRE DIESEL </t>
  </si>
  <si>
    <t>FILTRO DE COMBUSTIBLE DIESEL</t>
  </si>
  <si>
    <t>HIDRAULICO ATF (1/4)</t>
  </si>
  <si>
    <t>HORQUILLA DE EMBRAGUE</t>
  </si>
  <si>
    <t>JUEGO PASADORES MORDAZA</t>
  </si>
  <si>
    <t>KIT CALIPER</t>
  </si>
  <si>
    <t>KIT DE TRINQUETES BANDAS</t>
  </si>
  <si>
    <t>KIT EMBRAGUE (PRENSA-DISCO-BALINERA)</t>
  </si>
  <si>
    <t>KIT DE REPARACION CILINDRO FRENOS (CAYCHOS, EMBOLO, PINES, CILINDROS) POR RUEDA</t>
  </si>
  <si>
    <t>KIT RESORTES</t>
  </si>
  <si>
    <t>LLANTAS NUEVAS C/U</t>
  </si>
  <si>
    <t>MUÑECOS BARRA ESTABILIZADORA</t>
  </si>
  <si>
    <t>MUÑECOS ESTABILIZADORA</t>
  </si>
  <si>
    <t>PASADOR TIJERA</t>
  </si>
  <si>
    <t>PASADORES MORDAZA</t>
  </si>
  <si>
    <t>PASTILLAS FRENOS</t>
  </si>
  <si>
    <t>PERO FRENO</t>
  </si>
  <si>
    <t>RETENEDORES RUEDA C/U</t>
  </si>
  <si>
    <t>RODAMIENTO DELANTERO RUEDAS INTERNO Y EXTERNO</t>
  </si>
  <si>
    <t>RODAMIENTO TRASERO</t>
  </si>
  <si>
    <t>RODAMIENTO TRASERO RUEDAS</t>
  </si>
  <si>
    <t>RODILLOS</t>
  </si>
  <si>
    <t>ROTULAS SUPERIORES Y/O INFERIORES C/U</t>
  </si>
  <si>
    <t>SENSORES ABS DELANTEROS O TRASERO C/U</t>
  </si>
  <si>
    <t>TERMINAL DE DIRECCION</t>
  </si>
  <si>
    <t>TERMINAL DE DIRECCION (CAJA DE DIRECCION)</t>
  </si>
  <si>
    <t>TORNILLO SEGURO MORDAZA</t>
  </si>
  <si>
    <t>TUERCA PERNO RUEDA</t>
  </si>
  <si>
    <t>Revisión TECNOMECANICA CORRECTIVA</t>
  </si>
  <si>
    <t>CARPAS PLATON CAMIONETAS</t>
  </si>
  <si>
    <t>FIRMA PROPONENTE Y/O REPRESENTANTE LEGAL</t>
  </si>
  <si>
    <t>CC. O NIT:</t>
  </si>
  <si>
    <t>BATERIA 49ST1100M</t>
  </si>
  <si>
    <t>LIQUIDO REFRIGERANTE</t>
  </si>
  <si>
    <t>OFERTA MANO DE OBRA Y REPUESTOS PARA MANTENIMIENTOS CORRECTIVOS:</t>
  </si>
  <si>
    <t>IMC-08-001-2022</t>
  </si>
  <si>
    <t xml:space="preserve">OBJETO: </t>
  </si>
  <si>
    <t>COTIZACION NO. 1</t>
  </si>
  <si>
    <t>COTIZACION NO. 2</t>
  </si>
  <si>
    <t>VALOR TOTAL INCLUIDO IVA</t>
  </si>
  <si>
    <t>REPARACION GENERAL MOTOR A TODO COSTO</t>
  </si>
  <si>
    <t xml:space="preserve">ANILLADO MOTOR </t>
  </si>
  <si>
    <t>CAMBIO BUJÍAS DE PRECALENTAMIENTO</t>
  </si>
  <si>
    <t>MANTENIMIENTO Y ARREGLO DEL  AIRE ACONDICIONADO</t>
  </si>
  <si>
    <t xml:space="preserve">LATONERIA Y PINTURA PIEZA PEQUEÑA </t>
  </si>
  <si>
    <t>LATONERIA Y PINTURA PIEZA GRANDE</t>
  </si>
  <si>
    <t>LATONERIA Y PINTURA  GENERAL</t>
  </si>
  <si>
    <t>SERVICIO ARREGLO  BANCO DE PRUEBA BOMBA DE INYECCION</t>
  </si>
  <si>
    <t>Revisión Y  RE CARGA DEL SISTEMA DE AIRE ACONDICIONADO</t>
  </si>
  <si>
    <t>BUJIAS PRECALENTAMIENTO   C/U</t>
  </si>
  <si>
    <t>TEMPLETE Y TIJERA</t>
  </si>
  <si>
    <t>PRECIO DE REFERENCIA IVA INCLUIDO</t>
  </si>
  <si>
    <t>ANEXO NO. 2 PRECIOS DE REFERENCIA</t>
  </si>
  <si>
    <t xml:space="preserve">ITEM No </t>
  </si>
  <si>
    <t>DESCRIPCION DEL BIEN O SERVICIO</t>
  </si>
  <si>
    <t>CANTIDAD</t>
  </si>
  <si>
    <t xml:space="preserve">V/R UNITARIO </t>
  </si>
  <si>
    <t>VALOR TOTAL</t>
  </si>
  <si>
    <t>Servicio de fumigación, desratización, Desinfección y control de plagas para la Sede de la Dirección Seccional de Impuestos y Aduanas de Girardot y su Área de Archivo</t>
  </si>
  <si>
    <t>FUMIGIR</t>
  </si>
  <si>
    <t>FUMIPLAGAS</t>
  </si>
  <si>
    <t>OCAMPO</t>
  </si>
  <si>
    <t>CONTRATO ANTERIOR</t>
  </si>
  <si>
    <t>PRECIO PROMEDIO SIN IVA</t>
  </si>
  <si>
    <r>
      <rPr>
        <b/>
        <sz val="11"/>
        <color theme="1"/>
        <rFont val="Calibri"/>
        <family val="2"/>
        <scheme val="minor"/>
      </rPr>
      <t>NOTA</t>
    </r>
    <r>
      <rPr>
        <sz val="11"/>
        <color theme="1"/>
        <rFont val="Calibri"/>
        <family val="2"/>
        <scheme val="minor"/>
      </rPr>
      <t>: El presente proceso de contratación cuenta con un presupuesto maximo de TRES MILLONES DE PESOS ($3.000.000), razón por la cual, según el valor individual de cada servicio ofertado por el proponente en su propuesta, esta Entidad determinará la cantidad de servicios que pueda llegar a utilizar, sin exceder el valor máximo señalado; así las cosas, la cantidad de 5 servicios estará sujeto al valor individual ofertado y la entidad no está obligada a la utilización completa, en atención a la aclaración del presupuesto máximom realizado en el presente documento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</si>
</sst>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2" formatCode="_-&quot;$&quot;* #,##0_-;\-&quot;$&quot;* #,##0_-;_-&quot;$&quot;* &quot;-&quot;_-;_-@_-"/>
    <numFmt numFmtId="164" formatCode="_-&quot;$&quot;\ * #,##0.00_-;\-&quot;$&quot;\ * #,##0.00_-;_-&quot;$&quot;\ * &quot;-&quot;??_-;_-@_-"/>
    <numFmt numFmtId="165" formatCode="_-&quot;$&quot;\ * #,##0_-;\-&quot;$&quot;\ * #,##0_-;_-&quot;$&quot;\ * &quot;-&quot;??_-;_-@_-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color theme="1"/>
      <name val="Arial"/>
      <family val="2"/>
    </font>
    <font>
      <sz val="11"/>
      <color rgb="FF9C570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  <font>
      <b/>
      <sz val="11"/>
      <color theme="1"/>
      <name val="Calibri"/>
      <family val="2"/>
    </font>
    <font>
      <b/>
      <sz val="11"/>
      <name val="Calibri"/>
      <family val="2"/>
      <scheme val="minor"/>
    </font>
    <font>
      <b/>
      <sz val="11"/>
      <color theme="1"/>
      <name val="Arial"/>
      <family val="2"/>
    </font>
    <font>
      <b/>
      <sz val="11"/>
      <color rgb="FFFF0000"/>
      <name val="Arial"/>
      <family val="2"/>
    </font>
    <font>
      <b/>
      <sz val="11"/>
      <color rgb="FF002060"/>
      <name val="Arial"/>
      <family val="2"/>
    </font>
    <font>
      <b/>
      <sz val="12"/>
      <name val="Calibri"/>
      <family val="2"/>
      <scheme val="minor"/>
    </font>
    <font>
      <b/>
      <sz val="12"/>
      <color theme="1"/>
      <name val="Arial"/>
      <family val="2"/>
    </font>
    <font>
      <b/>
      <sz val="10"/>
      <color rgb="FF000000"/>
      <name val="Arial Narrow"/>
      <family val="2"/>
    </font>
    <font>
      <sz val="10"/>
      <color rgb="FF000000"/>
      <name val="Arial Narrow"/>
      <family val="2"/>
    </font>
  </fonts>
  <fills count="14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39997558519241921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rgb="FF3F3F3F"/>
      </left>
      <right/>
      <top style="double">
        <color rgb="FF3F3F3F"/>
      </top>
      <bottom style="double">
        <color rgb="FF3F3F3F"/>
      </bottom>
      <diagonal/>
    </border>
    <border>
      <left/>
      <right/>
      <top style="double">
        <color rgb="FF3F3F3F"/>
      </top>
      <bottom style="double">
        <color rgb="FF3F3F3F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3" fillId="2" borderId="0" applyNumberFormat="0" applyBorder="0" applyAlignment="0" applyProtection="0"/>
    <xf numFmtId="0" fontId="4" fillId="3" borderId="5" applyNumberFormat="0" applyAlignment="0" applyProtection="0"/>
    <xf numFmtId="164" fontId="1" fillId="0" borderId="0" applyFont="0" applyFill="0" applyBorder="0" applyAlignment="0" applyProtection="0"/>
  </cellStyleXfs>
  <cellXfs count="101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horizontal="center"/>
    </xf>
    <xf numFmtId="0" fontId="0" fillId="4" borderId="1" xfId="0" applyFill="1" applyBorder="1"/>
    <xf numFmtId="0" fontId="0" fillId="4" borderId="1" xfId="0" applyFill="1" applyBorder="1" applyAlignment="1">
      <alignment horizontal="center"/>
    </xf>
    <xf numFmtId="0" fontId="0" fillId="4" borderId="2" xfId="0" applyFill="1" applyBorder="1"/>
    <xf numFmtId="42" fontId="0" fillId="0" borderId="0" xfId="0" applyNumberFormat="1"/>
    <xf numFmtId="0" fontId="2" fillId="0" borderId="0" xfId="0" applyFont="1" applyAlignment="1">
      <alignment vertical="center" wrapText="1"/>
    </xf>
    <xf numFmtId="0" fontId="0" fillId="0" borderId="1" xfId="0" applyBorder="1" applyAlignment="1">
      <alignment horizontal="left" wrapText="1"/>
    </xf>
    <xf numFmtId="0" fontId="0" fillId="0" borderId="8" xfId="0" applyBorder="1"/>
    <xf numFmtId="0" fontId="6" fillId="0" borderId="8" xfId="0" applyFont="1" applyBorder="1" applyAlignment="1">
      <alignment horizontal="center" wrapText="1"/>
    </xf>
    <xf numFmtId="0" fontId="6" fillId="0" borderId="2" xfId="0" applyFont="1" applyBorder="1" applyAlignment="1">
      <alignment horizontal="center" wrapText="1"/>
    </xf>
    <xf numFmtId="0" fontId="0" fillId="6" borderId="1" xfId="0" applyFill="1" applyBorder="1"/>
    <xf numFmtId="0" fontId="8" fillId="8" borderId="1" xfId="0" applyFont="1" applyFill="1" applyBorder="1" applyAlignment="1">
      <alignment horizontal="center"/>
    </xf>
    <xf numFmtId="42" fontId="5" fillId="0" borderId="1" xfId="0" applyNumberFormat="1" applyFont="1" applyBorder="1"/>
    <xf numFmtId="0" fontId="0" fillId="0" borderId="2" xfId="0" applyBorder="1"/>
    <xf numFmtId="0" fontId="0" fillId="0" borderId="2" xfId="0" applyBorder="1" applyAlignment="1">
      <alignment horizontal="left" wrapText="1"/>
    </xf>
    <xf numFmtId="0" fontId="0" fillId="12" borderId="2" xfId="0" applyFill="1" applyBorder="1"/>
    <xf numFmtId="0" fontId="0" fillId="0" borderId="11" xfId="0" applyBorder="1"/>
    <xf numFmtId="0" fontId="5" fillId="4" borderId="1" xfId="0" applyFont="1" applyFill="1" applyBorder="1" applyAlignment="1">
      <alignment horizontal="center" wrapText="1"/>
    </xf>
    <xf numFmtId="164" fontId="5" fillId="0" borderId="1" xfId="3" applyFont="1" applyBorder="1"/>
    <xf numFmtId="0" fontId="5" fillId="0" borderId="1" xfId="0" applyFont="1" applyBorder="1"/>
    <xf numFmtId="0" fontId="5" fillId="6" borderId="3" xfId="0" applyFont="1" applyFill="1" applyBorder="1" applyAlignment="1">
      <alignment horizontal="center" wrapText="1"/>
    </xf>
    <xf numFmtId="0" fontId="5" fillId="9" borderId="3" xfId="0" applyFont="1" applyFill="1" applyBorder="1" applyAlignment="1">
      <alignment horizontal="center" wrapText="1"/>
    </xf>
    <xf numFmtId="0" fontId="5" fillId="11" borderId="3" xfId="0" applyFont="1" applyFill="1" applyBorder="1" applyAlignment="1">
      <alignment horizontal="center" wrapText="1"/>
    </xf>
    <xf numFmtId="0" fontId="5" fillId="0" borderId="0" xfId="0" applyFont="1"/>
    <xf numFmtId="165" fontId="5" fillId="0" borderId="1" xfId="3" applyNumberFormat="1" applyFont="1" applyBorder="1"/>
    <xf numFmtId="0" fontId="9" fillId="0" borderId="8" xfId="0" applyFont="1" applyBorder="1" applyAlignment="1">
      <alignment horizontal="center" wrapText="1"/>
    </xf>
    <xf numFmtId="164" fontId="5" fillId="4" borderId="3" xfId="3" applyFont="1" applyFill="1" applyBorder="1" applyAlignment="1">
      <alignment horizontal="center" wrapText="1"/>
    </xf>
    <xf numFmtId="165" fontId="5" fillId="0" borderId="11" xfId="3" applyNumberFormat="1" applyFont="1" applyBorder="1"/>
    <xf numFmtId="42" fontId="7" fillId="0" borderId="1" xfId="0" applyNumberFormat="1" applyFont="1" applyBorder="1"/>
    <xf numFmtId="164" fontId="5" fillId="5" borderId="3" xfId="3" applyFont="1" applyFill="1" applyBorder="1" applyAlignment="1">
      <alignment horizontal="center" wrapText="1"/>
    </xf>
    <xf numFmtId="165" fontId="5" fillId="0" borderId="1" xfId="3" applyNumberFormat="1" applyFont="1" applyBorder="1" applyAlignment="1">
      <alignment horizontal="left" wrapText="1"/>
    </xf>
    <xf numFmtId="165" fontId="5" fillId="0" borderId="0" xfId="3" applyNumberFormat="1" applyFont="1" applyBorder="1" applyAlignment="1">
      <alignment horizontal="center" wrapText="1"/>
    </xf>
    <xf numFmtId="165" fontId="11" fillId="0" borderId="1" xfId="0" applyNumberFormat="1" applyFont="1" applyBorder="1" applyAlignment="1">
      <alignment wrapText="1"/>
    </xf>
    <xf numFmtId="0" fontId="5" fillId="10" borderId="1" xfId="0" applyFont="1" applyFill="1" applyBorder="1" applyAlignment="1">
      <alignment horizontal="center"/>
    </xf>
    <xf numFmtId="0" fontId="8" fillId="6" borderId="2" xfId="0" applyFont="1" applyFill="1" applyBorder="1" applyAlignment="1">
      <alignment horizontal="center" wrapText="1"/>
    </xf>
    <xf numFmtId="42" fontId="8" fillId="0" borderId="12" xfId="2" applyNumberFormat="1" applyFont="1" applyFill="1" applyBorder="1"/>
    <xf numFmtId="42" fontId="8" fillId="0" borderId="13" xfId="2" applyNumberFormat="1" applyFont="1" applyFill="1" applyBorder="1"/>
    <xf numFmtId="42" fontId="8" fillId="4" borderId="13" xfId="2" applyNumberFormat="1" applyFont="1" applyFill="1" applyBorder="1"/>
    <xf numFmtId="42" fontId="8" fillId="4" borderId="12" xfId="2" applyNumberFormat="1" applyFont="1" applyFill="1" applyBorder="1"/>
    <xf numFmtId="42" fontId="8" fillId="6" borderId="12" xfId="2" applyNumberFormat="1" applyFont="1" applyFill="1" applyBorder="1"/>
    <xf numFmtId="42" fontId="8" fillId="9" borderId="12" xfId="2" applyNumberFormat="1" applyFont="1" applyFill="1" applyBorder="1"/>
    <xf numFmtId="42" fontId="8" fillId="11" borderId="12" xfId="2" applyNumberFormat="1" applyFont="1" applyFill="1" applyBorder="1"/>
    <xf numFmtId="42" fontId="8" fillId="5" borderId="12" xfId="2" applyNumberFormat="1" applyFont="1" applyFill="1" applyBorder="1"/>
    <xf numFmtId="42" fontId="10" fillId="0" borderId="2" xfId="0" applyNumberFormat="1" applyFont="1" applyBorder="1"/>
    <xf numFmtId="0" fontId="5" fillId="13" borderId="1" xfId="0" applyFont="1" applyFill="1" applyBorder="1" applyAlignment="1">
      <alignment horizontal="center" wrapText="1"/>
    </xf>
    <xf numFmtId="0" fontId="0" fillId="9" borderId="1" xfId="0" applyFill="1" applyBorder="1"/>
    <xf numFmtId="0" fontId="0" fillId="5" borderId="1" xfId="0" applyFill="1" applyBorder="1"/>
    <xf numFmtId="0" fontId="0" fillId="11" borderId="1" xfId="0" applyFill="1" applyBorder="1"/>
    <xf numFmtId="42" fontId="5" fillId="0" borderId="15" xfId="0" applyNumberFormat="1" applyFont="1" applyBorder="1"/>
    <xf numFmtId="0" fontId="5" fillId="4" borderId="1" xfId="0" applyFont="1" applyFill="1" applyBorder="1"/>
    <xf numFmtId="42" fontId="12" fillId="0" borderId="1" xfId="0" applyNumberFormat="1" applyFont="1" applyBorder="1"/>
    <xf numFmtId="42" fontId="8" fillId="0" borderId="2" xfId="0" applyNumberFormat="1" applyFont="1" applyBorder="1"/>
    <xf numFmtId="165" fontId="0" fillId="0" borderId="0" xfId="3" applyNumberFormat="1" applyFont="1"/>
    <xf numFmtId="165" fontId="0" fillId="0" borderId="0" xfId="3" applyNumberFormat="1" applyFont="1" applyBorder="1"/>
    <xf numFmtId="42" fontId="5" fillId="0" borderId="2" xfId="0" applyNumberFormat="1" applyFont="1" applyBorder="1"/>
    <xf numFmtId="42" fontId="3" fillId="0" borderId="0" xfId="1" applyNumberFormat="1" applyFill="1" applyBorder="1"/>
    <xf numFmtId="42" fontId="5" fillId="0" borderId="0" xfId="0" applyNumberFormat="1" applyFont="1"/>
    <xf numFmtId="165" fontId="0" fillId="0" borderId="0" xfId="0" applyNumberFormat="1"/>
    <xf numFmtId="0" fontId="0" fillId="0" borderId="0" xfId="0" applyAlignment="1">
      <alignment wrapText="1"/>
    </xf>
    <xf numFmtId="0" fontId="15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justify" vertical="center" wrapText="1"/>
    </xf>
    <xf numFmtId="0" fontId="14" fillId="0" borderId="1" xfId="0" applyFont="1" applyBorder="1" applyAlignment="1">
      <alignment horizontal="center" vertical="center" wrapText="1"/>
    </xf>
    <xf numFmtId="165" fontId="15" fillId="0" borderId="1" xfId="3" applyNumberFormat="1" applyFont="1" applyBorder="1" applyAlignment="1">
      <alignment horizontal="center" vertical="center" wrapText="1"/>
    </xf>
    <xf numFmtId="165" fontId="15" fillId="0" borderId="1" xfId="0" applyNumberFormat="1" applyFont="1" applyBorder="1" applyAlignment="1">
      <alignment horizontal="right" vertical="center" wrapText="1"/>
    </xf>
    <xf numFmtId="165" fontId="14" fillId="0" borderId="1" xfId="3" applyNumberFormat="1" applyFont="1" applyBorder="1" applyAlignment="1">
      <alignment horizontal="center" vertical="center" wrapText="1"/>
    </xf>
    <xf numFmtId="0" fontId="14" fillId="0" borderId="1" xfId="0" applyFont="1" applyBorder="1" applyAlignment="1">
      <alignment horizontal="justify" vertical="center" wrapText="1"/>
    </xf>
    <xf numFmtId="0" fontId="0" fillId="0" borderId="1" xfId="0" applyBorder="1" applyAlignment="1">
      <alignment horizontal="left" wrapText="1"/>
    </xf>
    <xf numFmtId="0" fontId="14" fillId="0" borderId="2" xfId="0" applyFont="1" applyBorder="1" applyAlignment="1">
      <alignment horizontal="center" vertical="center" wrapText="1"/>
    </xf>
    <xf numFmtId="0" fontId="14" fillId="0" borderId="16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wrapText="1"/>
    </xf>
    <xf numFmtId="0" fontId="5" fillId="0" borderId="3" xfId="0" applyFont="1" applyBorder="1" applyAlignment="1">
      <alignment horizontal="center" wrapText="1"/>
    </xf>
    <xf numFmtId="0" fontId="5" fillId="5" borderId="10" xfId="0" applyFont="1" applyFill="1" applyBorder="1" applyAlignment="1">
      <alignment horizontal="center" wrapText="1"/>
    </xf>
    <xf numFmtId="0" fontId="5" fillId="5" borderId="14" xfId="0" applyFont="1" applyFill="1" applyBorder="1" applyAlignment="1">
      <alignment horizontal="center" wrapText="1"/>
    </xf>
    <xf numFmtId="0" fontId="5" fillId="5" borderId="11" xfId="0" applyFont="1" applyFill="1" applyBorder="1" applyAlignment="1">
      <alignment horizontal="center" wrapText="1"/>
    </xf>
    <xf numFmtId="0" fontId="6" fillId="0" borderId="8" xfId="0" applyFont="1" applyBorder="1" applyAlignment="1">
      <alignment horizontal="center" wrapText="1"/>
    </xf>
    <xf numFmtId="0" fontId="6" fillId="0" borderId="0" xfId="0" applyFont="1" applyAlignment="1">
      <alignment horizontal="center" vertical="center" wrapText="1"/>
    </xf>
    <xf numFmtId="0" fontId="5" fillId="7" borderId="1" xfId="0" applyFont="1" applyFill="1" applyBorder="1" applyAlignment="1">
      <alignment horizontal="center" vertical="center" wrapText="1"/>
    </xf>
    <xf numFmtId="0" fontId="5" fillId="7" borderId="10" xfId="0" applyFont="1" applyFill="1" applyBorder="1" applyAlignment="1">
      <alignment horizontal="center" vertical="center" wrapText="1"/>
    </xf>
    <xf numFmtId="0" fontId="5" fillId="11" borderId="2" xfId="0" applyFont="1" applyFill="1" applyBorder="1" applyAlignment="1">
      <alignment horizontal="center" vertical="center" wrapText="1"/>
    </xf>
    <xf numFmtId="0" fontId="5" fillId="10" borderId="6" xfId="0" applyFont="1" applyFill="1" applyBorder="1" applyAlignment="1">
      <alignment horizontal="center" vertical="center" wrapText="1"/>
    </xf>
    <xf numFmtId="0" fontId="5" fillId="10" borderId="7" xfId="0" applyFont="1" applyFill="1" applyBorder="1" applyAlignment="1">
      <alignment horizontal="center" vertical="center" wrapText="1"/>
    </xf>
    <xf numFmtId="0" fontId="5" fillId="10" borderId="4" xfId="0" applyFont="1" applyFill="1" applyBorder="1" applyAlignment="1">
      <alignment horizontal="center" vertical="center" wrapText="1"/>
    </xf>
    <xf numFmtId="0" fontId="5" fillId="10" borderId="9" xfId="0" applyFont="1" applyFill="1" applyBorder="1" applyAlignment="1">
      <alignment horizontal="center" vertical="center" wrapText="1"/>
    </xf>
    <xf numFmtId="0" fontId="0" fillId="11" borderId="2" xfId="0" applyFill="1" applyBorder="1" applyAlignment="1">
      <alignment horizontal="center" wrapText="1"/>
    </xf>
    <xf numFmtId="0" fontId="0" fillId="11" borderId="3" xfId="0" applyFill="1" applyBorder="1" applyAlignment="1">
      <alignment horizontal="center" wrapText="1"/>
    </xf>
    <xf numFmtId="0" fontId="0" fillId="4" borderId="2" xfId="0" applyFill="1" applyBorder="1" applyAlignment="1">
      <alignment horizontal="center" wrapText="1"/>
    </xf>
    <xf numFmtId="0" fontId="0" fillId="4" borderId="3" xfId="0" applyFill="1" applyBorder="1" applyAlignment="1">
      <alignment horizontal="center" wrapText="1"/>
    </xf>
    <xf numFmtId="0" fontId="0" fillId="5" borderId="2" xfId="0" applyFill="1" applyBorder="1" applyAlignment="1">
      <alignment horizontal="center" wrapText="1"/>
    </xf>
    <xf numFmtId="0" fontId="0" fillId="5" borderId="3" xfId="0" applyFill="1" applyBorder="1" applyAlignment="1">
      <alignment horizontal="center" wrapText="1"/>
    </xf>
    <xf numFmtId="0" fontId="5" fillId="4" borderId="2" xfId="0" applyFont="1" applyFill="1" applyBorder="1" applyAlignment="1">
      <alignment horizontal="center" wrapText="1"/>
    </xf>
    <xf numFmtId="0" fontId="5" fillId="4" borderId="3" xfId="0" applyFont="1" applyFill="1" applyBorder="1" applyAlignment="1">
      <alignment horizontal="center" wrapText="1"/>
    </xf>
    <xf numFmtId="0" fontId="0" fillId="6" borderId="2" xfId="0" applyFill="1" applyBorder="1" applyAlignment="1">
      <alignment horizontal="center" wrapText="1"/>
    </xf>
    <xf numFmtId="0" fontId="0" fillId="6" borderId="3" xfId="0" applyFill="1" applyBorder="1" applyAlignment="1">
      <alignment horizontal="center" wrapText="1"/>
    </xf>
    <xf numFmtId="0" fontId="0" fillId="9" borderId="2" xfId="0" applyFill="1" applyBorder="1" applyAlignment="1">
      <alignment horizontal="center" wrapText="1"/>
    </xf>
    <xf numFmtId="0" fontId="0" fillId="9" borderId="3" xfId="0" applyFill="1" applyBorder="1" applyAlignment="1">
      <alignment horizontal="center" wrapText="1"/>
    </xf>
  </cellXfs>
  <cellStyles count="4">
    <cellStyle name="Celda de comprobación" xfId="2" builtinId="23"/>
    <cellStyle name="Moneda" xfId="3" builtinId="4"/>
    <cellStyle name="Neutral" xfId="1" builtinId="2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95250</xdr:colOff>
      <xdr:row>0</xdr:row>
      <xdr:rowOff>57150</xdr:rowOff>
    </xdr:from>
    <xdr:to>
      <xdr:col>2</xdr:col>
      <xdr:colOff>762000</xdr:colOff>
      <xdr:row>2</xdr:row>
      <xdr:rowOff>66675</xdr:rowOff>
    </xdr:to>
    <xdr:pic>
      <xdr:nvPicPr>
        <xdr:cNvPr id="2" name="Imagen 1" descr="D:\PERFIL\Desktop\2020\DIAN-I2020\Documentación-DIAN\OC-CambiarImagen\DIAN2020.jpg">
          <a:extLst>
            <a:ext uri="{FF2B5EF4-FFF2-40B4-BE49-F238E27FC236}">
              <a16:creationId xmlns:a16="http://schemas.microsoft.com/office/drawing/2014/main" id="{C412B6B3-AB34-4691-8FF6-C479839C9B3B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0" y="57150"/>
          <a:ext cx="1762125" cy="48577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L9"/>
  <sheetViews>
    <sheetView tabSelected="1" topLeftCell="B1" workbookViewId="0">
      <selection activeCell="C4" sqref="C4"/>
    </sheetView>
  </sheetViews>
  <sheetFormatPr baseColWidth="10" defaultColWidth="10.7109375" defaultRowHeight="15" x14ac:dyDescent="0.25"/>
  <cols>
    <col min="1" max="1" width="2" customWidth="1"/>
    <col min="2" max="2" width="14.140625" style="1" customWidth="1"/>
    <col min="3" max="3" width="48.42578125" style="62" customWidth="1"/>
    <col min="4" max="4" width="9" style="27" bestFit="1" customWidth="1"/>
    <col min="5" max="5" width="11.5703125" bestFit="1" customWidth="1"/>
    <col min="6" max="6" width="12" bestFit="1" customWidth="1"/>
    <col min="7" max="7" width="15.7109375" style="56" customWidth="1"/>
  </cols>
  <sheetData>
    <row r="1" spans="2:12" ht="47.25" customHeight="1" x14ac:dyDescent="0.25">
      <c r="B1" s="13" t="s">
        <v>245</v>
      </c>
      <c r="C1" s="73" t="s">
        <v>267</v>
      </c>
      <c r="D1" s="73"/>
      <c r="E1" s="73"/>
      <c r="F1" s="73"/>
      <c r="G1" s="73"/>
      <c r="H1" s="73"/>
      <c r="I1" s="73"/>
      <c r="J1" s="73"/>
      <c r="K1" s="73"/>
      <c r="L1" s="73"/>
    </row>
    <row r="2" spans="2:12" ht="15" customHeight="1" x14ac:dyDescent="0.25">
      <c r="B2" s="74" t="s">
        <v>262</v>
      </c>
      <c r="C2" s="74" t="s">
        <v>263</v>
      </c>
      <c r="D2" s="74" t="s">
        <v>264</v>
      </c>
      <c r="E2" s="71" t="s">
        <v>269</v>
      </c>
      <c r="F2" s="72"/>
      <c r="G2" s="71" t="s">
        <v>270</v>
      </c>
      <c r="H2" s="72"/>
      <c r="I2" s="71" t="s">
        <v>268</v>
      </c>
      <c r="J2" s="72"/>
      <c r="K2" s="71" t="s">
        <v>271</v>
      </c>
      <c r="L2" s="72"/>
    </row>
    <row r="3" spans="2:12" ht="25.5" x14ac:dyDescent="0.25">
      <c r="B3" s="74"/>
      <c r="C3" s="74"/>
      <c r="D3" s="74"/>
      <c r="E3" s="65" t="s">
        <v>265</v>
      </c>
      <c r="F3" s="65" t="s">
        <v>266</v>
      </c>
      <c r="G3" s="65" t="s">
        <v>265</v>
      </c>
      <c r="H3" s="65" t="s">
        <v>266</v>
      </c>
      <c r="I3" s="65" t="s">
        <v>265</v>
      </c>
      <c r="J3" s="65" t="s">
        <v>266</v>
      </c>
      <c r="K3" s="65" t="s">
        <v>265</v>
      </c>
      <c r="L3" s="65" t="s">
        <v>266</v>
      </c>
    </row>
    <row r="4" spans="2:12" ht="38.25" x14ac:dyDescent="0.25">
      <c r="B4" s="63">
        <v>1</v>
      </c>
      <c r="C4" s="64" t="s">
        <v>267</v>
      </c>
      <c r="D4" s="63">
        <v>5</v>
      </c>
      <c r="E4" s="66">
        <v>385000</v>
      </c>
      <c r="F4" s="67">
        <f>(E4*D4)</f>
        <v>1925000</v>
      </c>
      <c r="G4" s="66">
        <v>800000</v>
      </c>
      <c r="H4" s="67">
        <f>G4*D4</f>
        <v>4000000</v>
      </c>
      <c r="I4" s="66">
        <v>2047000</v>
      </c>
      <c r="J4" s="67">
        <f>I4*D4</f>
        <v>10235000</v>
      </c>
      <c r="K4" s="66">
        <v>419000</v>
      </c>
      <c r="L4" s="67">
        <f>K4*D4</f>
        <v>2095000</v>
      </c>
    </row>
    <row r="5" spans="2:12" x14ac:dyDescent="0.25">
      <c r="C5" s="69" t="s">
        <v>272</v>
      </c>
      <c r="D5" s="63">
        <v>5</v>
      </c>
      <c r="E5" s="68">
        <f>(E4+G4+I4+K4)/4</f>
        <v>912750</v>
      </c>
      <c r="F5" s="68">
        <f>(F4+H4+J4+L4)/4</f>
        <v>4563750</v>
      </c>
    </row>
    <row r="7" spans="2:12" ht="15" customHeight="1" x14ac:dyDescent="0.25">
      <c r="C7" s="70" t="s">
        <v>273</v>
      </c>
      <c r="D7" s="70"/>
      <c r="E7" s="70"/>
      <c r="F7" s="70"/>
      <c r="G7" s="70"/>
      <c r="H7" s="70"/>
      <c r="I7" s="70"/>
      <c r="J7" s="70"/>
      <c r="K7" s="70"/>
      <c r="L7" s="70"/>
    </row>
    <row r="8" spans="2:12" x14ac:dyDescent="0.25">
      <c r="C8" s="70"/>
      <c r="D8" s="70"/>
      <c r="E8" s="70"/>
      <c r="F8" s="70"/>
      <c r="G8" s="70"/>
      <c r="H8" s="70"/>
      <c r="I8" s="70"/>
      <c r="J8" s="70"/>
      <c r="K8" s="70"/>
      <c r="L8" s="70"/>
    </row>
    <row r="9" spans="2:12" ht="30" customHeight="1" x14ac:dyDescent="0.25">
      <c r="C9" s="70"/>
      <c r="D9" s="70"/>
      <c r="E9" s="70"/>
      <c r="F9" s="70"/>
      <c r="G9" s="70"/>
      <c r="H9" s="70"/>
      <c r="I9" s="70"/>
      <c r="J9" s="70"/>
      <c r="K9" s="70"/>
      <c r="L9" s="70"/>
    </row>
  </sheetData>
  <mergeCells count="9">
    <mergeCell ref="B2:B3"/>
    <mergeCell ref="C2:C3"/>
    <mergeCell ref="D2:D3"/>
    <mergeCell ref="E2:F2"/>
    <mergeCell ref="C7:L9"/>
    <mergeCell ref="G2:H2"/>
    <mergeCell ref="I2:J2"/>
    <mergeCell ref="K2:L2"/>
    <mergeCell ref="C1:L1"/>
  </mergeCells>
  <pageMargins left="0.39370078740157483" right="0.15748031496062992" top="0.43307086614173229" bottom="0.74803149606299213" header="0.31496062992125984" footer="0.31496062992125984"/>
  <pageSetup scale="90" orientation="portrait" r:id="rId1"/>
  <headerFooter>
    <oddFooter>&amp;R_x000D_&amp;1#&amp;"Calibri"&amp;10&amp;K000000 Información Pública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L261"/>
  <sheetViews>
    <sheetView topLeftCell="A219" workbookViewId="0">
      <selection activeCell="J94" sqref="J94"/>
    </sheetView>
  </sheetViews>
  <sheetFormatPr baseColWidth="10" defaultColWidth="10.7109375" defaultRowHeight="15" x14ac:dyDescent="0.25"/>
  <cols>
    <col min="1" max="1" width="5" customWidth="1"/>
    <col min="2" max="2" width="11.42578125" style="1"/>
    <col min="3" max="3" width="56.28515625" customWidth="1"/>
    <col min="4" max="4" width="19.140625" style="27" customWidth="1"/>
    <col min="5" max="5" width="19.85546875" customWidth="1"/>
    <col min="6" max="6" width="14.85546875" bestFit="1" customWidth="1"/>
    <col min="8" max="8" width="14.42578125" customWidth="1"/>
    <col min="9" max="9" width="12" bestFit="1" customWidth="1"/>
    <col min="10" max="11" width="13" bestFit="1" customWidth="1"/>
    <col min="12" max="12" width="16.7109375" customWidth="1"/>
  </cols>
  <sheetData>
    <row r="1" spans="2:12" ht="15" customHeight="1" x14ac:dyDescent="0.25">
      <c r="B1" s="81"/>
      <c r="C1" s="81"/>
      <c r="D1" s="81"/>
      <c r="E1" s="81"/>
      <c r="F1" s="9"/>
      <c r="G1" s="9"/>
    </row>
    <row r="2" spans="2:12" ht="22.5" customHeight="1" x14ac:dyDescent="0.25">
      <c r="B2" s="81" t="s">
        <v>261</v>
      </c>
      <c r="C2" s="81"/>
      <c r="D2" s="81"/>
      <c r="E2" s="81"/>
      <c r="F2" s="9"/>
      <c r="G2" s="9"/>
    </row>
    <row r="3" spans="2:12" ht="23.25" customHeight="1" x14ac:dyDescent="0.25">
      <c r="B3" s="80" t="s">
        <v>244</v>
      </c>
      <c r="C3" s="80"/>
      <c r="D3" s="80"/>
      <c r="E3" s="80"/>
    </row>
    <row r="4" spans="2:12" x14ac:dyDescent="0.25">
      <c r="B4" s="13" t="s">
        <v>245</v>
      </c>
      <c r="C4" s="12"/>
      <c r="D4" s="29"/>
      <c r="E4" s="12"/>
    </row>
    <row r="5" spans="2:12" ht="45.75" thickBot="1" x14ac:dyDescent="0.3">
      <c r="B5" s="37" t="s">
        <v>36</v>
      </c>
      <c r="C5" s="37" t="s">
        <v>1</v>
      </c>
      <c r="D5" s="15" t="s">
        <v>247</v>
      </c>
      <c r="E5" s="38" t="s">
        <v>246</v>
      </c>
      <c r="F5" s="48" t="s">
        <v>260</v>
      </c>
    </row>
    <row r="6" spans="2:12" ht="31.5" thickTop="1" thickBot="1" x14ac:dyDescent="0.3">
      <c r="B6" s="4">
        <v>1</v>
      </c>
      <c r="C6" s="3" t="s">
        <v>37</v>
      </c>
      <c r="D6" s="35">
        <v>520000</v>
      </c>
      <c r="E6" s="39">
        <v>490000</v>
      </c>
      <c r="F6" s="52">
        <f>SUM(D6+E6)/2</f>
        <v>505000</v>
      </c>
      <c r="K6" s="59"/>
    </row>
    <row r="7" spans="2:12" ht="15.75" thickTop="1" x14ac:dyDescent="0.25">
      <c r="B7" s="4"/>
      <c r="C7" s="2" t="s">
        <v>38</v>
      </c>
      <c r="D7" s="23"/>
      <c r="E7" s="17"/>
      <c r="F7" s="20"/>
    </row>
    <row r="8" spans="2:12" ht="15" customHeight="1" x14ac:dyDescent="0.25">
      <c r="B8" s="85" t="s">
        <v>243</v>
      </c>
      <c r="C8" s="86"/>
      <c r="D8" s="82" t="s">
        <v>248</v>
      </c>
      <c r="E8" s="84" t="s">
        <v>248</v>
      </c>
      <c r="F8" s="77" t="s">
        <v>260</v>
      </c>
    </row>
    <row r="9" spans="2:12" x14ac:dyDescent="0.25">
      <c r="B9" s="87"/>
      <c r="C9" s="88"/>
      <c r="D9" s="82"/>
      <c r="E9" s="84"/>
      <c r="F9" s="78"/>
    </row>
    <row r="10" spans="2:12" ht="15.75" thickBot="1" x14ac:dyDescent="0.3">
      <c r="B10" s="6" t="s">
        <v>0</v>
      </c>
      <c r="C10" s="7" t="s">
        <v>39</v>
      </c>
      <c r="D10" s="83"/>
      <c r="E10" s="84"/>
      <c r="F10" s="79"/>
    </row>
    <row r="11" spans="2:12" ht="16.5" thickTop="1" thickBot="1" x14ac:dyDescent="0.3">
      <c r="B11" s="4">
        <v>1</v>
      </c>
      <c r="C11" s="17" t="s">
        <v>40</v>
      </c>
      <c r="D11" s="28">
        <v>720000</v>
      </c>
      <c r="E11" s="40">
        <v>820000</v>
      </c>
      <c r="F11" s="52">
        <f>SUM(D11+E11)/2</f>
        <v>770000</v>
      </c>
      <c r="J11" s="57"/>
      <c r="L11" s="60"/>
    </row>
    <row r="12" spans="2:12" ht="31.5" thickTop="1" thickBot="1" x14ac:dyDescent="0.3">
      <c r="B12" s="4">
        <v>2</v>
      </c>
      <c r="C12" s="18" t="s">
        <v>41</v>
      </c>
      <c r="D12" s="28">
        <v>576529.4117647059</v>
      </c>
      <c r="E12" s="40">
        <v>860000</v>
      </c>
      <c r="F12" s="52">
        <f t="shared" ref="F12:F46" si="0">SUM(D12+E12)/2</f>
        <v>718264.70588235301</v>
      </c>
      <c r="J12" s="57"/>
      <c r="L12" s="60"/>
    </row>
    <row r="13" spans="2:12" ht="16.5" thickTop="1" thickBot="1" x14ac:dyDescent="0.3">
      <c r="B13" s="4">
        <v>3</v>
      </c>
      <c r="C13" s="17" t="s">
        <v>249</v>
      </c>
      <c r="D13" s="28">
        <v>15000000</v>
      </c>
      <c r="E13" s="40">
        <v>12300000</v>
      </c>
      <c r="F13" s="52">
        <f t="shared" si="0"/>
        <v>13650000</v>
      </c>
      <c r="J13" s="57"/>
      <c r="L13" s="60"/>
    </row>
    <row r="14" spans="2:12" ht="16.5" thickTop="1" thickBot="1" x14ac:dyDescent="0.3">
      <c r="B14" s="4">
        <v>4</v>
      </c>
      <c r="C14" s="17" t="s">
        <v>250</v>
      </c>
      <c r="D14" s="28">
        <v>4120000</v>
      </c>
      <c r="E14" s="40">
        <v>3400000</v>
      </c>
      <c r="F14" s="52">
        <f t="shared" si="0"/>
        <v>3760000</v>
      </c>
      <c r="J14" s="57"/>
      <c r="L14" s="60"/>
    </row>
    <row r="15" spans="2:12" ht="16.5" thickTop="1" thickBot="1" x14ac:dyDescent="0.3">
      <c r="B15" s="4">
        <v>5</v>
      </c>
      <c r="C15" s="17" t="s">
        <v>42</v>
      </c>
      <c r="D15" s="28">
        <v>1800000</v>
      </c>
      <c r="E15" s="40">
        <v>1600000</v>
      </c>
      <c r="F15" s="52">
        <f t="shared" si="0"/>
        <v>1700000</v>
      </c>
      <c r="J15" s="57"/>
      <c r="L15" s="60"/>
    </row>
    <row r="16" spans="2:12" ht="16.5" thickTop="1" thickBot="1" x14ac:dyDescent="0.3">
      <c r="B16" s="4">
        <v>6</v>
      </c>
      <c r="C16" s="17" t="s">
        <v>43</v>
      </c>
      <c r="D16" s="28">
        <v>622804.1660899655</v>
      </c>
      <c r="E16" s="40">
        <v>728887</v>
      </c>
      <c r="F16" s="52">
        <f t="shared" si="0"/>
        <v>675845.58304498275</v>
      </c>
      <c r="J16" s="57"/>
      <c r="L16" s="60"/>
    </row>
    <row r="17" spans="2:12" ht="16.5" thickTop="1" thickBot="1" x14ac:dyDescent="0.3">
      <c r="B17" s="4">
        <v>7</v>
      </c>
      <c r="C17" s="17" t="s">
        <v>44</v>
      </c>
      <c r="D17" s="28">
        <v>712000</v>
      </c>
      <c r="E17" s="40">
        <v>650000</v>
      </c>
      <c r="F17" s="52">
        <f t="shared" si="0"/>
        <v>681000</v>
      </c>
      <c r="J17" s="57"/>
      <c r="L17" s="60"/>
    </row>
    <row r="18" spans="2:12" ht="16.5" thickTop="1" thickBot="1" x14ac:dyDescent="0.3">
      <c r="B18" s="4">
        <v>8</v>
      </c>
      <c r="C18" s="17" t="s">
        <v>251</v>
      </c>
      <c r="D18" s="28">
        <v>196000</v>
      </c>
      <c r="E18" s="40">
        <v>180000</v>
      </c>
      <c r="F18" s="52">
        <f t="shared" si="0"/>
        <v>188000</v>
      </c>
      <c r="J18" s="57"/>
      <c r="L18" s="60"/>
    </row>
    <row r="19" spans="2:12" ht="16.5" thickTop="1" thickBot="1" x14ac:dyDescent="0.3">
      <c r="B19" s="4">
        <v>9</v>
      </c>
      <c r="C19" s="17" t="s">
        <v>45</v>
      </c>
      <c r="D19" s="28">
        <v>122994.61591695501</v>
      </c>
      <c r="E19" s="40">
        <v>143944</v>
      </c>
      <c r="F19" s="52">
        <f t="shared" si="0"/>
        <v>133469.3079584775</v>
      </c>
      <c r="J19" s="57"/>
      <c r="L19" s="60"/>
    </row>
    <row r="20" spans="2:12" ht="16.5" thickTop="1" thickBot="1" x14ac:dyDescent="0.3">
      <c r="B20" s="4">
        <v>10</v>
      </c>
      <c r="C20" s="17" t="s">
        <v>46</v>
      </c>
      <c r="D20" s="28">
        <v>1620000</v>
      </c>
      <c r="E20" s="40">
        <v>1450000</v>
      </c>
      <c r="F20" s="52">
        <f t="shared" si="0"/>
        <v>1535000</v>
      </c>
      <c r="J20" s="57"/>
      <c r="L20" s="60"/>
    </row>
    <row r="21" spans="2:12" ht="16.5" thickTop="1" thickBot="1" x14ac:dyDescent="0.3">
      <c r="B21" s="4">
        <v>11</v>
      </c>
      <c r="C21" s="17" t="s">
        <v>47</v>
      </c>
      <c r="D21" s="28">
        <v>412000</v>
      </c>
      <c r="E21" s="40">
        <v>320000</v>
      </c>
      <c r="F21" s="52">
        <f t="shared" si="0"/>
        <v>366000</v>
      </c>
      <c r="J21" s="57"/>
      <c r="L21" s="60"/>
    </row>
    <row r="22" spans="2:12" ht="16.5" thickTop="1" thickBot="1" x14ac:dyDescent="0.3">
      <c r="B22" s="4">
        <v>12</v>
      </c>
      <c r="C22" s="17" t="s">
        <v>48</v>
      </c>
      <c r="D22" s="28">
        <v>77655.204152249149</v>
      </c>
      <c r="E22" s="40">
        <v>120000</v>
      </c>
      <c r="F22" s="52">
        <f t="shared" si="0"/>
        <v>98827.602076124575</v>
      </c>
      <c r="J22" s="57"/>
      <c r="L22" s="60"/>
    </row>
    <row r="23" spans="2:12" ht="16.5" thickTop="1" thickBot="1" x14ac:dyDescent="0.3">
      <c r="B23" s="4">
        <v>13</v>
      </c>
      <c r="C23" s="17" t="s">
        <v>49</v>
      </c>
      <c r="D23" s="28">
        <v>1250000</v>
      </c>
      <c r="E23" s="40">
        <v>1260000</v>
      </c>
      <c r="F23" s="52">
        <f t="shared" si="0"/>
        <v>1255000</v>
      </c>
      <c r="J23" s="57"/>
      <c r="L23" s="60"/>
    </row>
    <row r="24" spans="2:12" ht="16.5" thickTop="1" thickBot="1" x14ac:dyDescent="0.3">
      <c r="B24" s="4">
        <v>14</v>
      </c>
      <c r="C24" s="17" t="s">
        <v>50</v>
      </c>
      <c r="D24" s="28">
        <v>230617.62629757787</v>
      </c>
      <c r="E24" s="40">
        <v>269899</v>
      </c>
      <c r="F24" s="52">
        <f t="shared" si="0"/>
        <v>250258.31314878893</v>
      </c>
      <c r="J24" s="57"/>
      <c r="L24" s="60"/>
    </row>
    <row r="25" spans="2:12" ht="16.5" thickTop="1" thickBot="1" x14ac:dyDescent="0.3">
      <c r="B25" s="4">
        <v>15</v>
      </c>
      <c r="C25" s="17" t="s">
        <v>51</v>
      </c>
      <c r="D25" s="28">
        <v>843034.21453287208</v>
      </c>
      <c r="E25" s="40">
        <v>986629</v>
      </c>
      <c r="F25" s="52">
        <f t="shared" si="0"/>
        <v>914831.6072664361</v>
      </c>
      <c r="J25" s="57"/>
      <c r="L25" s="60"/>
    </row>
    <row r="26" spans="2:12" ht="16.5" thickTop="1" thickBot="1" x14ac:dyDescent="0.3">
      <c r="B26" s="4">
        <v>16</v>
      </c>
      <c r="C26" s="17" t="s">
        <v>52</v>
      </c>
      <c r="D26" s="28">
        <v>170114.276816609</v>
      </c>
      <c r="E26" s="40">
        <v>199090</v>
      </c>
      <c r="F26" s="52">
        <f t="shared" si="0"/>
        <v>184602.13840830448</v>
      </c>
      <c r="J26" s="57"/>
      <c r="L26" s="60"/>
    </row>
    <row r="27" spans="2:12" ht="16.5" thickTop="1" thickBot="1" x14ac:dyDescent="0.3">
      <c r="B27" s="4">
        <v>17</v>
      </c>
      <c r="C27" s="17" t="s">
        <v>53</v>
      </c>
      <c r="D27" s="28">
        <v>156306.8788927336</v>
      </c>
      <c r="E27" s="40">
        <v>182931</v>
      </c>
      <c r="F27" s="52">
        <f t="shared" si="0"/>
        <v>169618.9394463668</v>
      </c>
      <c r="J27" s="57"/>
      <c r="L27" s="60"/>
    </row>
    <row r="28" spans="2:12" ht="16.5" thickTop="1" thickBot="1" x14ac:dyDescent="0.3">
      <c r="B28" s="4">
        <v>18</v>
      </c>
      <c r="C28" s="17" t="s">
        <v>54</v>
      </c>
      <c r="D28" s="28">
        <v>194744.68512110735</v>
      </c>
      <c r="E28" s="40">
        <v>132000</v>
      </c>
      <c r="F28" s="52">
        <f t="shared" si="0"/>
        <v>163372.34256055369</v>
      </c>
      <c r="J28" s="57"/>
      <c r="L28" s="60"/>
    </row>
    <row r="29" spans="2:12" ht="16.5" thickTop="1" thickBot="1" x14ac:dyDescent="0.3">
      <c r="B29" s="4">
        <v>19</v>
      </c>
      <c r="C29" s="19" t="s">
        <v>55</v>
      </c>
      <c r="D29" s="28">
        <v>380377.94463667826</v>
      </c>
      <c r="E29" s="40">
        <v>445168</v>
      </c>
      <c r="F29" s="52">
        <f t="shared" si="0"/>
        <v>412772.97231833916</v>
      </c>
      <c r="J29" s="57"/>
      <c r="L29" s="60"/>
    </row>
    <row r="30" spans="2:12" ht="16.5" thickTop="1" thickBot="1" x14ac:dyDescent="0.3">
      <c r="B30" s="4">
        <v>20</v>
      </c>
      <c r="C30" s="17" t="s">
        <v>56</v>
      </c>
      <c r="D30" s="28">
        <v>292255.61245674739</v>
      </c>
      <c r="E30" s="40">
        <v>380000</v>
      </c>
      <c r="F30" s="52">
        <f>SUM(D30+E30)/2</f>
        <v>336127.80622837367</v>
      </c>
      <c r="J30" s="57"/>
      <c r="L30" s="60"/>
    </row>
    <row r="31" spans="2:12" ht="16.5" thickTop="1" thickBot="1" x14ac:dyDescent="0.3">
      <c r="B31" s="4">
        <v>21</v>
      </c>
      <c r="C31" s="17" t="s">
        <v>57</v>
      </c>
      <c r="D31" s="28">
        <v>780000</v>
      </c>
      <c r="E31" s="40">
        <v>390000</v>
      </c>
      <c r="F31" s="52">
        <f t="shared" si="0"/>
        <v>585000</v>
      </c>
      <c r="J31" s="57"/>
      <c r="L31" s="60"/>
    </row>
    <row r="32" spans="2:12" ht="16.5" thickTop="1" thickBot="1" x14ac:dyDescent="0.3">
      <c r="B32" s="4">
        <v>22</v>
      </c>
      <c r="C32" s="17" t="s">
        <v>58</v>
      </c>
      <c r="D32" s="28">
        <v>856000.00000000012</v>
      </c>
      <c r="E32" s="40">
        <v>80000</v>
      </c>
      <c r="F32" s="52">
        <f t="shared" si="0"/>
        <v>468000.00000000006</v>
      </c>
      <c r="J32" s="57"/>
      <c r="L32" s="60"/>
    </row>
    <row r="33" spans="2:12" ht="16.5" thickTop="1" thickBot="1" x14ac:dyDescent="0.3">
      <c r="B33" s="4">
        <v>23</v>
      </c>
      <c r="C33" s="17" t="s">
        <v>59</v>
      </c>
      <c r="D33" s="28">
        <v>320000</v>
      </c>
      <c r="E33" s="40">
        <v>80000</v>
      </c>
      <c r="F33" s="52">
        <f t="shared" si="0"/>
        <v>200000</v>
      </c>
      <c r="J33" s="57"/>
      <c r="L33" s="60"/>
    </row>
    <row r="34" spans="2:12" ht="16.5" thickTop="1" thickBot="1" x14ac:dyDescent="0.3">
      <c r="B34" s="4">
        <v>24</v>
      </c>
      <c r="C34" s="17" t="s">
        <v>60</v>
      </c>
      <c r="D34" s="28">
        <v>417813.41868512111</v>
      </c>
      <c r="E34" s="40">
        <v>690000</v>
      </c>
      <c r="F34" s="52">
        <f t="shared" si="0"/>
        <v>553906.7093425605</v>
      </c>
      <c r="J34" s="57"/>
      <c r="L34" s="60"/>
    </row>
    <row r="35" spans="2:12" ht="16.5" thickTop="1" thickBot="1" x14ac:dyDescent="0.3">
      <c r="B35" s="4">
        <v>25</v>
      </c>
      <c r="C35" s="17" t="s">
        <v>61</v>
      </c>
      <c r="D35" s="28">
        <v>209548.55363321799</v>
      </c>
      <c r="E35" s="40">
        <v>245241</v>
      </c>
      <c r="F35" s="52">
        <f t="shared" si="0"/>
        <v>227394.776816609</v>
      </c>
      <c r="J35" s="57"/>
      <c r="L35" s="60"/>
    </row>
    <row r="36" spans="2:12" ht="16.5" thickTop="1" thickBot="1" x14ac:dyDescent="0.3">
      <c r="B36" s="4">
        <v>26</v>
      </c>
      <c r="C36" s="17" t="s">
        <v>62</v>
      </c>
      <c r="D36" s="28">
        <v>246278.96193771629</v>
      </c>
      <c r="E36" s="40">
        <v>288228</v>
      </c>
      <c r="F36" s="52">
        <f t="shared" si="0"/>
        <v>267253.48096885812</v>
      </c>
      <c r="J36" s="57"/>
      <c r="L36" s="60"/>
    </row>
    <row r="37" spans="2:12" ht="16.5" thickTop="1" thickBot="1" x14ac:dyDescent="0.3">
      <c r="B37" s="4">
        <v>27</v>
      </c>
      <c r="C37" s="17" t="s">
        <v>63</v>
      </c>
      <c r="D37" s="28">
        <v>508925.16262975789</v>
      </c>
      <c r="E37" s="40">
        <v>595611</v>
      </c>
      <c r="F37" s="52">
        <f t="shared" si="0"/>
        <v>552268.081314879</v>
      </c>
      <c r="J37" s="57"/>
      <c r="L37" s="60"/>
    </row>
    <row r="38" spans="2:12" ht="16.5" thickTop="1" thickBot="1" x14ac:dyDescent="0.3">
      <c r="B38" s="4">
        <v>28</v>
      </c>
      <c r="C38" s="17" t="s">
        <v>64</v>
      </c>
      <c r="D38" s="28">
        <v>697549.50865051907</v>
      </c>
      <c r="E38" s="40">
        <v>816364</v>
      </c>
      <c r="F38" s="52">
        <f t="shared" si="0"/>
        <v>756956.75432525948</v>
      </c>
      <c r="J38" s="57"/>
      <c r="L38" s="60"/>
    </row>
    <row r="39" spans="2:12" ht="16.5" thickTop="1" thickBot="1" x14ac:dyDescent="0.3">
      <c r="B39" s="4">
        <v>29</v>
      </c>
      <c r="C39" s="17" t="s">
        <v>65</v>
      </c>
      <c r="D39" s="28">
        <v>562000</v>
      </c>
      <c r="E39" s="40">
        <v>560000</v>
      </c>
      <c r="F39" s="52">
        <f t="shared" si="0"/>
        <v>561000</v>
      </c>
      <c r="J39" s="57"/>
      <c r="L39" s="60"/>
    </row>
    <row r="40" spans="2:12" ht="16.5" thickTop="1" thickBot="1" x14ac:dyDescent="0.3">
      <c r="B40" s="4">
        <v>30</v>
      </c>
      <c r="C40" s="17" t="s">
        <v>66</v>
      </c>
      <c r="D40" s="28">
        <v>2460000</v>
      </c>
      <c r="E40" s="40">
        <v>3200000</v>
      </c>
      <c r="F40" s="52">
        <f t="shared" si="0"/>
        <v>2830000</v>
      </c>
      <c r="J40" s="57"/>
      <c r="L40" s="60"/>
    </row>
    <row r="41" spans="2:12" ht="16.5" thickTop="1" thickBot="1" x14ac:dyDescent="0.3">
      <c r="B41" s="4">
        <v>31</v>
      </c>
      <c r="C41" s="17" t="s">
        <v>67</v>
      </c>
      <c r="D41" s="28">
        <v>243431.06574394467</v>
      </c>
      <c r="E41" s="40">
        <v>284895</v>
      </c>
      <c r="F41" s="52">
        <f t="shared" si="0"/>
        <v>264163.0328719723</v>
      </c>
      <c r="J41" s="57"/>
      <c r="L41" s="60"/>
    </row>
    <row r="42" spans="2:12" ht="16.5" thickTop="1" thickBot="1" x14ac:dyDescent="0.3">
      <c r="B42" s="4">
        <v>32</v>
      </c>
      <c r="C42" s="17" t="s">
        <v>68</v>
      </c>
      <c r="D42" s="28">
        <v>145202.51211072668</v>
      </c>
      <c r="E42" s="40">
        <v>169935</v>
      </c>
      <c r="F42" s="52">
        <f t="shared" si="0"/>
        <v>157568.75605536334</v>
      </c>
      <c r="J42" s="57"/>
      <c r="L42" s="60"/>
    </row>
    <row r="43" spans="2:12" ht="16.5" thickTop="1" thickBot="1" x14ac:dyDescent="0.3">
      <c r="B43" s="4">
        <v>33</v>
      </c>
      <c r="C43" s="17" t="s">
        <v>69</v>
      </c>
      <c r="D43" s="28">
        <v>215586.83044982699</v>
      </c>
      <c r="E43" s="40">
        <v>252308</v>
      </c>
      <c r="F43" s="52">
        <f t="shared" si="0"/>
        <v>233947.41522491351</v>
      </c>
      <c r="J43" s="57"/>
      <c r="L43" s="60"/>
    </row>
    <row r="44" spans="2:12" ht="16.5" thickTop="1" thickBot="1" x14ac:dyDescent="0.3">
      <c r="B44" s="4">
        <v>34</v>
      </c>
      <c r="C44" s="17" t="s">
        <v>70</v>
      </c>
      <c r="D44" s="28">
        <v>355600.9965397924</v>
      </c>
      <c r="E44" s="40">
        <v>720000</v>
      </c>
      <c r="F44" s="52">
        <f t="shared" si="0"/>
        <v>537800.49826989626</v>
      </c>
      <c r="J44" s="57"/>
      <c r="L44" s="60"/>
    </row>
    <row r="45" spans="2:12" ht="16.5" thickTop="1" thickBot="1" x14ac:dyDescent="0.3">
      <c r="B45" s="4">
        <v>35</v>
      </c>
      <c r="C45" s="17" t="s">
        <v>71</v>
      </c>
      <c r="D45" s="28">
        <v>589000</v>
      </c>
      <c r="E45" s="40">
        <v>460000</v>
      </c>
      <c r="F45" s="52">
        <f t="shared" si="0"/>
        <v>524500</v>
      </c>
      <c r="J45" s="57"/>
      <c r="L45" s="60"/>
    </row>
    <row r="46" spans="2:12" ht="16.5" thickTop="1" thickBot="1" x14ac:dyDescent="0.3">
      <c r="B46" s="4">
        <v>36</v>
      </c>
      <c r="C46" s="19" t="s">
        <v>72</v>
      </c>
      <c r="D46" s="28">
        <v>320000</v>
      </c>
      <c r="E46" s="40">
        <v>445168</v>
      </c>
      <c r="F46" s="52">
        <f t="shared" si="0"/>
        <v>382584</v>
      </c>
      <c r="J46" s="57"/>
      <c r="L46" s="60"/>
    </row>
    <row r="47" spans="2:12" ht="15" customHeight="1" thickTop="1" thickBot="1" x14ac:dyDescent="0.3">
      <c r="B47" s="95" t="s">
        <v>73</v>
      </c>
      <c r="C47" s="96"/>
      <c r="D47" s="21"/>
      <c r="E47" s="41"/>
      <c r="F47" s="53"/>
      <c r="L47" s="27"/>
    </row>
    <row r="48" spans="2:12" ht="16.5" thickTop="1" thickBot="1" x14ac:dyDescent="0.3">
      <c r="B48" s="4">
        <v>1</v>
      </c>
      <c r="C48" s="17" t="s">
        <v>74</v>
      </c>
      <c r="D48" s="28">
        <v>3200000</v>
      </c>
      <c r="E48" s="40">
        <v>2430000</v>
      </c>
      <c r="F48" s="16">
        <f>SUM(D48+E48)/2</f>
        <v>2815000</v>
      </c>
      <c r="I48" s="61"/>
      <c r="J48" s="57"/>
      <c r="K48" s="57"/>
      <c r="L48" s="60"/>
    </row>
    <row r="49" spans="2:12" ht="16.5" thickTop="1" thickBot="1" x14ac:dyDescent="0.3">
      <c r="B49" s="4">
        <v>2</v>
      </c>
      <c r="C49" s="17" t="s">
        <v>75</v>
      </c>
      <c r="D49" s="28">
        <v>655000</v>
      </c>
      <c r="E49" s="40">
        <v>780000</v>
      </c>
      <c r="F49" s="16">
        <f t="shared" ref="F49:F90" si="1">SUM(D49+E49)/2</f>
        <v>717500</v>
      </c>
      <c r="I49" s="61"/>
      <c r="J49" s="57"/>
      <c r="K49" s="57"/>
      <c r="L49" s="60"/>
    </row>
    <row r="50" spans="2:12" ht="16.5" thickTop="1" thickBot="1" x14ac:dyDescent="0.3">
      <c r="B50" s="4">
        <v>3</v>
      </c>
      <c r="C50" s="17" t="s">
        <v>76</v>
      </c>
      <c r="D50" s="28">
        <v>115308.39446366782</v>
      </c>
      <c r="E50" s="40">
        <v>134949</v>
      </c>
      <c r="F50" s="16">
        <f t="shared" si="1"/>
        <v>125128.69723183391</v>
      </c>
      <c r="I50" s="61"/>
      <c r="J50" s="57"/>
      <c r="K50" s="57"/>
      <c r="L50" s="60"/>
    </row>
    <row r="51" spans="2:12" ht="16.5" thickTop="1" thickBot="1" x14ac:dyDescent="0.3">
      <c r="B51" s="4">
        <v>4</v>
      </c>
      <c r="C51" s="17" t="s">
        <v>77</v>
      </c>
      <c r="D51" s="28">
        <v>523000.00000000006</v>
      </c>
      <c r="E51" s="40">
        <v>820000</v>
      </c>
      <c r="F51" s="16">
        <f t="shared" si="1"/>
        <v>671500</v>
      </c>
      <c r="I51" s="61"/>
      <c r="J51" s="57"/>
      <c r="K51" s="57"/>
      <c r="L51" s="60"/>
    </row>
    <row r="52" spans="2:12" ht="16.5" thickTop="1" thickBot="1" x14ac:dyDescent="0.3">
      <c r="B52" s="4">
        <v>5</v>
      </c>
      <c r="C52" s="17" t="s">
        <v>78</v>
      </c>
      <c r="D52" s="28">
        <v>620000</v>
      </c>
      <c r="E52" s="40">
        <v>620000</v>
      </c>
      <c r="F52" s="16">
        <f t="shared" si="1"/>
        <v>620000</v>
      </c>
      <c r="I52" s="61"/>
      <c r="J52" s="57"/>
      <c r="K52" s="57"/>
      <c r="L52" s="60"/>
    </row>
    <row r="53" spans="2:12" ht="16.5" thickTop="1" thickBot="1" x14ac:dyDescent="0.3">
      <c r="B53" s="4">
        <v>6</v>
      </c>
      <c r="C53" s="17" t="s">
        <v>79</v>
      </c>
      <c r="D53" s="28">
        <v>524000</v>
      </c>
      <c r="E53" s="40">
        <v>611000</v>
      </c>
      <c r="F53" s="16">
        <f t="shared" si="1"/>
        <v>567500</v>
      </c>
      <c r="I53" s="61"/>
      <c r="J53" s="57"/>
      <c r="K53" s="57"/>
      <c r="L53" s="60"/>
    </row>
    <row r="54" spans="2:12" ht="16.5" thickTop="1" thickBot="1" x14ac:dyDescent="0.3">
      <c r="B54" s="4">
        <v>7</v>
      </c>
      <c r="C54" s="17" t="s">
        <v>80</v>
      </c>
      <c r="D54" s="28">
        <v>345000</v>
      </c>
      <c r="E54" s="40">
        <v>320000</v>
      </c>
      <c r="F54" s="16">
        <f t="shared" si="1"/>
        <v>332500</v>
      </c>
      <c r="I54" s="61"/>
      <c r="J54" s="57"/>
      <c r="K54" s="57"/>
      <c r="L54" s="60"/>
    </row>
    <row r="55" spans="2:12" ht="16.5" thickTop="1" thickBot="1" x14ac:dyDescent="0.3">
      <c r="B55" s="4">
        <v>8</v>
      </c>
      <c r="C55" s="17" t="s">
        <v>81</v>
      </c>
      <c r="D55" s="28">
        <v>231473.41868512114</v>
      </c>
      <c r="E55" s="40">
        <v>296000</v>
      </c>
      <c r="F55" s="16">
        <f t="shared" si="1"/>
        <v>263736.70934256056</v>
      </c>
      <c r="I55" s="61"/>
      <c r="J55" s="57"/>
      <c r="K55" s="57"/>
      <c r="L55" s="60"/>
    </row>
    <row r="56" spans="2:12" ht="16.5" thickTop="1" thickBot="1" x14ac:dyDescent="0.3">
      <c r="B56" s="4">
        <v>9</v>
      </c>
      <c r="C56" s="17" t="s">
        <v>82</v>
      </c>
      <c r="D56" s="28">
        <v>171253.937716263</v>
      </c>
      <c r="E56" s="40">
        <v>326000</v>
      </c>
      <c r="F56" s="16">
        <f t="shared" si="1"/>
        <v>248626.9688581315</v>
      </c>
      <c r="I56" s="61"/>
      <c r="J56" s="57"/>
      <c r="K56" s="57"/>
      <c r="L56" s="60"/>
    </row>
    <row r="57" spans="2:12" ht="16.5" thickTop="1" thickBot="1" x14ac:dyDescent="0.3">
      <c r="B57" s="4">
        <v>10</v>
      </c>
      <c r="C57" s="17" t="s">
        <v>83</v>
      </c>
      <c r="D57" s="28">
        <v>366000</v>
      </c>
      <c r="E57" s="40">
        <v>420000</v>
      </c>
      <c r="F57" s="16">
        <f t="shared" si="1"/>
        <v>393000</v>
      </c>
      <c r="I57" s="61"/>
      <c r="J57" s="57"/>
      <c r="K57" s="57"/>
      <c r="L57" s="60"/>
    </row>
    <row r="58" spans="2:12" ht="16.5" thickTop="1" thickBot="1" x14ac:dyDescent="0.3">
      <c r="B58" s="4">
        <v>11</v>
      </c>
      <c r="C58" s="17" t="s">
        <v>84</v>
      </c>
      <c r="D58" s="28">
        <v>226059.8200692042</v>
      </c>
      <c r="E58" s="40">
        <v>366000</v>
      </c>
      <c r="F58" s="16">
        <f t="shared" si="1"/>
        <v>296029.9100346021</v>
      </c>
      <c r="I58" s="61"/>
      <c r="J58" s="57"/>
      <c r="K58" s="57"/>
      <c r="L58" s="60"/>
    </row>
    <row r="59" spans="2:12" ht="16.5" thickTop="1" thickBot="1" x14ac:dyDescent="0.3">
      <c r="B59" s="4">
        <v>12</v>
      </c>
      <c r="C59" s="17" t="s">
        <v>85</v>
      </c>
      <c r="D59" s="28">
        <v>87548.733564013848</v>
      </c>
      <c r="E59" s="40">
        <v>102461</v>
      </c>
      <c r="F59" s="16">
        <f t="shared" si="1"/>
        <v>95004.866782006924</v>
      </c>
      <c r="I59" s="61"/>
      <c r="J59" s="57"/>
      <c r="K59" s="57"/>
      <c r="L59" s="60"/>
    </row>
    <row r="60" spans="2:12" ht="16.5" thickTop="1" thickBot="1" x14ac:dyDescent="0.3">
      <c r="B60" s="4">
        <v>13</v>
      </c>
      <c r="C60" s="17" t="s">
        <v>21</v>
      </c>
      <c r="D60" s="28">
        <v>60000</v>
      </c>
      <c r="E60" s="40">
        <v>84968</v>
      </c>
      <c r="F60" s="16">
        <f t="shared" si="1"/>
        <v>72484</v>
      </c>
      <c r="I60" s="61"/>
      <c r="J60" s="57"/>
      <c r="K60" s="57"/>
      <c r="L60" s="60"/>
    </row>
    <row r="61" spans="2:12" ht="16.5" thickTop="1" thickBot="1" x14ac:dyDescent="0.3">
      <c r="B61" s="4">
        <v>14</v>
      </c>
      <c r="C61" s="17" t="s">
        <v>86</v>
      </c>
      <c r="D61" s="28">
        <v>712000</v>
      </c>
      <c r="E61" s="40">
        <v>680000</v>
      </c>
      <c r="F61" s="16">
        <f t="shared" si="1"/>
        <v>696000</v>
      </c>
      <c r="I61" s="61"/>
      <c r="J61" s="57"/>
      <c r="K61" s="57"/>
      <c r="L61" s="60"/>
    </row>
    <row r="62" spans="2:12" ht="16.5" thickTop="1" thickBot="1" x14ac:dyDescent="0.3">
      <c r="B62" s="4">
        <v>15</v>
      </c>
      <c r="C62" s="17" t="s">
        <v>5</v>
      </c>
      <c r="D62" s="28">
        <v>8000.0000000000009</v>
      </c>
      <c r="E62" s="40">
        <v>9000</v>
      </c>
      <c r="F62" s="16">
        <f t="shared" si="1"/>
        <v>8500</v>
      </c>
      <c r="I62" s="61"/>
      <c r="J62" s="57"/>
      <c r="K62" s="57"/>
      <c r="L62" s="60"/>
    </row>
    <row r="63" spans="2:12" ht="16.5" thickTop="1" thickBot="1" x14ac:dyDescent="0.3">
      <c r="B63" s="4">
        <v>16</v>
      </c>
      <c r="C63" s="17" t="s">
        <v>87</v>
      </c>
      <c r="D63" s="28">
        <v>74000</v>
      </c>
      <c r="E63" s="40">
        <v>86000</v>
      </c>
      <c r="F63" s="16">
        <f t="shared" si="1"/>
        <v>80000</v>
      </c>
      <c r="I63" s="61"/>
      <c r="J63" s="57"/>
      <c r="K63" s="57"/>
      <c r="L63" s="60"/>
    </row>
    <row r="64" spans="2:12" ht="16.5" thickTop="1" thickBot="1" x14ac:dyDescent="0.3">
      <c r="B64" s="4">
        <v>17</v>
      </c>
      <c r="C64" s="17" t="s">
        <v>6</v>
      </c>
      <c r="D64" s="28">
        <v>8000.0000000000009</v>
      </c>
      <c r="E64" s="40">
        <v>8000</v>
      </c>
      <c r="F64" s="16">
        <f t="shared" si="1"/>
        <v>8000</v>
      </c>
      <c r="I64" s="61"/>
      <c r="J64" s="57"/>
      <c r="K64" s="57"/>
      <c r="L64" s="60"/>
    </row>
    <row r="65" spans="2:12" ht="16.5" thickTop="1" thickBot="1" x14ac:dyDescent="0.3">
      <c r="B65" s="4">
        <v>18</v>
      </c>
      <c r="C65" s="17" t="s">
        <v>88</v>
      </c>
      <c r="D65" s="28">
        <v>60000</v>
      </c>
      <c r="E65" s="40">
        <v>65000</v>
      </c>
      <c r="F65" s="16">
        <f t="shared" si="1"/>
        <v>62500</v>
      </c>
      <c r="I65" s="61"/>
      <c r="J65" s="57"/>
      <c r="K65" s="57"/>
      <c r="L65" s="60"/>
    </row>
    <row r="66" spans="2:12" ht="16.5" thickTop="1" thickBot="1" x14ac:dyDescent="0.3">
      <c r="B66" s="4">
        <v>19</v>
      </c>
      <c r="C66" s="17" t="s">
        <v>7</v>
      </c>
      <c r="D66" s="28">
        <v>8000.0000000000009</v>
      </c>
      <c r="E66" s="40">
        <v>9000</v>
      </c>
      <c r="F66" s="16">
        <f t="shared" si="1"/>
        <v>8500</v>
      </c>
      <c r="I66" s="61"/>
      <c r="J66" s="57"/>
      <c r="K66" s="57"/>
      <c r="L66" s="60"/>
    </row>
    <row r="67" spans="2:12" ht="16.5" thickTop="1" thickBot="1" x14ac:dyDescent="0.3">
      <c r="B67" s="4">
        <v>20</v>
      </c>
      <c r="C67" s="17" t="s">
        <v>89</v>
      </c>
      <c r="D67" s="28">
        <v>12497.750865051905</v>
      </c>
      <c r="E67" s="40">
        <v>20000</v>
      </c>
      <c r="F67" s="16">
        <f t="shared" si="1"/>
        <v>16248.875432525952</v>
      </c>
      <c r="I67" s="61"/>
      <c r="J67" s="57"/>
      <c r="K67" s="57"/>
      <c r="L67" s="60"/>
    </row>
    <row r="68" spans="2:12" ht="16.5" thickTop="1" thickBot="1" x14ac:dyDescent="0.3">
      <c r="B68" s="4">
        <v>21</v>
      </c>
      <c r="C68" s="17" t="s">
        <v>8</v>
      </c>
      <c r="D68" s="28">
        <v>62000</v>
      </c>
      <c r="E68" s="40">
        <v>60000</v>
      </c>
      <c r="F68" s="16">
        <f t="shared" si="1"/>
        <v>61000</v>
      </c>
      <c r="I68" s="61"/>
      <c r="J68" s="57"/>
      <c r="K68" s="57"/>
      <c r="L68" s="60"/>
    </row>
    <row r="69" spans="2:12" ht="16.5" thickTop="1" thickBot="1" x14ac:dyDescent="0.3">
      <c r="B69" s="4">
        <v>22</v>
      </c>
      <c r="C69" s="17" t="s">
        <v>9</v>
      </c>
      <c r="D69" s="28">
        <v>89933.56401384082</v>
      </c>
      <c r="E69" s="40">
        <v>68000</v>
      </c>
      <c r="F69" s="16">
        <f t="shared" si="1"/>
        <v>78966.782006920403</v>
      </c>
      <c r="I69" s="61"/>
      <c r="J69" s="57"/>
      <c r="K69" s="57"/>
      <c r="L69" s="60"/>
    </row>
    <row r="70" spans="2:12" ht="16.5" thickTop="1" thickBot="1" x14ac:dyDescent="0.3">
      <c r="B70" s="4">
        <v>23</v>
      </c>
      <c r="C70" s="17" t="s">
        <v>10</v>
      </c>
      <c r="D70" s="28">
        <v>22504.325259515575</v>
      </c>
      <c r="E70" s="40">
        <v>40000</v>
      </c>
      <c r="F70" s="16">
        <f t="shared" si="1"/>
        <v>31252.16262975779</v>
      </c>
      <c r="I70" s="61"/>
      <c r="J70" s="57"/>
      <c r="K70" s="57"/>
      <c r="L70" s="60"/>
    </row>
    <row r="71" spans="2:12" ht="16.5" thickTop="1" thickBot="1" x14ac:dyDescent="0.3">
      <c r="B71" s="4">
        <v>24</v>
      </c>
      <c r="C71" s="17" t="s">
        <v>11</v>
      </c>
      <c r="D71" s="28">
        <v>37493.252595155718</v>
      </c>
      <c r="E71" s="40">
        <v>40000</v>
      </c>
      <c r="F71" s="16">
        <f t="shared" si="1"/>
        <v>38746.626297577859</v>
      </c>
      <c r="I71" s="61"/>
      <c r="J71" s="57"/>
      <c r="K71" s="57"/>
      <c r="L71" s="60"/>
    </row>
    <row r="72" spans="2:12" ht="16.5" thickTop="1" thickBot="1" x14ac:dyDescent="0.3">
      <c r="B72" s="4">
        <v>25</v>
      </c>
      <c r="C72" s="17" t="s">
        <v>12</v>
      </c>
      <c r="D72" s="28">
        <v>1997.1280276816615</v>
      </c>
      <c r="E72" s="40">
        <v>4000</v>
      </c>
      <c r="F72" s="16">
        <f t="shared" si="1"/>
        <v>2998.5640138408307</v>
      </c>
      <c r="I72" s="61"/>
      <c r="J72" s="57"/>
      <c r="K72" s="57"/>
      <c r="L72" s="60"/>
    </row>
    <row r="73" spans="2:12" ht="16.5" thickTop="1" thickBot="1" x14ac:dyDescent="0.3">
      <c r="B73" s="4">
        <v>26</v>
      </c>
      <c r="C73" s="17" t="s">
        <v>90</v>
      </c>
      <c r="D73" s="28">
        <v>5999.757785467129</v>
      </c>
      <c r="E73" s="40">
        <v>24000</v>
      </c>
      <c r="F73" s="16">
        <f t="shared" si="1"/>
        <v>14999.878892733564</v>
      </c>
      <c r="I73" s="61"/>
      <c r="J73" s="57"/>
      <c r="K73" s="57"/>
      <c r="L73" s="60"/>
    </row>
    <row r="74" spans="2:12" ht="16.5" thickTop="1" thickBot="1" x14ac:dyDescent="0.3">
      <c r="B74" s="4">
        <v>27</v>
      </c>
      <c r="C74" s="17" t="s">
        <v>13</v>
      </c>
      <c r="D74" s="28">
        <v>25016.435986159177</v>
      </c>
      <c r="E74" s="40">
        <v>29278</v>
      </c>
      <c r="F74" s="16">
        <f t="shared" si="1"/>
        <v>27147.21799307959</v>
      </c>
      <c r="I74" s="61"/>
      <c r="J74" s="57"/>
      <c r="K74" s="57"/>
      <c r="L74" s="60"/>
    </row>
    <row r="75" spans="2:12" ht="16.5" thickTop="1" thickBot="1" x14ac:dyDescent="0.3">
      <c r="B75" s="4">
        <v>28</v>
      </c>
      <c r="C75" s="17" t="s">
        <v>91</v>
      </c>
      <c r="D75" s="28">
        <v>47416.089965397929</v>
      </c>
      <c r="E75" s="40">
        <v>64000</v>
      </c>
      <c r="F75" s="16">
        <f t="shared" si="1"/>
        <v>55708.044982698964</v>
      </c>
      <c r="I75" s="61"/>
      <c r="J75" s="57"/>
      <c r="K75" s="57"/>
      <c r="L75" s="60"/>
    </row>
    <row r="76" spans="2:12" ht="16.5" thickTop="1" thickBot="1" x14ac:dyDescent="0.3">
      <c r="B76" s="4">
        <v>29</v>
      </c>
      <c r="C76" s="17" t="s">
        <v>14</v>
      </c>
      <c r="D76" s="28">
        <v>3496.0207612456757</v>
      </c>
      <c r="E76" s="40">
        <v>4092</v>
      </c>
      <c r="F76" s="16">
        <f t="shared" si="1"/>
        <v>3794.0103806228381</v>
      </c>
      <c r="I76" s="61"/>
      <c r="J76" s="57"/>
      <c r="K76" s="57"/>
      <c r="L76" s="60"/>
    </row>
    <row r="77" spans="2:12" ht="16.5" thickTop="1" thickBot="1" x14ac:dyDescent="0.3">
      <c r="B77" s="4">
        <v>30</v>
      </c>
      <c r="C77" s="17" t="s">
        <v>92</v>
      </c>
      <c r="D77" s="28">
        <v>19992.214532871974</v>
      </c>
      <c r="E77" s="40">
        <v>28000</v>
      </c>
      <c r="F77" s="16">
        <f t="shared" si="1"/>
        <v>23996.107266435989</v>
      </c>
      <c r="I77" s="61"/>
      <c r="J77" s="57"/>
      <c r="K77" s="57"/>
      <c r="L77" s="60"/>
    </row>
    <row r="78" spans="2:12" ht="16.5" thickTop="1" thickBot="1" x14ac:dyDescent="0.3">
      <c r="B78" s="4">
        <v>31</v>
      </c>
      <c r="C78" s="17" t="s">
        <v>93</v>
      </c>
      <c r="D78" s="28">
        <v>420000</v>
      </c>
      <c r="E78" s="40">
        <v>340000</v>
      </c>
      <c r="F78" s="16">
        <f t="shared" si="1"/>
        <v>380000</v>
      </c>
      <c r="I78" s="61"/>
      <c r="J78" s="57"/>
      <c r="K78" s="57"/>
      <c r="L78" s="60"/>
    </row>
    <row r="79" spans="2:12" ht="16.5" thickTop="1" thickBot="1" x14ac:dyDescent="0.3">
      <c r="B79" s="4">
        <v>32</v>
      </c>
      <c r="C79" s="17" t="s">
        <v>15</v>
      </c>
      <c r="D79" s="28">
        <v>92361.937716262983</v>
      </c>
      <c r="E79" s="40">
        <v>445000</v>
      </c>
      <c r="F79" s="16">
        <f t="shared" si="1"/>
        <v>268680.9688581315</v>
      </c>
      <c r="I79" s="61"/>
      <c r="J79" s="57"/>
      <c r="K79" s="57"/>
      <c r="L79" s="60"/>
    </row>
    <row r="80" spans="2:12" ht="16.5" thickTop="1" thickBot="1" x14ac:dyDescent="0.3">
      <c r="B80" s="4">
        <v>33</v>
      </c>
      <c r="C80" s="17" t="s">
        <v>16</v>
      </c>
      <c r="D80" s="28">
        <v>5493.1487889273358</v>
      </c>
      <c r="E80" s="40">
        <v>6429</v>
      </c>
      <c r="F80" s="16">
        <f t="shared" si="1"/>
        <v>5961.0743944636679</v>
      </c>
      <c r="I80" s="61"/>
      <c r="J80" s="57"/>
      <c r="K80" s="57"/>
      <c r="L80" s="60"/>
    </row>
    <row r="81" spans="2:12" ht="16.5" thickTop="1" thickBot="1" x14ac:dyDescent="0.3">
      <c r="B81" s="4">
        <v>34</v>
      </c>
      <c r="C81" s="17" t="s">
        <v>94</v>
      </c>
      <c r="D81" s="28">
        <v>32552.768166089973</v>
      </c>
      <c r="E81" s="40">
        <v>38098</v>
      </c>
      <c r="F81" s="16">
        <f t="shared" si="1"/>
        <v>35325.384083044984</v>
      </c>
      <c r="I81" s="61"/>
      <c r="J81" s="57"/>
      <c r="K81" s="57"/>
      <c r="L81" s="60"/>
    </row>
    <row r="82" spans="2:12" ht="16.5" thickTop="1" thickBot="1" x14ac:dyDescent="0.3">
      <c r="B82" s="4">
        <v>35</v>
      </c>
      <c r="C82" s="17" t="s">
        <v>17</v>
      </c>
      <c r="D82" s="28">
        <v>40047.231833910046</v>
      </c>
      <c r="E82" s="40">
        <v>46869</v>
      </c>
      <c r="F82" s="16">
        <f t="shared" si="1"/>
        <v>43458.115916955023</v>
      </c>
      <c r="I82" s="61"/>
      <c r="J82" s="57"/>
      <c r="K82" s="57"/>
      <c r="L82" s="60"/>
    </row>
    <row r="83" spans="2:12" ht="16.5" thickTop="1" thickBot="1" x14ac:dyDescent="0.3">
      <c r="B83" s="4">
        <v>36</v>
      </c>
      <c r="C83" s="17" t="s">
        <v>95</v>
      </c>
      <c r="D83" s="28">
        <v>24995.50173010381</v>
      </c>
      <c r="E83" s="40">
        <v>29253</v>
      </c>
      <c r="F83" s="16">
        <f t="shared" si="1"/>
        <v>27124.250865051905</v>
      </c>
      <c r="I83" s="61"/>
      <c r="J83" s="57"/>
      <c r="K83" s="57"/>
      <c r="L83" s="60"/>
    </row>
    <row r="84" spans="2:12" ht="16.5" thickTop="1" thickBot="1" x14ac:dyDescent="0.3">
      <c r="B84" s="4">
        <v>37</v>
      </c>
      <c r="C84" s="17" t="s">
        <v>96</v>
      </c>
      <c r="D84" s="28">
        <v>50074.740484429072</v>
      </c>
      <c r="E84" s="40">
        <v>58604</v>
      </c>
      <c r="F84" s="16">
        <f t="shared" si="1"/>
        <v>54339.370242214536</v>
      </c>
      <c r="I84" s="61"/>
      <c r="J84" s="57"/>
      <c r="K84" s="57"/>
      <c r="L84" s="60"/>
    </row>
    <row r="85" spans="2:12" ht="16.5" thickTop="1" thickBot="1" x14ac:dyDescent="0.3">
      <c r="B85" s="4">
        <v>38</v>
      </c>
      <c r="C85" s="17" t="s">
        <v>18</v>
      </c>
      <c r="D85" s="28">
        <v>33963.73702422146</v>
      </c>
      <c r="E85" s="40">
        <v>46000</v>
      </c>
      <c r="F85" s="16">
        <f t="shared" si="1"/>
        <v>39981.868512110726</v>
      </c>
      <c r="I85" s="61"/>
      <c r="J85" s="57"/>
      <c r="K85" s="57"/>
      <c r="L85" s="60"/>
    </row>
    <row r="86" spans="2:12" ht="16.5" thickTop="1" thickBot="1" x14ac:dyDescent="0.3">
      <c r="B86" s="4">
        <v>39</v>
      </c>
      <c r="C86" s="17" t="s">
        <v>97</v>
      </c>
      <c r="D86" s="28">
        <v>29998.788927335645</v>
      </c>
      <c r="E86" s="40">
        <v>35109</v>
      </c>
      <c r="F86" s="16">
        <f t="shared" si="1"/>
        <v>32553.894463667821</v>
      </c>
      <c r="I86" s="61"/>
      <c r="J86" s="57"/>
      <c r="K86" s="57"/>
      <c r="L86" s="60"/>
    </row>
    <row r="87" spans="2:12" ht="16.5" thickTop="1" thickBot="1" x14ac:dyDescent="0.3">
      <c r="B87" s="4">
        <v>40</v>
      </c>
      <c r="C87" s="17" t="s">
        <v>98</v>
      </c>
      <c r="D87" s="28">
        <v>2244.1522491349483</v>
      </c>
      <c r="E87" s="40">
        <v>2626</v>
      </c>
      <c r="F87" s="16">
        <f t="shared" si="1"/>
        <v>2435.0761245674739</v>
      </c>
      <c r="I87" s="61"/>
      <c r="J87" s="57"/>
      <c r="K87" s="57"/>
      <c r="L87" s="60"/>
    </row>
    <row r="88" spans="2:12" ht="16.5" thickTop="1" thickBot="1" x14ac:dyDescent="0.3">
      <c r="B88" s="4">
        <v>41</v>
      </c>
      <c r="C88" s="17" t="s">
        <v>19</v>
      </c>
      <c r="D88" s="28">
        <v>40005.363321799312</v>
      </c>
      <c r="E88" s="40">
        <v>46820</v>
      </c>
      <c r="F88" s="16">
        <f t="shared" si="1"/>
        <v>43412.68166089966</v>
      </c>
      <c r="I88" s="61"/>
      <c r="J88" s="57"/>
      <c r="K88" s="57"/>
      <c r="L88" s="60"/>
    </row>
    <row r="89" spans="2:12" ht="16.5" thickTop="1" thickBot="1" x14ac:dyDescent="0.3">
      <c r="B89" s="4">
        <v>42</v>
      </c>
      <c r="C89" s="17" t="s">
        <v>99</v>
      </c>
      <c r="D89" s="28">
        <v>209677.50865051907</v>
      </c>
      <c r="E89" s="40">
        <v>450000</v>
      </c>
      <c r="F89" s="16">
        <f t="shared" si="1"/>
        <v>329838.75432525954</v>
      </c>
      <c r="I89" s="61"/>
      <c r="J89" s="57"/>
      <c r="K89" s="57"/>
      <c r="L89" s="60"/>
    </row>
    <row r="90" spans="2:12" ht="16.5" thickTop="1" thickBot="1" x14ac:dyDescent="0.3">
      <c r="B90" s="4">
        <v>43</v>
      </c>
      <c r="C90" s="17" t="s">
        <v>22</v>
      </c>
      <c r="D90" s="28">
        <v>796000.00000000012</v>
      </c>
      <c r="E90" s="40">
        <v>740000</v>
      </c>
      <c r="F90" s="16">
        <f t="shared" si="1"/>
        <v>768000</v>
      </c>
      <c r="I90" s="61"/>
      <c r="J90" s="57"/>
      <c r="K90" s="57"/>
      <c r="L90" s="60"/>
    </row>
    <row r="91" spans="2:12" ht="16.5" thickTop="1" thickBot="1" x14ac:dyDescent="0.3">
      <c r="B91" s="91" t="s">
        <v>100</v>
      </c>
      <c r="C91" s="92"/>
      <c r="D91" s="21"/>
      <c r="E91" s="41"/>
      <c r="F91" s="5"/>
      <c r="I91" s="61"/>
      <c r="K91" s="57"/>
    </row>
    <row r="92" spans="2:12" ht="16.5" thickTop="1" thickBot="1" x14ac:dyDescent="0.3">
      <c r="B92" s="4">
        <v>1</v>
      </c>
      <c r="C92" s="17" t="s">
        <v>101</v>
      </c>
      <c r="D92" s="28">
        <v>215670.56747404847</v>
      </c>
      <c r="E92" s="40">
        <v>180000</v>
      </c>
      <c r="F92" s="16">
        <f>SUM(D92+E92)/2</f>
        <v>197835.28373702423</v>
      </c>
      <c r="I92" s="61"/>
      <c r="J92" s="57"/>
      <c r="K92" s="57"/>
      <c r="L92" s="60"/>
    </row>
    <row r="93" spans="2:12" ht="16.5" thickTop="1" thickBot="1" x14ac:dyDescent="0.3">
      <c r="B93" s="4">
        <v>2</v>
      </c>
      <c r="C93" s="17" t="s">
        <v>102</v>
      </c>
      <c r="D93" s="28">
        <v>965000.00000000012</v>
      </c>
      <c r="E93" s="40">
        <v>890000</v>
      </c>
      <c r="F93" s="16">
        <f t="shared" ref="F93:F100" si="2">SUM(D93+E93)/2</f>
        <v>927500</v>
      </c>
      <c r="I93" s="61"/>
      <c r="J93" s="57"/>
      <c r="K93" s="57"/>
      <c r="L93" s="60"/>
    </row>
    <row r="94" spans="2:12" ht="16.5" thickTop="1" thickBot="1" x14ac:dyDescent="0.3">
      <c r="B94" s="4">
        <v>3</v>
      </c>
      <c r="C94" s="17" t="s">
        <v>103</v>
      </c>
      <c r="D94" s="28">
        <v>146058.30449826989</v>
      </c>
      <c r="E94" s="40">
        <v>180000</v>
      </c>
      <c r="F94" s="16">
        <f t="shared" si="2"/>
        <v>163029.15224913496</v>
      </c>
      <c r="I94" s="61"/>
      <c r="J94" s="57"/>
      <c r="K94" s="57"/>
      <c r="L94" s="60"/>
    </row>
    <row r="95" spans="2:12" ht="16.5" thickTop="1" thickBot="1" x14ac:dyDescent="0.3">
      <c r="B95" s="4">
        <v>4</v>
      </c>
      <c r="C95" s="17" t="s">
        <v>104</v>
      </c>
      <c r="D95" s="28">
        <v>219513.25951557097</v>
      </c>
      <c r="E95" s="40">
        <v>180000</v>
      </c>
      <c r="F95" s="16">
        <f t="shared" si="2"/>
        <v>199756.62975778547</v>
      </c>
      <c r="I95" s="61"/>
      <c r="J95" s="57"/>
      <c r="K95" s="57"/>
      <c r="L95" s="60"/>
    </row>
    <row r="96" spans="2:12" ht="16.5" thickTop="1" thickBot="1" x14ac:dyDescent="0.3">
      <c r="B96" s="4">
        <v>5</v>
      </c>
      <c r="C96" s="2" t="s">
        <v>105</v>
      </c>
      <c r="D96" s="31">
        <v>212393.10034602077</v>
      </c>
      <c r="E96" s="39">
        <v>180000</v>
      </c>
      <c r="F96" s="16">
        <f t="shared" si="2"/>
        <v>196196.55017301039</v>
      </c>
      <c r="I96" s="61"/>
      <c r="J96" s="57"/>
      <c r="K96" s="57"/>
      <c r="L96" s="60"/>
    </row>
    <row r="97" spans="2:12" ht="16.5" thickTop="1" thickBot="1" x14ac:dyDescent="0.3">
      <c r="B97" s="4">
        <v>6</v>
      </c>
      <c r="C97" s="2" t="s">
        <v>106</v>
      </c>
      <c r="D97" s="28">
        <v>269336.78892733564</v>
      </c>
      <c r="E97" s="39">
        <v>320000</v>
      </c>
      <c r="F97" s="16">
        <f t="shared" si="2"/>
        <v>294668.39446366782</v>
      </c>
      <c r="I97" s="61"/>
      <c r="J97" s="57"/>
      <c r="K97" s="57"/>
      <c r="L97" s="60"/>
    </row>
    <row r="98" spans="2:12" ht="16.5" thickTop="1" thickBot="1" x14ac:dyDescent="0.3">
      <c r="B98" s="4">
        <v>7</v>
      </c>
      <c r="C98" s="2" t="s">
        <v>107</v>
      </c>
      <c r="D98" s="28">
        <v>159725.02422145329</v>
      </c>
      <c r="E98" s="39">
        <v>180000</v>
      </c>
      <c r="F98" s="16">
        <f t="shared" si="2"/>
        <v>169862.51211072665</v>
      </c>
      <c r="I98" s="61"/>
      <c r="J98" s="57"/>
      <c r="K98" s="57"/>
      <c r="L98" s="60"/>
    </row>
    <row r="99" spans="2:12" ht="16.5" thickTop="1" thickBot="1" x14ac:dyDescent="0.3">
      <c r="B99" s="4">
        <v>8</v>
      </c>
      <c r="C99" s="2" t="s">
        <v>108</v>
      </c>
      <c r="D99" s="28">
        <v>485000</v>
      </c>
      <c r="E99" s="39">
        <v>412000</v>
      </c>
      <c r="F99" s="16">
        <f t="shared" si="2"/>
        <v>448500</v>
      </c>
      <c r="I99" s="61"/>
      <c r="J99" s="57"/>
      <c r="K99" s="57"/>
      <c r="L99" s="60"/>
    </row>
    <row r="100" spans="2:12" ht="16.5" thickTop="1" thickBot="1" x14ac:dyDescent="0.3">
      <c r="B100" s="4">
        <v>9</v>
      </c>
      <c r="C100" s="2" t="s">
        <v>109</v>
      </c>
      <c r="D100" s="28">
        <v>465000</v>
      </c>
      <c r="E100" s="39">
        <v>420000</v>
      </c>
      <c r="F100" s="16">
        <f t="shared" si="2"/>
        <v>442500</v>
      </c>
      <c r="I100" s="61"/>
      <c r="J100" s="57"/>
      <c r="K100" s="57"/>
      <c r="L100" s="60"/>
    </row>
    <row r="101" spans="2:12" ht="16.5" thickTop="1" thickBot="1" x14ac:dyDescent="0.3">
      <c r="B101" s="91" t="s">
        <v>3</v>
      </c>
      <c r="C101" s="92"/>
      <c r="D101" s="30"/>
      <c r="E101" s="42"/>
      <c r="F101" s="5"/>
      <c r="I101" s="61"/>
      <c r="J101" s="57"/>
      <c r="K101" s="57"/>
    </row>
    <row r="102" spans="2:12" ht="16.5" thickTop="1" thickBot="1" x14ac:dyDescent="0.3">
      <c r="B102" s="4">
        <v>1</v>
      </c>
      <c r="C102" s="2" t="s">
        <v>110</v>
      </c>
      <c r="D102" s="28">
        <v>190166.78200692049</v>
      </c>
      <c r="E102" s="39">
        <v>222558</v>
      </c>
      <c r="F102" s="16">
        <f>SUM(D102+E102)/2</f>
        <v>206362.39100346024</v>
      </c>
      <c r="G102" s="8"/>
      <c r="I102" s="61"/>
      <c r="J102" s="57"/>
      <c r="K102" s="57"/>
      <c r="L102" s="60"/>
    </row>
    <row r="103" spans="2:12" ht="16.5" thickTop="1" thickBot="1" x14ac:dyDescent="0.3">
      <c r="B103" s="4">
        <v>2</v>
      </c>
      <c r="C103" s="2" t="s">
        <v>20</v>
      </c>
      <c r="D103" s="28">
        <v>129959.86159169552</v>
      </c>
      <c r="E103" s="39">
        <v>152096</v>
      </c>
      <c r="F103" s="16">
        <f t="shared" ref="F103:F120" si="3">SUM(D103+E103)/2</f>
        <v>141027.93079584776</v>
      </c>
      <c r="I103" s="61"/>
      <c r="J103" s="57"/>
      <c r="K103" s="57"/>
      <c r="L103" s="60"/>
    </row>
    <row r="104" spans="2:12" ht="16.5" thickTop="1" thickBot="1" x14ac:dyDescent="0.3">
      <c r="B104" s="4">
        <v>3</v>
      </c>
      <c r="C104" s="2" t="s">
        <v>111</v>
      </c>
      <c r="D104" s="28">
        <v>710000</v>
      </c>
      <c r="E104" s="39">
        <v>650000</v>
      </c>
      <c r="F104" s="16">
        <f t="shared" si="3"/>
        <v>680000</v>
      </c>
      <c r="I104" s="61"/>
      <c r="J104" s="57"/>
      <c r="K104" s="57"/>
      <c r="L104" s="60"/>
    </row>
    <row r="105" spans="2:12" ht="16.5" thickTop="1" thickBot="1" x14ac:dyDescent="0.3">
      <c r="B105" s="4">
        <v>4</v>
      </c>
      <c r="C105" s="2" t="s">
        <v>112</v>
      </c>
      <c r="D105" s="28">
        <v>751631.06574394461</v>
      </c>
      <c r="E105" s="39">
        <v>1230000</v>
      </c>
      <c r="F105" s="16">
        <f t="shared" si="3"/>
        <v>990815.5328719723</v>
      </c>
      <c r="I105" s="61"/>
      <c r="J105" s="57"/>
      <c r="K105" s="57"/>
      <c r="L105" s="60"/>
    </row>
    <row r="106" spans="2:12" ht="16.5" thickTop="1" thickBot="1" x14ac:dyDescent="0.3">
      <c r="B106" s="4">
        <v>5</v>
      </c>
      <c r="C106" s="2" t="s">
        <v>113</v>
      </c>
      <c r="D106" s="28">
        <v>380000</v>
      </c>
      <c r="E106" s="39">
        <v>432000</v>
      </c>
      <c r="F106" s="16">
        <f t="shared" si="3"/>
        <v>406000</v>
      </c>
      <c r="I106" s="61"/>
      <c r="J106" s="57"/>
      <c r="K106" s="57"/>
      <c r="L106" s="60"/>
    </row>
    <row r="107" spans="2:12" ht="16.5" thickTop="1" thickBot="1" x14ac:dyDescent="0.3">
      <c r="B107" s="4">
        <v>6</v>
      </c>
      <c r="C107" s="2" t="s">
        <v>114</v>
      </c>
      <c r="D107" s="28">
        <v>124134.27681660905</v>
      </c>
      <c r="E107" s="39">
        <v>320000</v>
      </c>
      <c r="F107" s="16">
        <f t="shared" si="3"/>
        <v>222067.13840830454</v>
      </c>
      <c r="I107" s="61"/>
      <c r="J107" s="57"/>
      <c r="K107" s="57"/>
      <c r="L107" s="60"/>
    </row>
    <row r="108" spans="2:12" ht="16.5" thickTop="1" thickBot="1" x14ac:dyDescent="0.3">
      <c r="B108" s="4">
        <v>7</v>
      </c>
      <c r="C108" s="2" t="s">
        <v>115</v>
      </c>
      <c r="D108" s="28">
        <v>398000.00000000006</v>
      </c>
      <c r="E108" s="39">
        <v>350000</v>
      </c>
      <c r="F108" s="16">
        <f t="shared" si="3"/>
        <v>374000</v>
      </c>
      <c r="I108" s="61"/>
      <c r="J108" s="57"/>
      <c r="K108" s="57"/>
      <c r="L108" s="60"/>
    </row>
    <row r="109" spans="2:12" ht="16.5" thickTop="1" thickBot="1" x14ac:dyDescent="0.3">
      <c r="B109" s="4">
        <v>8</v>
      </c>
      <c r="C109" s="2" t="s">
        <v>116</v>
      </c>
      <c r="D109" s="28">
        <v>81571.584775086507</v>
      </c>
      <c r="E109" s="39">
        <v>95466</v>
      </c>
      <c r="F109" s="16">
        <f t="shared" si="3"/>
        <v>88518.792387543246</v>
      </c>
      <c r="I109" s="61"/>
      <c r="J109" s="57"/>
      <c r="K109" s="57"/>
      <c r="L109" s="60"/>
    </row>
    <row r="110" spans="2:12" ht="16.5" thickTop="1" thickBot="1" x14ac:dyDescent="0.3">
      <c r="B110" s="4">
        <v>9</v>
      </c>
      <c r="C110" s="2" t="s">
        <v>117</v>
      </c>
      <c r="D110" s="28">
        <v>178086.04152249137</v>
      </c>
      <c r="E110" s="39">
        <v>208420</v>
      </c>
      <c r="F110" s="16">
        <f t="shared" si="3"/>
        <v>193253.02076124569</v>
      </c>
      <c r="I110" s="61"/>
      <c r="J110" s="57"/>
      <c r="K110" s="57"/>
      <c r="L110" s="60"/>
    </row>
    <row r="111" spans="2:12" ht="16.5" thickTop="1" thickBot="1" x14ac:dyDescent="0.3">
      <c r="B111" s="4">
        <v>10</v>
      </c>
      <c r="C111" s="2" t="s">
        <v>118</v>
      </c>
      <c r="D111" s="28">
        <v>472898.98269896198</v>
      </c>
      <c r="E111" s="39">
        <v>553448</v>
      </c>
      <c r="F111" s="16">
        <f t="shared" si="3"/>
        <v>513173.49134948099</v>
      </c>
      <c r="I111" s="61"/>
      <c r="J111" s="57"/>
      <c r="K111" s="57"/>
      <c r="L111" s="60"/>
    </row>
    <row r="112" spans="2:12" ht="16.5" thickTop="1" thickBot="1" x14ac:dyDescent="0.3">
      <c r="B112" s="4">
        <v>11</v>
      </c>
      <c r="C112" s="2" t="s">
        <v>119</v>
      </c>
      <c r="D112" s="28">
        <v>117015.79238754329</v>
      </c>
      <c r="E112" s="39">
        <v>136947</v>
      </c>
      <c r="F112" s="16">
        <f t="shared" si="3"/>
        <v>126981.39619377165</v>
      </c>
      <c r="I112" s="61"/>
      <c r="J112" s="57"/>
      <c r="K112" s="57"/>
      <c r="L112" s="60"/>
    </row>
    <row r="113" spans="2:12" ht="16.5" thickTop="1" thickBot="1" x14ac:dyDescent="0.3">
      <c r="B113" s="4">
        <v>12</v>
      </c>
      <c r="C113" s="2" t="s">
        <v>120</v>
      </c>
      <c r="D113" s="28">
        <v>310000</v>
      </c>
      <c r="E113" s="39">
        <v>280000</v>
      </c>
      <c r="F113" s="16">
        <f t="shared" si="3"/>
        <v>295000</v>
      </c>
      <c r="I113" s="61"/>
      <c r="J113" s="57"/>
      <c r="K113" s="57"/>
      <c r="L113" s="60"/>
    </row>
    <row r="114" spans="2:12" ht="16.5" thickTop="1" thickBot="1" x14ac:dyDescent="0.3">
      <c r="B114" s="4">
        <v>13</v>
      </c>
      <c r="C114" s="2" t="s">
        <v>121</v>
      </c>
      <c r="D114" s="28">
        <v>344000.00000000006</v>
      </c>
      <c r="E114" s="39">
        <v>266563</v>
      </c>
      <c r="F114" s="16">
        <f t="shared" si="3"/>
        <v>305281.5</v>
      </c>
      <c r="I114" s="61"/>
      <c r="J114" s="57"/>
      <c r="K114" s="57"/>
      <c r="L114" s="60"/>
    </row>
    <row r="115" spans="2:12" ht="16.5" thickTop="1" thickBot="1" x14ac:dyDescent="0.3">
      <c r="B115" s="4">
        <v>14</v>
      </c>
      <c r="C115" s="2" t="s">
        <v>122</v>
      </c>
      <c r="D115" s="28">
        <v>96518.643598615919</v>
      </c>
      <c r="E115" s="39">
        <v>112959</v>
      </c>
      <c r="F115" s="16">
        <f t="shared" si="3"/>
        <v>104738.82179930796</v>
      </c>
      <c r="I115" s="61"/>
      <c r="J115" s="57"/>
      <c r="K115" s="57"/>
      <c r="L115" s="60"/>
    </row>
    <row r="116" spans="2:12" ht="16.5" thickTop="1" thickBot="1" x14ac:dyDescent="0.3">
      <c r="B116" s="4">
        <v>15</v>
      </c>
      <c r="C116" s="2" t="s">
        <v>123</v>
      </c>
      <c r="D116" s="28">
        <v>368704.16608996544</v>
      </c>
      <c r="E116" s="39">
        <v>431506</v>
      </c>
      <c r="F116" s="16">
        <f t="shared" si="3"/>
        <v>400105.08304498275</v>
      </c>
      <c r="I116" s="61"/>
      <c r="J116" s="57"/>
      <c r="K116" s="57"/>
      <c r="L116" s="60"/>
    </row>
    <row r="117" spans="2:12" ht="16.5" thickTop="1" thickBot="1" x14ac:dyDescent="0.3">
      <c r="B117" s="4">
        <v>16</v>
      </c>
      <c r="C117" s="2" t="s">
        <v>124</v>
      </c>
      <c r="D117" s="28">
        <v>417813.41868512111</v>
      </c>
      <c r="E117" s="39">
        <v>488980</v>
      </c>
      <c r="F117" s="16">
        <f t="shared" si="3"/>
        <v>453396.70934256056</v>
      </c>
      <c r="I117" s="61"/>
      <c r="J117" s="57"/>
      <c r="K117" s="57"/>
      <c r="L117" s="60"/>
    </row>
    <row r="118" spans="2:12" ht="16.5" thickTop="1" thickBot="1" x14ac:dyDescent="0.3">
      <c r="B118" s="4">
        <v>17</v>
      </c>
      <c r="C118" s="2" t="s">
        <v>125</v>
      </c>
      <c r="D118" s="28">
        <v>3600000</v>
      </c>
      <c r="E118" s="39">
        <v>3400000</v>
      </c>
      <c r="F118" s="16">
        <f t="shared" si="3"/>
        <v>3500000</v>
      </c>
      <c r="I118" s="61"/>
      <c r="J118" s="57"/>
      <c r="K118" s="57"/>
      <c r="L118" s="60"/>
    </row>
    <row r="119" spans="2:12" ht="16.5" thickTop="1" thickBot="1" x14ac:dyDescent="0.3">
      <c r="B119" s="4">
        <v>18</v>
      </c>
      <c r="C119" s="2" t="s">
        <v>126</v>
      </c>
      <c r="D119" s="28">
        <v>256000.00000000003</v>
      </c>
      <c r="E119" s="39">
        <v>240000</v>
      </c>
      <c r="F119" s="16">
        <f t="shared" si="3"/>
        <v>248000</v>
      </c>
      <c r="I119" s="61"/>
      <c r="J119" s="57"/>
      <c r="K119" s="57"/>
      <c r="L119" s="60"/>
    </row>
    <row r="120" spans="2:12" ht="16.5" thickTop="1" thickBot="1" x14ac:dyDescent="0.3">
      <c r="B120" s="4">
        <v>19</v>
      </c>
      <c r="C120" s="2" t="s">
        <v>127</v>
      </c>
      <c r="D120" s="28">
        <v>3126000</v>
      </c>
      <c r="E120" s="39">
        <v>3246000</v>
      </c>
      <c r="F120" s="16">
        <f t="shared" si="3"/>
        <v>3186000</v>
      </c>
      <c r="I120" s="61"/>
      <c r="J120" s="57"/>
      <c r="K120" s="57"/>
      <c r="L120" s="60"/>
    </row>
    <row r="121" spans="2:12" ht="16.5" thickTop="1" thickBot="1" x14ac:dyDescent="0.3">
      <c r="B121" s="97" t="s">
        <v>128</v>
      </c>
      <c r="C121" s="98"/>
      <c r="D121" s="24"/>
      <c r="E121" s="43"/>
      <c r="F121" s="14"/>
      <c r="I121" s="61"/>
      <c r="J121" s="57"/>
      <c r="K121" s="57"/>
    </row>
    <row r="122" spans="2:12" ht="16.5" thickTop="1" thickBot="1" x14ac:dyDescent="0.3">
      <c r="B122" s="4">
        <v>1</v>
      </c>
      <c r="C122" s="2" t="s">
        <v>129</v>
      </c>
      <c r="D122" s="28">
        <v>396464.66435986164</v>
      </c>
      <c r="E122" s="39">
        <v>463994.72</v>
      </c>
      <c r="F122" s="16">
        <f>SUM(D122+E122)/2</f>
        <v>430229.6921799308</v>
      </c>
      <c r="J122" s="57"/>
      <c r="L122" s="60"/>
    </row>
    <row r="123" spans="2:12" ht="16.5" thickTop="1" thickBot="1" x14ac:dyDescent="0.3">
      <c r="B123" s="4">
        <v>2</v>
      </c>
      <c r="C123" s="2" t="s">
        <v>130</v>
      </c>
      <c r="D123" s="28">
        <v>1368023.4878892736</v>
      </c>
      <c r="E123" s="39">
        <v>2400000</v>
      </c>
      <c r="F123" s="16">
        <f t="shared" ref="F123:F127" si="4">SUM(D123+E123)/2</f>
        <v>1884011.7439446368</v>
      </c>
      <c r="J123" s="57"/>
      <c r="L123" s="60"/>
    </row>
    <row r="124" spans="2:12" ht="16.5" thickTop="1" thickBot="1" x14ac:dyDescent="0.3">
      <c r="B124" s="4">
        <v>3</v>
      </c>
      <c r="C124" s="2" t="s">
        <v>131</v>
      </c>
      <c r="D124" s="28">
        <v>390477.46712802764</v>
      </c>
      <c r="E124" s="39">
        <v>624000</v>
      </c>
      <c r="F124" s="16">
        <f t="shared" si="4"/>
        <v>507238.73356401385</v>
      </c>
      <c r="J124" s="57"/>
      <c r="L124" s="60"/>
    </row>
    <row r="125" spans="2:12" ht="16.5" thickTop="1" thickBot="1" x14ac:dyDescent="0.3">
      <c r="B125" s="4">
        <v>4</v>
      </c>
      <c r="C125" s="2" t="s">
        <v>132</v>
      </c>
      <c r="D125" s="28">
        <v>445573.0795847752</v>
      </c>
      <c r="E125" s="39">
        <v>521467.8</v>
      </c>
      <c r="F125" s="16">
        <f t="shared" si="4"/>
        <v>483520.43979238759</v>
      </c>
      <c r="J125" s="57"/>
      <c r="L125" s="60"/>
    </row>
    <row r="126" spans="2:12" ht="16.5" thickTop="1" thickBot="1" x14ac:dyDescent="0.3">
      <c r="B126" s="4">
        <v>5</v>
      </c>
      <c r="C126" s="2" t="s">
        <v>133</v>
      </c>
      <c r="D126" s="28">
        <v>2900000</v>
      </c>
      <c r="E126" s="39">
        <v>2400000</v>
      </c>
      <c r="F126" s="16">
        <f t="shared" si="4"/>
        <v>2650000</v>
      </c>
      <c r="J126" s="57"/>
      <c r="L126" s="60"/>
    </row>
    <row r="127" spans="2:12" ht="16.5" thickTop="1" thickBot="1" x14ac:dyDescent="0.3">
      <c r="B127" s="4">
        <v>6</v>
      </c>
      <c r="C127" s="2" t="s">
        <v>134</v>
      </c>
      <c r="D127" s="28">
        <v>240582.33217993082</v>
      </c>
      <c r="E127" s="39">
        <v>281560.86</v>
      </c>
      <c r="F127" s="16">
        <f t="shared" si="4"/>
        <v>261071.5960899654</v>
      </c>
      <c r="J127" s="57"/>
      <c r="L127" s="60"/>
    </row>
    <row r="128" spans="2:12" ht="15" customHeight="1" thickTop="1" thickBot="1" x14ac:dyDescent="0.3">
      <c r="B128" s="99" t="s">
        <v>135</v>
      </c>
      <c r="C128" s="100"/>
      <c r="D128" s="25"/>
      <c r="E128" s="44"/>
      <c r="F128" s="49"/>
      <c r="J128" s="57"/>
    </row>
    <row r="129" spans="2:12" ht="16.5" thickTop="1" thickBot="1" x14ac:dyDescent="0.3">
      <c r="B129" s="4">
        <v>1</v>
      </c>
      <c r="C129" s="2" t="s">
        <v>136</v>
      </c>
      <c r="D129" s="32">
        <v>3980000.0000000005</v>
      </c>
      <c r="E129" s="39">
        <v>3200000</v>
      </c>
      <c r="F129" s="16">
        <f>SUM(D129+E129)/2</f>
        <v>3590000</v>
      </c>
      <c r="J129" s="57"/>
      <c r="L129" s="60"/>
    </row>
    <row r="130" spans="2:12" ht="16.5" thickTop="1" thickBot="1" x14ac:dyDescent="0.3">
      <c r="B130" s="4">
        <v>2</v>
      </c>
      <c r="C130" s="2" t="s">
        <v>137</v>
      </c>
      <c r="D130" s="32">
        <v>240582.33217993082</v>
      </c>
      <c r="E130" s="39">
        <v>281560.86</v>
      </c>
      <c r="F130" s="16">
        <f t="shared" ref="F130:F140" si="5">SUM(D130+E130)/2</f>
        <v>261071.5960899654</v>
      </c>
      <c r="J130" s="57"/>
      <c r="L130" s="60"/>
    </row>
    <row r="131" spans="2:12" ht="16.5" thickTop="1" thickBot="1" x14ac:dyDescent="0.3">
      <c r="B131" s="4">
        <v>3</v>
      </c>
      <c r="C131" s="2" t="s">
        <v>138</v>
      </c>
      <c r="D131" s="32">
        <v>222502.67128027687</v>
      </c>
      <c r="E131" s="39">
        <v>260401.68000000002</v>
      </c>
      <c r="F131" s="16">
        <f t="shared" si="5"/>
        <v>241452.17564013845</v>
      </c>
      <c r="J131" s="57"/>
      <c r="L131" s="60"/>
    </row>
    <row r="132" spans="2:12" ht="16.5" thickTop="1" thickBot="1" x14ac:dyDescent="0.3">
      <c r="B132" s="4">
        <v>4</v>
      </c>
      <c r="C132" s="2" t="s">
        <v>139</v>
      </c>
      <c r="D132" s="32">
        <v>233607.0380622838</v>
      </c>
      <c r="E132" s="39">
        <v>273397.46000000002</v>
      </c>
      <c r="F132" s="16">
        <f t="shared" si="5"/>
        <v>253502.24903114192</v>
      </c>
      <c r="J132" s="57"/>
      <c r="L132" s="60"/>
    </row>
    <row r="133" spans="2:12" ht="16.5" thickTop="1" thickBot="1" x14ac:dyDescent="0.3">
      <c r="B133" s="4">
        <v>5</v>
      </c>
      <c r="C133" s="2" t="s">
        <v>140</v>
      </c>
      <c r="D133" s="32">
        <v>680000</v>
      </c>
      <c r="E133" s="39">
        <v>563121.72</v>
      </c>
      <c r="F133" s="16">
        <f t="shared" si="5"/>
        <v>621560.86</v>
      </c>
      <c r="J133" s="57"/>
      <c r="L133" s="60"/>
    </row>
    <row r="134" spans="2:12" ht="16.5" thickTop="1" thickBot="1" x14ac:dyDescent="0.3">
      <c r="B134" s="4">
        <v>6</v>
      </c>
      <c r="C134" s="2" t="s">
        <v>141</v>
      </c>
      <c r="D134" s="32">
        <v>348060.47750865063</v>
      </c>
      <c r="E134" s="39">
        <v>520000</v>
      </c>
      <c r="F134" s="16">
        <f t="shared" si="5"/>
        <v>434030.23875432531</v>
      </c>
      <c r="J134" s="57"/>
      <c r="L134" s="60"/>
    </row>
    <row r="135" spans="2:12" ht="16.5" thickTop="1" thickBot="1" x14ac:dyDescent="0.3">
      <c r="B135" s="4">
        <v>7</v>
      </c>
      <c r="C135" s="2" t="s">
        <v>142</v>
      </c>
      <c r="D135" s="32">
        <v>148621.49480968859</v>
      </c>
      <c r="E135" s="39">
        <v>173936.28000000003</v>
      </c>
      <c r="F135" s="16">
        <f t="shared" si="5"/>
        <v>161278.88740484431</v>
      </c>
      <c r="J135" s="57"/>
      <c r="L135" s="60"/>
    </row>
    <row r="136" spans="2:12" ht="16.5" thickTop="1" thickBot="1" x14ac:dyDescent="0.3">
      <c r="B136" s="4">
        <v>8</v>
      </c>
      <c r="C136" s="2" t="s">
        <v>143</v>
      </c>
      <c r="D136" s="32">
        <v>218519.30103806235</v>
      </c>
      <c r="E136" s="39">
        <v>255739.82</v>
      </c>
      <c r="F136" s="16">
        <f t="shared" si="5"/>
        <v>237129.56051903119</v>
      </c>
      <c r="J136" s="57"/>
      <c r="L136" s="60"/>
    </row>
    <row r="137" spans="2:12" ht="16.5" thickTop="1" thickBot="1" x14ac:dyDescent="0.3">
      <c r="B137" s="4">
        <v>9</v>
      </c>
      <c r="C137" s="2" t="s">
        <v>144</v>
      </c>
      <c r="D137" s="32">
        <v>168550.9065743945</v>
      </c>
      <c r="E137" s="39">
        <v>220000</v>
      </c>
      <c r="F137" s="16">
        <f t="shared" si="5"/>
        <v>194275.45328719725</v>
      </c>
      <c r="J137" s="57"/>
      <c r="L137" s="60"/>
    </row>
    <row r="138" spans="2:12" ht="16.5" thickTop="1" thickBot="1" x14ac:dyDescent="0.3">
      <c r="B138" s="4">
        <v>10</v>
      </c>
      <c r="C138" s="2" t="s">
        <v>145</v>
      </c>
      <c r="D138" s="32">
        <v>370123.50865051907</v>
      </c>
      <c r="E138" s="39">
        <v>433166.86</v>
      </c>
      <c r="F138" s="16">
        <f t="shared" si="5"/>
        <v>401645.18432525953</v>
      </c>
      <c r="J138" s="57"/>
      <c r="L138" s="60"/>
    </row>
    <row r="139" spans="2:12" ht="16.5" thickTop="1" thickBot="1" x14ac:dyDescent="0.3">
      <c r="B139" s="4">
        <v>11</v>
      </c>
      <c r="C139" s="2" t="s">
        <v>146</v>
      </c>
      <c r="D139" s="32">
        <v>320299.97923875437</v>
      </c>
      <c r="E139" s="39">
        <v>560000</v>
      </c>
      <c r="F139" s="16">
        <f t="shared" si="5"/>
        <v>440149.98961937719</v>
      </c>
      <c r="J139" s="57"/>
      <c r="L139" s="60"/>
    </row>
    <row r="140" spans="2:12" ht="16.5" thickTop="1" thickBot="1" x14ac:dyDescent="0.3">
      <c r="B140" s="4">
        <v>12</v>
      </c>
      <c r="C140" s="2" t="s">
        <v>147</v>
      </c>
      <c r="D140" s="32">
        <v>524000</v>
      </c>
      <c r="E140" s="39">
        <v>460000</v>
      </c>
      <c r="F140" s="16">
        <f t="shared" si="5"/>
        <v>492000</v>
      </c>
      <c r="J140" s="57"/>
      <c r="L140" s="60"/>
    </row>
    <row r="141" spans="2:12" ht="15" customHeight="1" thickTop="1" thickBot="1" x14ac:dyDescent="0.3">
      <c r="B141" s="89" t="s">
        <v>148</v>
      </c>
      <c r="C141" s="90"/>
      <c r="D141" s="26"/>
      <c r="E141" s="45"/>
      <c r="F141" s="51"/>
      <c r="J141" s="57"/>
    </row>
    <row r="142" spans="2:12" ht="16.5" thickTop="1" thickBot="1" x14ac:dyDescent="0.3">
      <c r="B142" s="4">
        <v>1</v>
      </c>
      <c r="C142" s="2" t="s">
        <v>149</v>
      </c>
      <c r="D142" s="28">
        <v>420000</v>
      </c>
      <c r="E142" s="39">
        <v>620000</v>
      </c>
      <c r="F142" s="16">
        <f>SUM(D142+E142)/2</f>
        <v>520000</v>
      </c>
      <c r="J142" s="57"/>
      <c r="L142" s="60"/>
    </row>
    <row r="143" spans="2:12" ht="16.5" thickTop="1" thickBot="1" x14ac:dyDescent="0.3">
      <c r="B143" s="4">
        <v>2</v>
      </c>
      <c r="C143" s="2" t="s">
        <v>150</v>
      </c>
      <c r="D143" s="28">
        <v>560000</v>
      </c>
      <c r="E143" s="39">
        <v>612000</v>
      </c>
      <c r="F143" s="16">
        <f t="shared" ref="F143:F155" si="6">SUM(D143+E143)/2</f>
        <v>586000</v>
      </c>
      <c r="J143" s="57"/>
      <c r="L143" s="60"/>
    </row>
    <row r="144" spans="2:12" ht="16.5" thickTop="1" thickBot="1" x14ac:dyDescent="0.3">
      <c r="B144" s="4">
        <v>3</v>
      </c>
      <c r="C144" s="2" t="s">
        <v>151</v>
      </c>
      <c r="D144" s="28">
        <v>135237.80622837372</v>
      </c>
      <c r="E144" s="39">
        <v>260000</v>
      </c>
      <c r="F144" s="16">
        <f t="shared" si="6"/>
        <v>197618.90311418686</v>
      </c>
      <c r="J144" s="57"/>
      <c r="L144" s="60"/>
    </row>
    <row r="145" spans="2:12" ht="16.5" thickTop="1" thickBot="1" x14ac:dyDescent="0.3">
      <c r="B145" s="4">
        <v>4</v>
      </c>
      <c r="C145" s="2" t="s">
        <v>152</v>
      </c>
      <c r="D145" s="28">
        <v>135237.80622837372</v>
      </c>
      <c r="E145" s="39">
        <v>260000</v>
      </c>
      <c r="F145" s="16">
        <f t="shared" si="6"/>
        <v>197618.90311418686</v>
      </c>
      <c r="J145" s="57"/>
      <c r="L145" s="60"/>
    </row>
    <row r="146" spans="2:12" ht="16.5" thickTop="1" thickBot="1" x14ac:dyDescent="0.3">
      <c r="B146" s="4">
        <v>5</v>
      </c>
      <c r="C146" s="2" t="s">
        <v>153</v>
      </c>
      <c r="D146" s="28">
        <v>146342.17301038065</v>
      </c>
      <c r="E146" s="39">
        <v>260000</v>
      </c>
      <c r="F146" s="16">
        <f t="shared" si="6"/>
        <v>203171.08650519032</v>
      </c>
      <c r="J146" s="57"/>
      <c r="L146" s="60"/>
    </row>
    <row r="147" spans="2:12" ht="16.5" thickTop="1" thickBot="1" x14ac:dyDescent="0.3">
      <c r="B147" s="4">
        <v>6</v>
      </c>
      <c r="C147" s="2" t="s">
        <v>154</v>
      </c>
      <c r="D147" s="28">
        <v>146342.17301038065</v>
      </c>
      <c r="E147" s="39">
        <v>260000</v>
      </c>
      <c r="F147" s="16">
        <f t="shared" si="6"/>
        <v>203171.08650519032</v>
      </c>
      <c r="J147" s="57"/>
      <c r="L147" s="60"/>
    </row>
    <row r="148" spans="2:12" ht="16.5" thickTop="1" thickBot="1" x14ac:dyDescent="0.3">
      <c r="B148" s="4">
        <v>7</v>
      </c>
      <c r="C148" s="2" t="s">
        <v>155</v>
      </c>
      <c r="D148" s="28">
        <v>146342.17301038065</v>
      </c>
      <c r="E148" s="39">
        <v>171268.72000000003</v>
      </c>
      <c r="F148" s="16">
        <f t="shared" si="6"/>
        <v>158805.44650519034</v>
      </c>
      <c r="J148" s="57"/>
      <c r="L148" s="60"/>
    </row>
    <row r="149" spans="2:12" ht="16.5" thickTop="1" thickBot="1" x14ac:dyDescent="0.3">
      <c r="B149" s="4">
        <v>8</v>
      </c>
      <c r="C149" s="2" t="s">
        <v>156</v>
      </c>
      <c r="D149" s="28">
        <v>124134.27681660905</v>
      </c>
      <c r="E149" s="39">
        <v>145278.14000000001</v>
      </c>
      <c r="F149" s="16">
        <f t="shared" si="6"/>
        <v>134706.20840830455</v>
      </c>
      <c r="J149" s="57"/>
      <c r="L149" s="60"/>
    </row>
    <row r="150" spans="2:12" ht="16.5" thickTop="1" thickBot="1" x14ac:dyDescent="0.3">
      <c r="B150" s="4">
        <v>9</v>
      </c>
      <c r="C150" s="2" t="s">
        <v>157</v>
      </c>
      <c r="D150" s="28">
        <v>900000</v>
      </c>
      <c r="E150" s="39">
        <v>890000</v>
      </c>
      <c r="F150" s="16">
        <f t="shared" si="6"/>
        <v>895000</v>
      </c>
      <c r="J150" s="57"/>
      <c r="L150" s="60"/>
    </row>
    <row r="151" spans="2:12" ht="16.5" thickTop="1" thickBot="1" x14ac:dyDescent="0.3">
      <c r="B151" s="4">
        <v>10</v>
      </c>
      <c r="C151" s="2" t="s">
        <v>158</v>
      </c>
      <c r="D151" s="28">
        <v>890000</v>
      </c>
      <c r="E151" s="39">
        <v>920000</v>
      </c>
      <c r="F151" s="16">
        <f t="shared" si="6"/>
        <v>905000</v>
      </c>
      <c r="J151" s="57"/>
      <c r="L151" s="60"/>
    </row>
    <row r="152" spans="2:12" ht="16.5" thickTop="1" thickBot="1" x14ac:dyDescent="0.3">
      <c r="B152" s="4">
        <v>11</v>
      </c>
      <c r="C152" s="2" t="s">
        <v>159</v>
      </c>
      <c r="D152" s="28">
        <v>320000</v>
      </c>
      <c r="E152" s="39">
        <v>217916.72000000003</v>
      </c>
      <c r="F152" s="16">
        <f t="shared" si="6"/>
        <v>268958.36</v>
      </c>
      <c r="J152" s="57"/>
      <c r="L152" s="60"/>
    </row>
    <row r="153" spans="2:12" ht="16.5" thickTop="1" thickBot="1" x14ac:dyDescent="0.3">
      <c r="B153" s="4">
        <v>12</v>
      </c>
      <c r="C153" s="2" t="s">
        <v>160</v>
      </c>
      <c r="D153" s="28">
        <v>290000</v>
      </c>
      <c r="E153" s="39">
        <v>217916.72000000003</v>
      </c>
      <c r="F153" s="16">
        <f t="shared" si="6"/>
        <v>253958.36000000002</v>
      </c>
      <c r="J153" s="57"/>
      <c r="L153" s="60"/>
    </row>
    <row r="154" spans="2:12" ht="16.5" thickTop="1" thickBot="1" x14ac:dyDescent="0.3">
      <c r="B154" s="4">
        <v>13</v>
      </c>
      <c r="C154" s="2" t="s">
        <v>161</v>
      </c>
      <c r="D154" s="28">
        <v>208409.73010380624</v>
      </c>
      <c r="E154" s="39">
        <v>243908.28000000003</v>
      </c>
      <c r="F154" s="16">
        <f t="shared" si="6"/>
        <v>226159.00505190314</v>
      </c>
      <c r="J154" s="57"/>
      <c r="L154" s="60"/>
    </row>
    <row r="155" spans="2:12" ht="16.5" thickTop="1" thickBot="1" x14ac:dyDescent="0.3">
      <c r="B155" s="4">
        <v>14</v>
      </c>
      <c r="C155" s="2" t="s">
        <v>162</v>
      </c>
      <c r="D155" s="28">
        <v>350000</v>
      </c>
      <c r="E155" s="39">
        <v>256903.08</v>
      </c>
      <c r="F155" s="16">
        <f t="shared" si="6"/>
        <v>303451.53999999998</v>
      </c>
      <c r="J155" s="57"/>
      <c r="L155" s="60"/>
    </row>
    <row r="156" spans="2:12" ht="15" customHeight="1" thickTop="1" thickBot="1" x14ac:dyDescent="0.3">
      <c r="B156" s="91" t="s">
        <v>4</v>
      </c>
      <c r="C156" s="92"/>
      <c r="D156" s="30"/>
      <c r="E156" s="42"/>
      <c r="F156" s="5"/>
      <c r="J156" s="57"/>
    </row>
    <row r="157" spans="2:12" ht="16.5" thickTop="1" thickBot="1" x14ac:dyDescent="0.3">
      <c r="B157" s="4">
        <v>1</v>
      </c>
      <c r="C157" s="2" t="s">
        <v>163</v>
      </c>
      <c r="D157" s="22">
        <v>290651.21107266436</v>
      </c>
      <c r="E157" s="39">
        <v>340158</v>
      </c>
      <c r="F157" s="16">
        <f>SUM(D157+E157)/2</f>
        <v>315404.60553633218</v>
      </c>
      <c r="J157" s="57"/>
      <c r="L157" s="60"/>
    </row>
    <row r="158" spans="2:12" ht="16.5" thickTop="1" thickBot="1" x14ac:dyDescent="0.3">
      <c r="B158" s="4">
        <v>2</v>
      </c>
      <c r="C158" s="2" t="s">
        <v>164</v>
      </c>
      <c r="D158" s="22">
        <v>712000</v>
      </c>
      <c r="E158" s="39">
        <v>680000</v>
      </c>
      <c r="F158" s="16">
        <f t="shared" ref="F158:F164" si="7">SUM(D158+E158)/2</f>
        <v>696000</v>
      </c>
      <c r="J158" s="57"/>
      <c r="L158" s="60"/>
    </row>
    <row r="159" spans="2:12" ht="16.5" thickTop="1" thickBot="1" x14ac:dyDescent="0.3">
      <c r="B159" s="4">
        <v>3</v>
      </c>
      <c r="C159" s="2" t="s">
        <v>165</v>
      </c>
      <c r="D159" s="22">
        <v>680000</v>
      </c>
      <c r="E159" s="39">
        <v>560000</v>
      </c>
      <c r="F159" s="16">
        <f t="shared" si="7"/>
        <v>620000</v>
      </c>
      <c r="J159" s="57"/>
      <c r="L159" s="60"/>
    </row>
    <row r="160" spans="2:12" ht="16.5" thickTop="1" thickBot="1" x14ac:dyDescent="0.3">
      <c r="B160" s="4">
        <v>4</v>
      </c>
      <c r="C160" s="2" t="s">
        <v>166</v>
      </c>
      <c r="D160" s="22">
        <v>210000</v>
      </c>
      <c r="E160" s="39">
        <v>240000</v>
      </c>
      <c r="F160" s="16">
        <f t="shared" si="7"/>
        <v>225000</v>
      </c>
      <c r="J160" s="57"/>
      <c r="L160" s="60"/>
    </row>
    <row r="161" spans="2:12" ht="16.5" thickTop="1" thickBot="1" x14ac:dyDescent="0.3">
      <c r="B161" s="4">
        <v>5</v>
      </c>
      <c r="C161" s="2" t="s">
        <v>167</v>
      </c>
      <c r="D161" s="22">
        <v>750000</v>
      </c>
      <c r="E161" s="39">
        <v>860000</v>
      </c>
      <c r="F161" s="16">
        <f t="shared" si="7"/>
        <v>805000</v>
      </c>
      <c r="J161" s="57"/>
      <c r="L161" s="60"/>
    </row>
    <row r="162" spans="2:12" ht="16.5" thickTop="1" thickBot="1" x14ac:dyDescent="0.3">
      <c r="B162" s="4">
        <v>6</v>
      </c>
      <c r="C162" s="2" t="s">
        <v>168</v>
      </c>
      <c r="D162" s="22">
        <v>266000</v>
      </c>
      <c r="E162" s="39">
        <v>240000</v>
      </c>
      <c r="F162" s="16">
        <f t="shared" si="7"/>
        <v>253000</v>
      </c>
      <c r="J162" s="57"/>
      <c r="L162" s="60"/>
    </row>
    <row r="163" spans="2:12" ht="16.5" thickTop="1" thickBot="1" x14ac:dyDescent="0.3">
      <c r="B163" s="4">
        <v>7</v>
      </c>
      <c r="C163" s="2" t="s">
        <v>169</v>
      </c>
      <c r="D163" s="22">
        <v>134098.98269896195</v>
      </c>
      <c r="E163" s="39">
        <v>180000</v>
      </c>
      <c r="F163" s="16">
        <f t="shared" si="7"/>
        <v>157049.49134948099</v>
      </c>
      <c r="J163" s="57"/>
      <c r="L163" s="60"/>
    </row>
    <row r="164" spans="2:12" ht="16.5" thickTop="1" thickBot="1" x14ac:dyDescent="0.3">
      <c r="B164" s="4">
        <v>8</v>
      </c>
      <c r="C164" s="2" t="s">
        <v>170</v>
      </c>
      <c r="D164" s="22">
        <v>146342.17301038065</v>
      </c>
      <c r="E164" s="39">
        <v>286000</v>
      </c>
      <c r="F164" s="16">
        <f t="shared" si="7"/>
        <v>216171.08650519032</v>
      </c>
      <c r="J164" s="57"/>
      <c r="L164" s="60"/>
    </row>
    <row r="165" spans="2:12" ht="16.5" thickTop="1" thickBot="1" x14ac:dyDescent="0.3">
      <c r="B165" s="93" t="s">
        <v>171</v>
      </c>
      <c r="C165" s="94"/>
      <c r="D165" s="33"/>
      <c r="E165" s="46"/>
      <c r="F165" s="50"/>
      <c r="J165" s="57"/>
    </row>
    <row r="166" spans="2:12" ht="16.5" thickTop="1" thickBot="1" x14ac:dyDescent="0.3">
      <c r="B166" s="4">
        <v>1</v>
      </c>
      <c r="C166" s="2" t="s">
        <v>252</v>
      </c>
      <c r="D166" s="28">
        <v>1356000.0000000002</v>
      </c>
      <c r="E166" s="39">
        <v>1420000</v>
      </c>
      <c r="F166" s="16">
        <f>SUM(D166+E166)/2</f>
        <v>1388000</v>
      </c>
      <c r="J166" s="57"/>
      <c r="L166" s="60"/>
    </row>
    <row r="167" spans="2:12" ht="16.5" thickTop="1" thickBot="1" x14ac:dyDescent="0.3">
      <c r="B167" s="4">
        <v>2</v>
      </c>
      <c r="C167" s="2" t="s">
        <v>172</v>
      </c>
      <c r="D167" s="28">
        <v>3800000</v>
      </c>
      <c r="E167" s="39">
        <v>3210000</v>
      </c>
      <c r="F167" s="16">
        <f t="shared" ref="F167:F230" si="8">SUM(D167+E167)/2</f>
        <v>3505000</v>
      </c>
      <c r="J167" s="57"/>
      <c r="L167" s="60"/>
    </row>
    <row r="168" spans="2:12" ht="16.5" thickTop="1" thickBot="1" x14ac:dyDescent="0.3">
      <c r="B168" s="4">
        <v>3</v>
      </c>
      <c r="C168" s="2" t="s">
        <v>173</v>
      </c>
      <c r="D168" s="28">
        <v>290000</v>
      </c>
      <c r="E168" s="39">
        <v>320000</v>
      </c>
      <c r="F168" s="16">
        <f t="shared" si="8"/>
        <v>305000</v>
      </c>
      <c r="J168" s="57"/>
      <c r="L168" s="60"/>
    </row>
    <row r="169" spans="2:12" ht="16.5" thickTop="1" thickBot="1" x14ac:dyDescent="0.3">
      <c r="B169" s="4">
        <v>4</v>
      </c>
      <c r="C169" s="2" t="s">
        <v>174</v>
      </c>
      <c r="D169" s="28">
        <v>52102.013840830456</v>
      </c>
      <c r="E169" s="39">
        <v>60976.58</v>
      </c>
      <c r="F169" s="16">
        <f t="shared" si="8"/>
        <v>56539.296920415232</v>
      </c>
      <c r="J169" s="57"/>
      <c r="L169" s="60"/>
    </row>
    <row r="170" spans="2:12" ht="16.5" thickTop="1" thickBot="1" x14ac:dyDescent="0.3">
      <c r="B170" s="4">
        <v>5</v>
      </c>
      <c r="C170" s="2" t="s">
        <v>175</v>
      </c>
      <c r="D170" s="28">
        <v>29681.425605536337</v>
      </c>
      <c r="E170" s="39">
        <v>20000</v>
      </c>
      <c r="F170" s="16">
        <f t="shared" si="8"/>
        <v>24840.712802768168</v>
      </c>
      <c r="J170" s="57"/>
      <c r="L170" s="60"/>
    </row>
    <row r="171" spans="2:12" ht="16.5" thickTop="1" thickBot="1" x14ac:dyDescent="0.3">
      <c r="B171" s="4">
        <v>6</v>
      </c>
      <c r="C171" s="2" t="s">
        <v>176</v>
      </c>
      <c r="D171" s="28">
        <v>92000</v>
      </c>
      <c r="E171" s="39">
        <v>80000</v>
      </c>
      <c r="F171" s="16">
        <f t="shared" si="8"/>
        <v>86000</v>
      </c>
      <c r="J171" s="57"/>
      <c r="L171" s="60"/>
    </row>
    <row r="172" spans="2:12" ht="16.5" thickTop="1" thickBot="1" x14ac:dyDescent="0.3">
      <c r="B172" s="4">
        <v>7</v>
      </c>
      <c r="C172" s="2" t="s">
        <v>177</v>
      </c>
      <c r="D172" s="28">
        <v>73171.086505190324</v>
      </c>
      <c r="E172" s="39">
        <v>85634.360000000015</v>
      </c>
      <c r="F172" s="16">
        <f t="shared" si="8"/>
        <v>79402.723252595169</v>
      </c>
      <c r="J172" s="57"/>
      <c r="L172" s="60"/>
    </row>
    <row r="173" spans="2:12" ht="16.5" thickTop="1" thickBot="1" x14ac:dyDescent="0.3">
      <c r="B173" s="4">
        <v>8</v>
      </c>
      <c r="C173" s="2" t="s">
        <v>178</v>
      </c>
      <c r="D173" s="28">
        <v>120000</v>
      </c>
      <c r="E173" s="39">
        <v>105127.54</v>
      </c>
      <c r="F173" s="16">
        <f t="shared" si="8"/>
        <v>112563.76999999999</v>
      </c>
      <c r="J173" s="57"/>
      <c r="L173" s="60"/>
    </row>
    <row r="174" spans="2:12" ht="16.5" thickTop="1" thickBot="1" x14ac:dyDescent="0.3">
      <c r="B174" s="4">
        <v>9</v>
      </c>
      <c r="C174" s="2" t="s">
        <v>253</v>
      </c>
      <c r="D174" s="28">
        <v>52000</v>
      </c>
      <c r="E174" s="39">
        <v>450000</v>
      </c>
      <c r="F174" s="16">
        <f t="shared" si="8"/>
        <v>251000</v>
      </c>
      <c r="J174" s="57"/>
      <c r="L174" s="60"/>
    </row>
    <row r="175" spans="2:12" ht="16.5" thickTop="1" thickBot="1" x14ac:dyDescent="0.3">
      <c r="B175" s="4">
        <v>10</v>
      </c>
      <c r="C175" s="2" t="s">
        <v>254</v>
      </c>
      <c r="D175" s="28">
        <v>620000</v>
      </c>
      <c r="E175" s="39">
        <v>650000</v>
      </c>
      <c r="F175" s="16">
        <f t="shared" si="8"/>
        <v>635000</v>
      </c>
      <c r="J175" s="57"/>
      <c r="L175" s="60"/>
    </row>
    <row r="176" spans="2:12" ht="16.5" thickTop="1" thickBot="1" x14ac:dyDescent="0.3">
      <c r="B176" s="4">
        <v>11</v>
      </c>
      <c r="C176" s="2" t="s">
        <v>255</v>
      </c>
      <c r="D176" s="28">
        <v>5200000</v>
      </c>
      <c r="E176" s="39">
        <v>4320000</v>
      </c>
      <c r="F176" s="16">
        <f t="shared" si="8"/>
        <v>4760000</v>
      </c>
      <c r="J176" s="57"/>
      <c r="L176" s="60"/>
    </row>
    <row r="177" spans="2:12" ht="16.5" thickTop="1" thickBot="1" x14ac:dyDescent="0.3">
      <c r="B177" s="4">
        <v>12</v>
      </c>
      <c r="C177" s="2" t="s">
        <v>23</v>
      </c>
      <c r="D177" s="28">
        <v>350000</v>
      </c>
      <c r="E177" s="39">
        <v>230000</v>
      </c>
      <c r="F177" s="16">
        <f t="shared" si="8"/>
        <v>290000</v>
      </c>
      <c r="J177" s="57"/>
      <c r="L177" s="60"/>
    </row>
    <row r="178" spans="2:12" ht="16.5" thickTop="1" thickBot="1" x14ac:dyDescent="0.3">
      <c r="B178" s="4">
        <v>13</v>
      </c>
      <c r="C178" s="2" t="s">
        <v>24</v>
      </c>
      <c r="D178" s="28">
        <v>620000</v>
      </c>
      <c r="E178" s="39">
        <v>400000</v>
      </c>
      <c r="F178" s="16">
        <f t="shared" si="8"/>
        <v>510000</v>
      </c>
      <c r="J178" s="57"/>
      <c r="L178" s="60"/>
    </row>
    <row r="179" spans="2:12" ht="16.5" thickTop="1" thickBot="1" x14ac:dyDescent="0.3">
      <c r="B179" s="4">
        <v>14</v>
      </c>
      <c r="C179" s="2" t="s">
        <v>179</v>
      </c>
      <c r="D179" s="28">
        <v>55015.224913494822</v>
      </c>
      <c r="E179" s="39">
        <v>64386.000000000007</v>
      </c>
      <c r="F179" s="16">
        <f t="shared" si="8"/>
        <v>59700.612456747418</v>
      </c>
      <c r="J179" s="57"/>
      <c r="L179" s="60"/>
    </row>
    <row r="180" spans="2:12" ht="16.5" thickTop="1" thickBot="1" x14ac:dyDescent="0.3">
      <c r="B180" s="4">
        <v>15</v>
      </c>
      <c r="C180" s="2" t="s">
        <v>25</v>
      </c>
      <c r="D180" s="28">
        <v>980000</v>
      </c>
      <c r="E180" s="39">
        <v>860000</v>
      </c>
      <c r="F180" s="16">
        <f t="shared" si="8"/>
        <v>920000</v>
      </c>
      <c r="J180" s="57"/>
      <c r="L180" s="60"/>
    </row>
    <row r="181" spans="2:12" ht="16.5" thickTop="1" thickBot="1" x14ac:dyDescent="0.3">
      <c r="B181" s="4">
        <v>16</v>
      </c>
      <c r="C181" s="2" t="s">
        <v>256</v>
      </c>
      <c r="D181" s="28">
        <v>4500000</v>
      </c>
      <c r="E181" s="39">
        <v>3200000</v>
      </c>
      <c r="F181" s="16">
        <f t="shared" si="8"/>
        <v>3850000</v>
      </c>
      <c r="J181" s="57"/>
      <c r="L181" s="60"/>
    </row>
    <row r="182" spans="2:12" ht="16.5" thickTop="1" thickBot="1" x14ac:dyDescent="0.3">
      <c r="B182" s="4">
        <v>17</v>
      </c>
      <c r="C182" s="2" t="s">
        <v>180</v>
      </c>
      <c r="D182" s="28">
        <v>139924.56747404844</v>
      </c>
      <c r="E182" s="39">
        <v>163758</v>
      </c>
      <c r="F182" s="16">
        <f t="shared" si="8"/>
        <v>151841.28373702423</v>
      </c>
      <c r="J182" s="57"/>
      <c r="L182" s="60"/>
    </row>
    <row r="183" spans="2:12" ht="16.5" thickTop="1" thickBot="1" x14ac:dyDescent="0.3">
      <c r="B183" s="4">
        <v>18</v>
      </c>
      <c r="C183" s="2" t="s">
        <v>181</v>
      </c>
      <c r="D183" s="28">
        <v>115012.80276816612</v>
      </c>
      <c r="E183" s="39">
        <v>106000</v>
      </c>
      <c r="F183" s="16">
        <f t="shared" si="8"/>
        <v>110506.40138408306</v>
      </c>
      <c r="J183" s="57"/>
      <c r="L183" s="60"/>
    </row>
    <row r="184" spans="2:12" ht="16.5" thickTop="1" thickBot="1" x14ac:dyDescent="0.3">
      <c r="B184" s="4">
        <v>19</v>
      </c>
      <c r="C184" s="2" t="s">
        <v>182</v>
      </c>
      <c r="D184" s="28">
        <v>94874.048442906569</v>
      </c>
      <c r="E184" s="39">
        <v>80000</v>
      </c>
      <c r="F184" s="16">
        <f t="shared" si="8"/>
        <v>87437.024221453292</v>
      </c>
      <c r="J184" s="57"/>
      <c r="L184" s="60"/>
    </row>
    <row r="185" spans="2:12" ht="16.5" thickTop="1" thickBot="1" x14ac:dyDescent="0.3">
      <c r="B185" s="4">
        <v>20</v>
      </c>
      <c r="C185" s="2" t="s">
        <v>183</v>
      </c>
      <c r="D185" s="28">
        <v>52000</v>
      </c>
      <c r="E185" s="39">
        <v>48000</v>
      </c>
      <c r="F185" s="16">
        <f t="shared" si="8"/>
        <v>50000</v>
      </c>
      <c r="J185" s="57"/>
      <c r="L185" s="60"/>
    </row>
    <row r="186" spans="2:12" ht="16.5" thickTop="1" thickBot="1" x14ac:dyDescent="0.3">
      <c r="B186" s="4">
        <v>21</v>
      </c>
      <c r="C186" s="2" t="s">
        <v>26</v>
      </c>
      <c r="D186" s="28">
        <v>45050.519031141877</v>
      </c>
      <c r="E186" s="39">
        <v>40000</v>
      </c>
      <c r="F186" s="16">
        <f t="shared" si="8"/>
        <v>42525.259515570942</v>
      </c>
      <c r="J186" s="57"/>
      <c r="L186" s="60"/>
    </row>
    <row r="187" spans="2:12" ht="16.5" thickTop="1" thickBot="1" x14ac:dyDescent="0.3">
      <c r="B187" s="4">
        <v>22</v>
      </c>
      <c r="C187" s="2" t="s">
        <v>27</v>
      </c>
      <c r="D187" s="28">
        <v>230234.94809688584</v>
      </c>
      <c r="E187" s="39">
        <v>450000</v>
      </c>
      <c r="F187" s="16">
        <f t="shared" si="8"/>
        <v>340117.47404844291</v>
      </c>
      <c r="J187" s="57"/>
      <c r="L187" s="60"/>
    </row>
    <row r="188" spans="2:12" ht="16.5" thickTop="1" thickBot="1" x14ac:dyDescent="0.3">
      <c r="B188" s="4">
        <v>23</v>
      </c>
      <c r="C188" s="2" t="s">
        <v>184</v>
      </c>
      <c r="D188" s="28">
        <v>210096.19377162633</v>
      </c>
      <c r="E188" s="39">
        <v>200000</v>
      </c>
      <c r="F188" s="16">
        <f t="shared" si="8"/>
        <v>205048.09688581317</v>
      </c>
      <c r="J188" s="57"/>
      <c r="L188" s="60"/>
    </row>
    <row r="189" spans="2:12" ht="16.5" thickTop="1" thickBot="1" x14ac:dyDescent="0.3">
      <c r="B189" s="4">
        <v>24</v>
      </c>
      <c r="C189" s="2" t="s">
        <v>185</v>
      </c>
      <c r="D189" s="28">
        <v>39942.560553633222</v>
      </c>
      <c r="E189" s="39">
        <v>20000</v>
      </c>
      <c r="F189" s="16">
        <f t="shared" si="8"/>
        <v>29971.280276816611</v>
      </c>
      <c r="J189" s="57"/>
      <c r="L189" s="60"/>
    </row>
    <row r="190" spans="2:12" ht="16.5" thickTop="1" thickBot="1" x14ac:dyDescent="0.3">
      <c r="B190" s="4">
        <v>25</v>
      </c>
      <c r="C190" s="2" t="s">
        <v>186</v>
      </c>
      <c r="D190" s="28">
        <v>27486.678200692044</v>
      </c>
      <c r="E190" s="39">
        <v>32168.5</v>
      </c>
      <c r="F190" s="16">
        <f t="shared" si="8"/>
        <v>29827.58910034602</v>
      </c>
      <c r="J190" s="57"/>
      <c r="L190" s="60"/>
    </row>
    <row r="191" spans="2:12" ht="16.5" thickTop="1" thickBot="1" x14ac:dyDescent="0.3">
      <c r="B191" s="4">
        <v>26</v>
      </c>
      <c r="C191" s="2" t="s">
        <v>28</v>
      </c>
      <c r="D191" s="28">
        <v>240000</v>
      </c>
      <c r="E191" s="39">
        <v>263375</v>
      </c>
      <c r="F191" s="16">
        <f t="shared" si="8"/>
        <v>251687.5</v>
      </c>
      <c r="J191" s="57"/>
      <c r="L191" s="60"/>
    </row>
    <row r="192" spans="2:12" ht="16.5" thickTop="1" thickBot="1" x14ac:dyDescent="0.3">
      <c r="B192" s="4">
        <v>27</v>
      </c>
      <c r="C192" s="2" t="s">
        <v>29</v>
      </c>
      <c r="D192" s="28">
        <v>260000</v>
      </c>
      <c r="E192" s="39">
        <v>222558.00000000003</v>
      </c>
      <c r="F192" s="16">
        <f t="shared" si="8"/>
        <v>241279</v>
      </c>
      <c r="J192" s="57"/>
      <c r="L192" s="60"/>
    </row>
    <row r="193" spans="2:12" ht="16.5" thickTop="1" thickBot="1" x14ac:dyDescent="0.3">
      <c r="B193" s="4">
        <v>28</v>
      </c>
      <c r="C193" s="2" t="s">
        <v>257</v>
      </c>
      <c r="D193" s="28">
        <v>690000</v>
      </c>
      <c r="E193" s="39">
        <v>640000</v>
      </c>
      <c r="F193" s="16">
        <f t="shared" si="8"/>
        <v>665000</v>
      </c>
      <c r="J193" s="57"/>
      <c r="L193" s="60"/>
    </row>
    <row r="194" spans="2:12" ht="16.5" thickTop="1" thickBot="1" x14ac:dyDescent="0.3">
      <c r="B194" s="4">
        <v>29</v>
      </c>
      <c r="C194" s="2" t="s">
        <v>187</v>
      </c>
      <c r="D194" s="28">
        <v>320000</v>
      </c>
      <c r="E194" s="39">
        <v>356426</v>
      </c>
      <c r="F194" s="16">
        <f t="shared" si="8"/>
        <v>338213</v>
      </c>
      <c r="J194" s="57"/>
      <c r="L194" s="60"/>
    </row>
    <row r="195" spans="2:12" ht="16.5" thickTop="1" thickBot="1" x14ac:dyDescent="0.3">
      <c r="B195" s="4">
        <v>30</v>
      </c>
      <c r="C195" s="2" t="s">
        <v>30</v>
      </c>
      <c r="D195" s="28">
        <v>189957.4394463668</v>
      </c>
      <c r="E195" s="39">
        <v>190000</v>
      </c>
      <c r="F195" s="16">
        <f t="shared" si="8"/>
        <v>189978.7197231834</v>
      </c>
      <c r="J195" s="57"/>
      <c r="L195" s="60"/>
    </row>
    <row r="196" spans="2:12" ht="16.5" thickTop="1" thickBot="1" x14ac:dyDescent="0.3">
      <c r="B196" s="4">
        <v>31</v>
      </c>
      <c r="C196" s="2" t="s">
        <v>188</v>
      </c>
      <c r="D196" s="28">
        <v>60000</v>
      </c>
      <c r="E196" s="39">
        <v>81732</v>
      </c>
      <c r="F196" s="16">
        <f t="shared" si="8"/>
        <v>70866</v>
      </c>
      <c r="J196" s="57"/>
      <c r="L196" s="60"/>
    </row>
    <row r="197" spans="2:12" ht="16.5" thickTop="1" thickBot="1" x14ac:dyDescent="0.3">
      <c r="B197" s="4">
        <v>32</v>
      </c>
      <c r="C197" s="2" t="s">
        <v>31</v>
      </c>
      <c r="D197" s="28">
        <v>320000</v>
      </c>
      <c r="E197" s="39">
        <v>60000</v>
      </c>
      <c r="F197" s="16">
        <f t="shared" si="8"/>
        <v>190000</v>
      </c>
      <c r="J197" s="57"/>
      <c r="L197" s="60"/>
    </row>
    <row r="198" spans="2:12" ht="16.5" thickTop="1" thickBot="1" x14ac:dyDescent="0.3">
      <c r="B198" s="4">
        <v>33</v>
      </c>
      <c r="C198" s="2" t="s">
        <v>189</v>
      </c>
      <c r="D198" s="28">
        <v>380000</v>
      </c>
      <c r="E198" s="39">
        <v>420000</v>
      </c>
      <c r="F198" s="16">
        <f t="shared" si="8"/>
        <v>400000</v>
      </c>
      <c r="J198" s="57"/>
      <c r="L198" s="60"/>
    </row>
    <row r="199" spans="2:12" ht="16.5" thickTop="1" thickBot="1" x14ac:dyDescent="0.3">
      <c r="B199" s="4">
        <v>34</v>
      </c>
      <c r="C199" s="2" t="s">
        <v>32</v>
      </c>
      <c r="D199" s="28">
        <v>580000</v>
      </c>
      <c r="E199" s="39">
        <v>560000</v>
      </c>
      <c r="F199" s="16">
        <f t="shared" si="8"/>
        <v>570000</v>
      </c>
      <c r="J199" s="57"/>
      <c r="L199" s="60"/>
    </row>
    <row r="200" spans="2:12" ht="16.5" thickTop="1" thickBot="1" x14ac:dyDescent="0.3">
      <c r="B200" s="4">
        <v>35</v>
      </c>
      <c r="C200" s="2" t="s">
        <v>190</v>
      </c>
      <c r="D200" s="28">
        <v>680000</v>
      </c>
      <c r="E200" s="39">
        <v>780000</v>
      </c>
      <c r="F200" s="16">
        <f t="shared" si="8"/>
        <v>730000</v>
      </c>
      <c r="J200" s="57"/>
      <c r="L200" s="60"/>
    </row>
    <row r="201" spans="2:12" ht="16.5" thickTop="1" thickBot="1" x14ac:dyDescent="0.3">
      <c r="B201" s="4">
        <v>36</v>
      </c>
      <c r="C201" s="2" t="s">
        <v>191</v>
      </c>
      <c r="D201" s="28">
        <v>32000.000000000004</v>
      </c>
      <c r="E201" s="39">
        <v>28000</v>
      </c>
      <c r="F201" s="16">
        <f t="shared" si="8"/>
        <v>30000</v>
      </c>
      <c r="J201" s="57"/>
      <c r="L201" s="60"/>
    </row>
    <row r="202" spans="2:12" ht="16.5" thickTop="1" thickBot="1" x14ac:dyDescent="0.3">
      <c r="B202" s="4">
        <v>37</v>
      </c>
      <c r="C202" s="2" t="s">
        <v>192</v>
      </c>
      <c r="D202" s="28">
        <v>27000</v>
      </c>
      <c r="E202" s="39">
        <v>26920.600000000002</v>
      </c>
      <c r="F202" s="16">
        <f t="shared" si="8"/>
        <v>26960.300000000003</v>
      </c>
      <c r="J202" s="57"/>
      <c r="L202" s="60"/>
    </row>
    <row r="203" spans="2:12" ht="16.5" thickTop="1" thickBot="1" x14ac:dyDescent="0.3">
      <c r="B203" s="4">
        <v>38</v>
      </c>
      <c r="C203" s="2" t="s">
        <v>193</v>
      </c>
      <c r="D203" s="28">
        <v>34000</v>
      </c>
      <c r="E203" s="39">
        <v>38631.599999999999</v>
      </c>
      <c r="F203" s="16">
        <f t="shared" si="8"/>
        <v>36315.800000000003</v>
      </c>
      <c r="J203" s="57"/>
      <c r="L203" s="60"/>
    </row>
    <row r="204" spans="2:12" ht="16.5" thickTop="1" thickBot="1" x14ac:dyDescent="0.3">
      <c r="B204" s="4">
        <v>39</v>
      </c>
      <c r="C204" s="2" t="s">
        <v>194</v>
      </c>
      <c r="D204" s="28">
        <v>820000</v>
      </c>
      <c r="E204" s="39">
        <v>640000</v>
      </c>
      <c r="F204" s="16">
        <f t="shared" si="8"/>
        <v>730000</v>
      </c>
      <c r="J204" s="57"/>
      <c r="L204" s="60"/>
    </row>
    <row r="205" spans="2:12" ht="16.5" thickTop="1" thickBot="1" x14ac:dyDescent="0.3">
      <c r="B205" s="4">
        <v>40</v>
      </c>
      <c r="C205" s="2" t="s">
        <v>195</v>
      </c>
      <c r="D205" s="28">
        <v>540000</v>
      </c>
      <c r="E205" s="39">
        <v>560000</v>
      </c>
      <c r="F205" s="16">
        <f t="shared" si="8"/>
        <v>550000</v>
      </c>
      <c r="J205" s="57"/>
      <c r="L205" s="60"/>
    </row>
    <row r="206" spans="2:12" ht="16.5" thickTop="1" thickBot="1" x14ac:dyDescent="0.3">
      <c r="B206" s="4">
        <v>41</v>
      </c>
      <c r="C206" s="2" t="s">
        <v>196</v>
      </c>
      <c r="D206" s="28">
        <v>90101.038062283755</v>
      </c>
      <c r="E206" s="39">
        <v>105448.00000000001</v>
      </c>
      <c r="F206" s="16">
        <f t="shared" si="8"/>
        <v>97774.519031141885</v>
      </c>
      <c r="J206" s="57"/>
      <c r="L206" s="60"/>
    </row>
    <row r="207" spans="2:12" ht="16.5" thickTop="1" thickBot="1" x14ac:dyDescent="0.3">
      <c r="B207" s="4">
        <v>42</v>
      </c>
      <c r="C207" s="2" t="s">
        <v>197</v>
      </c>
      <c r="D207" s="28">
        <v>340000</v>
      </c>
      <c r="E207" s="39">
        <v>333592</v>
      </c>
      <c r="F207" s="16">
        <f t="shared" si="8"/>
        <v>336796</v>
      </c>
      <c r="J207" s="57"/>
      <c r="L207" s="60"/>
    </row>
    <row r="208" spans="2:12" ht="16.5" thickTop="1" thickBot="1" x14ac:dyDescent="0.3">
      <c r="B208" s="4">
        <v>43</v>
      </c>
      <c r="C208" s="2" t="s">
        <v>198</v>
      </c>
      <c r="D208" s="28">
        <v>360000</v>
      </c>
      <c r="E208" s="39">
        <v>389000</v>
      </c>
      <c r="F208" s="16">
        <f t="shared" si="8"/>
        <v>374500</v>
      </c>
      <c r="J208" s="57"/>
      <c r="L208" s="60"/>
    </row>
    <row r="209" spans="2:12" ht="16.5" thickTop="1" thickBot="1" x14ac:dyDescent="0.3">
      <c r="B209" s="4">
        <v>44</v>
      </c>
      <c r="C209" s="2" t="s">
        <v>241</v>
      </c>
      <c r="D209" s="28">
        <v>790000</v>
      </c>
      <c r="E209" s="39">
        <v>760000</v>
      </c>
      <c r="F209" s="16">
        <f t="shared" si="8"/>
        <v>775000</v>
      </c>
      <c r="J209" s="57"/>
      <c r="L209" s="60"/>
    </row>
    <row r="210" spans="2:12" ht="16.5" thickTop="1" thickBot="1" x14ac:dyDescent="0.3">
      <c r="B210" s="4">
        <v>45</v>
      </c>
      <c r="C210" s="2" t="s">
        <v>199</v>
      </c>
      <c r="D210" s="28">
        <v>320000</v>
      </c>
      <c r="E210" s="39">
        <v>248185</v>
      </c>
      <c r="F210" s="16">
        <f t="shared" si="8"/>
        <v>284092.5</v>
      </c>
      <c r="J210" s="57"/>
      <c r="L210" s="60"/>
    </row>
    <row r="211" spans="2:12" ht="16.5" thickTop="1" thickBot="1" x14ac:dyDescent="0.3">
      <c r="B211" s="4">
        <v>46</v>
      </c>
      <c r="C211" s="2" t="s">
        <v>200</v>
      </c>
      <c r="D211" s="28">
        <v>60000</v>
      </c>
      <c r="E211" s="39">
        <v>84672</v>
      </c>
      <c r="F211" s="16">
        <f t="shared" si="8"/>
        <v>72336</v>
      </c>
      <c r="J211" s="57"/>
      <c r="L211" s="60"/>
    </row>
    <row r="212" spans="2:12" ht="16.5" thickTop="1" thickBot="1" x14ac:dyDescent="0.3">
      <c r="B212" s="4">
        <v>47</v>
      </c>
      <c r="C212" s="2" t="s">
        <v>201</v>
      </c>
      <c r="D212" s="28">
        <v>60000</v>
      </c>
      <c r="E212" s="39">
        <v>98000</v>
      </c>
      <c r="F212" s="16">
        <f t="shared" si="8"/>
        <v>79000</v>
      </c>
      <c r="J212" s="57"/>
      <c r="L212" s="60"/>
    </row>
    <row r="213" spans="2:12" ht="16.5" thickTop="1" thickBot="1" x14ac:dyDescent="0.3">
      <c r="B213" s="4">
        <v>48</v>
      </c>
      <c r="C213" s="2" t="s">
        <v>202</v>
      </c>
      <c r="D213" s="28">
        <v>60000</v>
      </c>
      <c r="E213" s="39">
        <v>82000</v>
      </c>
      <c r="F213" s="16">
        <f t="shared" si="8"/>
        <v>71000</v>
      </c>
      <c r="J213" s="57"/>
      <c r="L213" s="60"/>
    </row>
    <row r="214" spans="2:12" ht="16.5" thickTop="1" thickBot="1" x14ac:dyDescent="0.3">
      <c r="B214" s="4">
        <v>49</v>
      </c>
      <c r="C214" s="2" t="s">
        <v>203</v>
      </c>
      <c r="D214" s="28">
        <v>136000</v>
      </c>
      <c r="E214" s="39">
        <v>163513</v>
      </c>
      <c r="F214" s="16">
        <f t="shared" si="8"/>
        <v>149756.5</v>
      </c>
      <c r="J214" s="57"/>
      <c r="L214" s="60"/>
    </row>
    <row r="215" spans="2:12" ht="16.5" thickTop="1" thickBot="1" x14ac:dyDescent="0.3">
      <c r="B215" s="4">
        <v>50</v>
      </c>
      <c r="C215" s="2" t="s">
        <v>258</v>
      </c>
      <c r="D215" s="28">
        <v>160000</v>
      </c>
      <c r="E215" s="39">
        <v>230000</v>
      </c>
      <c r="F215" s="16">
        <f t="shared" si="8"/>
        <v>195000</v>
      </c>
      <c r="J215" s="57"/>
      <c r="L215" s="60"/>
    </row>
    <row r="216" spans="2:12" ht="16.5" thickTop="1" thickBot="1" x14ac:dyDescent="0.3">
      <c r="B216" s="4">
        <v>51</v>
      </c>
      <c r="C216" s="2" t="s">
        <v>33</v>
      </c>
      <c r="D216" s="28">
        <v>440000</v>
      </c>
      <c r="E216" s="39">
        <v>420000</v>
      </c>
      <c r="F216" s="16">
        <f t="shared" si="8"/>
        <v>430000</v>
      </c>
      <c r="J216" s="57"/>
      <c r="L216" s="60"/>
    </row>
    <row r="217" spans="2:12" ht="16.5" thickTop="1" thickBot="1" x14ac:dyDescent="0.3">
      <c r="B217" s="4">
        <v>52</v>
      </c>
      <c r="C217" s="2" t="s">
        <v>204</v>
      </c>
      <c r="D217" s="28">
        <v>680000</v>
      </c>
      <c r="E217" s="39">
        <v>426888</v>
      </c>
      <c r="F217" s="16">
        <f t="shared" si="8"/>
        <v>553444</v>
      </c>
      <c r="J217" s="57"/>
      <c r="L217" s="60"/>
    </row>
    <row r="218" spans="2:12" ht="16.5" thickTop="1" thickBot="1" x14ac:dyDescent="0.3">
      <c r="B218" s="4">
        <v>53</v>
      </c>
      <c r="C218" s="2" t="s">
        <v>205</v>
      </c>
      <c r="D218" s="28">
        <v>320000</v>
      </c>
      <c r="E218" s="39">
        <v>157829</v>
      </c>
      <c r="F218" s="16">
        <f t="shared" si="8"/>
        <v>238914.5</v>
      </c>
      <c r="J218" s="57"/>
      <c r="L218" s="60"/>
    </row>
    <row r="219" spans="2:12" ht="16.5" thickTop="1" thickBot="1" x14ac:dyDescent="0.3">
      <c r="B219" s="4">
        <v>54</v>
      </c>
      <c r="C219" s="2" t="s">
        <v>206</v>
      </c>
      <c r="D219" s="28">
        <v>250000</v>
      </c>
      <c r="E219" s="39">
        <v>204526</v>
      </c>
      <c r="F219" s="16">
        <f t="shared" si="8"/>
        <v>227263</v>
      </c>
      <c r="J219" s="57"/>
      <c r="L219" s="60"/>
    </row>
    <row r="220" spans="2:12" ht="16.5" thickTop="1" thickBot="1" x14ac:dyDescent="0.3">
      <c r="B220" s="4">
        <v>55</v>
      </c>
      <c r="C220" s="2" t="s">
        <v>207</v>
      </c>
      <c r="D220" s="28">
        <v>420000</v>
      </c>
      <c r="E220" s="39">
        <v>430000</v>
      </c>
      <c r="F220" s="16">
        <f t="shared" si="8"/>
        <v>425000</v>
      </c>
      <c r="J220" s="57"/>
      <c r="L220" s="60"/>
    </row>
    <row r="221" spans="2:12" ht="16.5" thickTop="1" thickBot="1" x14ac:dyDescent="0.3">
      <c r="B221" s="4">
        <v>56</v>
      </c>
      <c r="C221" s="2" t="s">
        <v>208</v>
      </c>
      <c r="D221" s="28">
        <v>60000</v>
      </c>
      <c r="E221" s="39">
        <v>52626</v>
      </c>
      <c r="F221" s="16">
        <f t="shared" si="8"/>
        <v>56313</v>
      </c>
      <c r="J221" s="57"/>
      <c r="L221" s="60"/>
    </row>
    <row r="222" spans="2:12" ht="16.5" thickTop="1" thickBot="1" x14ac:dyDescent="0.3">
      <c r="B222" s="4">
        <v>57</v>
      </c>
      <c r="C222" s="2" t="s">
        <v>209</v>
      </c>
      <c r="D222" s="28">
        <v>90000</v>
      </c>
      <c r="E222" s="39">
        <v>96432</v>
      </c>
      <c r="F222" s="16">
        <f t="shared" si="8"/>
        <v>93216</v>
      </c>
      <c r="J222" s="57"/>
      <c r="L222" s="60"/>
    </row>
    <row r="223" spans="2:12" ht="16.5" thickTop="1" thickBot="1" x14ac:dyDescent="0.3">
      <c r="B223" s="4">
        <v>58</v>
      </c>
      <c r="C223" s="2" t="s">
        <v>210</v>
      </c>
      <c r="D223" s="28">
        <v>130000</v>
      </c>
      <c r="E223" s="39">
        <v>146216</v>
      </c>
      <c r="F223" s="16">
        <f t="shared" si="8"/>
        <v>138108</v>
      </c>
      <c r="J223" s="57"/>
      <c r="L223" s="60"/>
    </row>
    <row r="224" spans="2:12" ht="16.5" thickTop="1" thickBot="1" x14ac:dyDescent="0.3">
      <c r="B224" s="4">
        <v>59</v>
      </c>
      <c r="C224" s="2" t="s">
        <v>34</v>
      </c>
      <c r="D224" s="28">
        <v>144400</v>
      </c>
      <c r="E224" s="39">
        <v>74000</v>
      </c>
      <c r="F224" s="16">
        <f t="shared" si="8"/>
        <v>109200</v>
      </c>
      <c r="J224" s="57"/>
      <c r="L224" s="60"/>
    </row>
    <row r="225" spans="2:12" ht="16.5" thickTop="1" thickBot="1" x14ac:dyDescent="0.3">
      <c r="B225" s="4">
        <v>60</v>
      </c>
      <c r="C225" s="2" t="s">
        <v>211</v>
      </c>
      <c r="D225" s="28">
        <v>32000.000000000004</v>
      </c>
      <c r="E225" s="39">
        <v>33383.699999999997</v>
      </c>
      <c r="F225" s="16">
        <f t="shared" si="8"/>
        <v>32691.85</v>
      </c>
      <c r="J225" s="57"/>
      <c r="L225" s="60"/>
    </row>
    <row r="226" spans="2:12" ht="16.5" thickTop="1" thickBot="1" x14ac:dyDescent="0.3">
      <c r="B226" s="4">
        <v>61</v>
      </c>
      <c r="C226" s="2" t="s">
        <v>212</v>
      </c>
      <c r="D226" s="28">
        <v>249745.67474048451</v>
      </c>
      <c r="E226" s="39">
        <v>526000</v>
      </c>
      <c r="F226" s="16">
        <f t="shared" si="8"/>
        <v>387872.83737024223</v>
      </c>
      <c r="J226" s="57"/>
      <c r="L226" s="60"/>
    </row>
    <row r="227" spans="2:12" ht="16.5" thickTop="1" thickBot="1" x14ac:dyDescent="0.3">
      <c r="B227" s="4">
        <v>62</v>
      </c>
      <c r="C227" s="2" t="s">
        <v>213</v>
      </c>
      <c r="D227" s="28">
        <v>102640.65743944637</v>
      </c>
      <c r="E227" s="39">
        <v>120123.5</v>
      </c>
      <c r="F227" s="16">
        <f t="shared" si="8"/>
        <v>111382.07871972318</v>
      </c>
      <c r="J227" s="57"/>
      <c r="L227" s="60"/>
    </row>
    <row r="228" spans="2:12" ht="16.5" thickTop="1" thickBot="1" x14ac:dyDescent="0.3">
      <c r="B228" s="4">
        <v>63</v>
      </c>
      <c r="C228" s="2" t="s">
        <v>214</v>
      </c>
      <c r="D228" s="28">
        <v>129834.25605536335</v>
      </c>
      <c r="E228" s="39">
        <v>151949</v>
      </c>
      <c r="F228" s="16">
        <f t="shared" si="8"/>
        <v>140891.62802768167</v>
      </c>
      <c r="J228" s="57"/>
      <c r="L228" s="60"/>
    </row>
    <row r="229" spans="2:12" ht="16.5" thickTop="1" thickBot="1" x14ac:dyDescent="0.3">
      <c r="B229" s="4">
        <v>64</v>
      </c>
      <c r="C229" s="2" t="s">
        <v>215</v>
      </c>
      <c r="D229" s="28">
        <v>90184.775086505208</v>
      </c>
      <c r="E229" s="39">
        <v>105546</v>
      </c>
      <c r="F229" s="16">
        <f t="shared" si="8"/>
        <v>97865.387543252611</v>
      </c>
      <c r="J229" s="57"/>
      <c r="L229" s="60"/>
    </row>
    <row r="230" spans="2:12" ht="16.5" thickTop="1" thickBot="1" x14ac:dyDescent="0.3">
      <c r="B230" s="4">
        <v>65</v>
      </c>
      <c r="C230" s="2" t="s">
        <v>216</v>
      </c>
      <c r="D230" s="34">
        <v>2800000</v>
      </c>
      <c r="E230" s="39">
        <v>2600000</v>
      </c>
      <c r="F230" s="16">
        <f t="shared" si="8"/>
        <v>2700000</v>
      </c>
      <c r="J230" s="57"/>
      <c r="L230" s="60"/>
    </row>
    <row r="231" spans="2:12" ht="31.5" thickTop="1" thickBot="1" x14ac:dyDescent="0.3">
      <c r="B231" s="4">
        <v>66</v>
      </c>
      <c r="C231" s="10" t="s">
        <v>217</v>
      </c>
      <c r="D231" s="28">
        <v>230000</v>
      </c>
      <c r="E231" s="39">
        <v>480000</v>
      </c>
      <c r="F231" s="16">
        <f t="shared" ref="F231:F255" si="9">SUM(D231+E231)/2</f>
        <v>355000</v>
      </c>
      <c r="J231" s="57"/>
      <c r="L231" s="60"/>
    </row>
    <row r="232" spans="2:12" ht="16.5" thickTop="1" thickBot="1" x14ac:dyDescent="0.3">
      <c r="B232" s="4">
        <v>67</v>
      </c>
      <c r="C232" s="2" t="s">
        <v>218</v>
      </c>
      <c r="D232" s="28">
        <v>12000.000000000002</v>
      </c>
      <c r="E232" s="39">
        <v>105252</v>
      </c>
      <c r="F232" s="16">
        <f t="shared" si="9"/>
        <v>58626</v>
      </c>
      <c r="J232" s="57"/>
      <c r="L232" s="60"/>
    </row>
    <row r="233" spans="2:12" ht="16.5" thickTop="1" thickBot="1" x14ac:dyDescent="0.3">
      <c r="B233" s="4">
        <v>68</v>
      </c>
      <c r="C233" s="2" t="s">
        <v>35</v>
      </c>
      <c r="D233" s="28">
        <v>24932.69896193772</v>
      </c>
      <c r="E233" s="39">
        <v>29179.5</v>
      </c>
      <c r="F233" s="16">
        <f t="shared" si="9"/>
        <v>27056.09948096886</v>
      </c>
      <c r="J233" s="57"/>
      <c r="L233" s="60"/>
    </row>
    <row r="234" spans="2:12" ht="16.5" thickTop="1" thickBot="1" x14ac:dyDescent="0.3">
      <c r="B234" s="4">
        <v>69</v>
      </c>
      <c r="C234" s="2" t="s">
        <v>219</v>
      </c>
      <c r="D234" s="28">
        <v>856000.00000000012</v>
      </c>
      <c r="E234" s="39">
        <v>816000</v>
      </c>
      <c r="F234" s="16">
        <f t="shared" si="9"/>
        <v>836000</v>
      </c>
      <c r="J234" s="57"/>
      <c r="L234" s="60"/>
    </row>
    <row r="235" spans="2:12" ht="16.5" thickTop="1" thickBot="1" x14ac:dyDescent="0.3">
      <c r="B235" s="4">
        <v>70</v>
      </c>
      <c r="C235" s="2" t="s">
        <v>220</v>
      </c>
      <c r="D235" s="28">
        <v>132000</v>
      </c>
      <c r="E235" s="39">
        <v>134456</v>
      </c>
      <c r="F235" s="16">
        <f t="shared" si="9"/>
        <v>133228</v>
      </c>
      <c r="J235" s="57"/>
      <c r="L235" s="60"/>
    </row>
    <row r="236" spans="2:12" ht="16.5" thickTop="1" thickBot="1" x14ac:dyDescent="0.3">
      <c r="B236" s="4">
        <v>71</v>
      </c>
      <c r="C236" s="2" t="s">
        <v>221</v>
      </c>
      <c r="D236" s="28">
        <v>132000</v>
      </c>
      <c r="E236" s="39">
        <v>134456</v>
      </c>
      <c r="F236" s="16">
        <f t="shared" si="9"/>
        <v>133228</v>
      </c>
      <c r="J236" s="57"/>
      <c r="L236" s="60"/>
    </row>
    <row r="237" spans="2:12" ht="16.5" thickTop="1" thickBot="1" x14ac:dyDescent="0.3">
      <c r="B237" s="4">
        <v>72</v>
      </c>
      <c r="C237" s="2" t="s">
        <v>222</v>
      </c>
      <c r="D237" s="28">
        <v>132000</v>
      </c>
      <c r="E237" s="39">
        <v>204869</v>
      </c>
      <c r="F237" s="16">
        <f t="shared" si="9"/>
        <v>168434.5</v>
      </c>
      <c r="J237" s="57"/>
      <c r="L237" s="60"/>
    </row>
    <row r="238" spans="2:12" ht="16.5" thickTop="1" thickBot="1" x14ac:dyDescent="0.3">
      <c r="B238" s="4">
        <v>73</v>
      </c>
      <c r="C238" s="2" t="s">
        <v>223</v>
      </c>
      <c r="D238" s="28">
        <v>132000</v>
      </c>
      <c r="E238" s="39">
        <v>168520.8</v>
      </c>
      <c r="F238" s="16">
        <f t="shared" si="9"/>
        <v>150260.4</v>
      </c>
      <c r="J238" s="57"/>
      <c r="L238" s="60"/>
    </row>
    <row r="239" spans="2:12" ht="16.5" thickTop="1" thickBot="1" x14ac:dyDescent="0.3">
      <c r="B239" s="4">
        <v>74</v>
      </c>
      <c r="C239" s="2" t="s">
        <v>224</v>
      </c>
      <c r="D239" s="28">
        <v>340000</v>
      </c>
      <c r="E239" s="39">
        <v>320000</v>
      </c>
      <c r="F239" s="16">
        <f t="shared" si="9"/>
        <v>330000</v>
      </c>
      <c r="J239" s="57"/>
      <c r="L239" s="60"/>
    </row>
    <row r="240" spans="2:12" ht="16.5" thickTop="1" thickBot="1" x14ac:dyDescent="0.3">
      <c r="B240" s="4">
        <v>75</v>
      </c>
      <c r="C240" s="2" t="s">
        <v>225</v>
      </c>
      <c r="D240" s="28">
        <v>230000</v>
      </c>
      <c r="E240" s="39">
        <v>216433</v>
      </c>
      <c r="F240" s="16">
        <f t="shared" si="9"/>
        <v>223216.5</v>
      </c>
      <c r="J240" s="57"/>
      <c r="L240" s="60"/>
    </row>
    <row r="241" spans="2:12" ht="16.5" thickTop="1" thickBot="1" x14ac:dyDescent="0.3">
      <c r="B241" s="4">
        <v>76</v>
      </c>
      <c r="C241" s="2" t="s">
        <v>226</v>
      </c>
      <c r="D241" s="28">
        <v>350000</v>
      </c>
      <c r="E241" s="39">
        <v>125538</v>
      </c>
      <c r="F241" s="16">
        <f t="shared" si="9"/>
        <v>237769</v>
      </c>
      <c r="J241" s="57"/>
      <c r="L241" s="60"/>
    </row>
    <row r="242" spans="2:12" ht="16.5" thickTop="1" thickBot="1" x14ac:dyDescent="0.3">
      <c r="B242" s="4">
        <v>77</v>
      </c>
      <c r="C242" s="2" t="s">
        <v>227</v>
      </c>
      <c r="D242" s="28">
        <v>315060.55363321799</v>
      </c>
      <c r="E242" s="39">
        <v>368725</v>
      </c>
      <c r="F242" s="16">
        <f t="shared" si="9"/>
        <v>341892.77681660897</v>
      </c>
      <c r="J242" s="57"/>
      <c r="L242" s="60"/>
    </row>
    <row r="243" spans="2:12" ht="16.5" thickTop="1" thickBot="1" x14ac:dyDescent="0.3">
      <c r="B243" s="4">
        <v>78</v>
      </c>
      <c r="C243" s="2" t="s">
        <v>228</v>
      </c>
      <c r="D243" s="28">
        <v>312000</v>
      </c>
      <c r="E243" s="39">
        <v>268000</v>
      </c>
      <c r="F243" s="16">
        <f t="shared" si="9"/>
        <v>290000</v>
      </c>
      <c r="J243" s="57"/>
      <c r="L243" s="60"/>
    </row>
    <row r="244" spans="2:12" ht="16.5" thickTop="1" thickBot="1" x14ac:dyDescent="0.3">
      <c r="B244" s="4">
        <v>79</v>
      </c>
      <c r="C244" s="2" t="s">
        <v>229</v>
      </c>
      <c r="D244" s="28">
        <v>260000</v>
      </c>
      <c r="E244" s="39">
        <v>287189</v>
      </c>
      <c r="F244" s="16">
        <f t="shared" si="9"/>
        <v>273594.5</v>
      </c>
      <c r="J244" s="57"/>
      <c r="L244" s="60"/>
    </row>
    <row r="245" spans="2:12" ht="16.5" thickTop="1" thickBot="1" x14ac:dyDescent="0.3">
      <c r="B245" s="4">
        <v>80</v>
      </c>
      <c r="C245" s="2" t="s">
        <v>230</v>
      </c>
      <c r="D245" s="28">
        <v>340000</v>
      </c>
      <c r="E245" s="39">
        <v>260000</v>
      </c>
      <c r="F245" s="16">
        <f t="shared" si="9"/>
        <v>300000</v>
      </c>
      <c r="J245" s="57"/>
      <c r="L245" s="60"/>
    </row>
    <row r="246" spans="2:12" ht="16.5" thickTop="1" thickBot="1" x14ac:dyDescent="0.3">
      <c r="B246" s="4">
        <v>81</v>
      </c>
      <c r="C246" s="2" t="s">
        <v>231</v>
      </c>
      <c r="D246" s="28">
        <v>380000</v>
      </c>
      <c r="E246" s="39">
        <v>360000</v>
      </c>
      <c r="F246" s="16">
        <f t="shared" si="9"/>
        <v>370000</v>
      </c>
      <c r="J246" s="57"/>
      <c r="L246" s="60"/>
    </row>
    <row r="247" spans="2:12" ht="16.5" thickTop="1" thickBot="1" x14ac:dyDescent="0.3">
      <c r="B247" s="4">
        <v>82</v>
      </c>
      <c r="C247" s="2" t="s">
        <v>232</v>
      </c>
      <c r="D247" s="28">
        <v>620000</v>
      </c>
      <c r="E247" s="39">
        <v>490000</v>
      </c>
      <c r="F247" s="16">
        <f t="shared" si="9"/>
        <v>555000</v>
      </c>
      <c r="J247" s="57"/>
      <c r="L247" s="60"/>
    </row>
    <row r="248" spans="2:12" ht="16.5" thickTop="1" thickBot="1" x14ac:dyDescent="0.3">
      <c r="B248" s="4">
        <v>83</v>
      </c>
      <c r="C248" s="2" t="s">
        <v>259</v>
      </c>
      <c r="D248" s="28">
        <v>900000</v>
      </c>
      <c r="E248" s="39">
        <v>980000</v>
      </c>
      <c r="F248" s="16">
        <f t="shared" si="9"/>
        <v>940000</v>
      </c>
      <c r="J248" s="57"/>
      <c r="L248" s="60"/>
    </row>
    <row r="249" spans="2:12" ht="16.5" thickTop="1" thickBot="1" x14ac:dyDescent="0.3">
      <c r="B249" s="4">
        <v>84</v>
      </c>
      <c r="C249" s="2" t="s">
        <v>233</v>
      </c>
      <c r="D249" s="28">
        <v>269000</v>
      </c>
      <c r="E249" s="39">
        <v>280000</v>
      </c>
      <c r="F249" s="16">
        <f t="shared" si="9"/>
        <v>274500</v>
      </c>
      <c r="J249" s="57"/>
      <c r="L249" s="60"/>
    </row>
    <row r="250" spans="2:12" ht="16.5" thickTop="1" thickBot="1" x14ac:dyDescent="0.3">
      <c r="B250" s="4">
        <v>85</v>
      </c>
      <c r="C250" s="2" t="s">
        <v>234</v>
      </c>
      <c r="D250" s="28">
        <v>320000</v>
      </c>
      <c r="E250" s="39">
        <v>210504</v>
      </c>
      <c r="F250" s="16">
        <f t="shared" si="9"/>
        <v>265252</v>
      </c>
      <c r="J250" s="57"/>
      <c r="L250" s="60"/>
    </row>
    <row r="251" spans="2:12" ht="16.5" thickTop="1" thickBot="1" x14ac:dyDescent="0.3">
      <c r="B251" s="4">
        <v>86</v>
      </c>
      <c r="C251" s="2" t="s">
        <v>235</v>
      </c>
      <c r="D251" s="28">
        <v>42601.211072664373</v>
      </c>
      <c r="E251" s="39">
        <v>49857.5</v>
      </c>
      <c r="F251" s="16">
        <f t="shared" si="9"/>
        <v>46229.355536332187</v>
      </c>
      <c r="J251" s="57"/>
      <c r="L251" s="60"/>
    </row>
    <row r="252" spans="2:12" ht="15.75" thickTop="1" x14ac:dyDescent="0.25">
      <c r="B252" s="4">
        <v>87</v>
      </c>
      <c r="C252" s="2" t="s">
        <v>236</v>
      </c>
      <c r="D252" s="28">
        <v>25000</v>
      </c>
      <c r="E252" s="55">
        <v>20457.500000000004</v>
      </c>
      <c r="F252" s="16">
        <f t="shared" si="9"/>
        <v>22728.75</v>
      </c>
      <c r="J252" s="57"/>
      <c r="L252" s="60"/>
    </row>
    <row r="253" spans="2:12" x14ac:dyDescent="0.25">
      <c r="B253" s="4">
        <v>88</v>
      </c>
      <c r="C253" s="2" t="s">
        <v>237</v>
      </c>
      <c r="D253" s="28">
        <v>312000</v>
      </c>
      <c r="E253" s="55">
        <v>290000</v>
      </c>
      <c r="F253" s="16">
        <f t="shared" si="9"/>
        <v>301000</v>
      </c>
      <c r="J253" s="57"/>
      <c r="L253" s="60"/>
    </row>
    <row r="254" spans="2:12" x14ac:dyDescent="0.25">
      <c r="B254" s="4">
        <v>89</v>
      </c>
      <c r="C254" s="2" t="s">
        <v>238</v>
      </c>
      <c r="D254" s="28">
        <v>2800000</v>
      </c>
      <c r="E254" s="55">
        <v>2680000</v>
      </c>
      <c r="F254" s="16">
        <f t="shared" si="9"/>
        <v>2740000</v>
      </c>
      <c r="J254" s="57"/>
      <c r="L254" s="60"/>
    </row>
    <row r="255" spans="2:12" x14ac:dyDescent="0.25">
      <c r="B255" s="4">
        <v>90</v>
      </c>
      <c r="C255" s="2" t="s">
        <v>242</v>
      </c>
      <c r="D255" s="28">
        <v>32000.000000000004</v>
      </c>
      <c r="E255" s="55">
        <v>30000</v>
      </c>
      <c r="F255" s="16">
        <f t="shared" si="9"/>
        <v>31000</v>
      </c>
      <c r="J255" s="57"/>
      <c r="L255" s="60"/>
    </row>
    <row r="256" spans="2:12" ht="15.75" x14ac:dyDescent="0.25">
      <c r="B256" s="75" t="s">
        <v>2</v>
      </c>
      <c r="C256" s="76"/>
      <c r="D256" s="36">
        <f>SUM(D6:D255)</f>
        <v>127523152.65051904</v>
      </c>
      <c r="E256" s="47">
        <f>SUM(E11:E255)+E6</f>
        <v>124236555.39999998</v>
      </c>
      <c r="F256" s="54">
        <f>SUM(F6:F255)</f>
        <v>125879854.02525946</v>
      </c>
      <c r="H256" s="58">
        <v>125889853.73152249</v>
      </c>
    </row>
    <row r="257" spans="3:8" x14ac:dyDescent="0.25">
      <c r="E257" s="8"/>
    </row>
    <row r="258" spans="3:8" x14ac:dyDescent="0.25">
      <c r="E258" s="8"/>
    </row>
    <row r="259" spans="3:8" x14ac:dyDescent="0.25">
      <c r="C259" s="11"/>
    </row>
    <row r="260" spans="3:8" x14ac:dyDescent="0.25">
      <c r="C260" t="s">
        <v>239</v>
      </c>
      <c r="H260" s="8">
        <f>+H256-F256</f>
        <v>9999.7062630206347</v>
      </c>
    </row>
    <row r="261" spans="3:8" x14ac:dyDescent="0.25">
      <c r="C261" t="s">
        <v>240</v>
      </c>
    </row>
  </sheetData>
  <mergeCells count="16">
    <mergeCell ref="B256:C256"/>
    <mergeCell ref="F8:F10"/>
    <mergeCell ref="B3:E3"/>
    <mergeCell ref="B1:E1"/>
    <mergeCell ref="B2:E2"/>
    <mergeCell ref="D8:D10"/>
    <mergeCell ref="E8:E10"/>
    <mergeCell ref="B8:C9"/>
    <mergeCell ref="B141:C141"/>
    <mergeCell ref="B156:C156"/>
    <mergeCell ref="B165:C165"/>
    <mergeCell ref="B47:C47"/>
    <mergeCell ref="B91:C91"/>
    <mergeCell ref="B101:C101"/>
    <mergeCell ref="B121:C121"/>
    <mergeCell ref="B128:C128"/>
  </mergeCells>
  <pageMargins left="0.7" right="0.7" top="0.75" bottom="0.75" header="0.3" footer="0.3"/>
  <pageSetup paperSize="9" orientation="portrait" r:id="rId1"/>
  <headerFooter>
    <oddFooter>&amp;R_x000D_&amp;1#&amp;"Calibri"&amp;10&amp;K000000 Información Pública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precios de referencia </vt:lpstr>
      <vt:lpstr>COTIZACIONES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Erasmo Arcila Mora</dc:creator>
  <cp:lastModifiedBy>Maria Alejandra Espejo Caballero</cp:lastModifiedBy>
  <cp:lastPrinted>2024-02-21T13:23:12Z</cp:lastPrinted>
  <dcterms:created xsi:type="dcterms:W3CDTF">2018-11-09T19:32:26Z</dcterms:created>
  <dcterms:modified xsi:type="dcterms:W3CDTF">2025-03-27T14:30:36Z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9238af61-cfb1-43e3-a724-fe68a71eee05_Enabled">
    <vt:lpwstr>true</vt:lpwstr>
  </property>
  <property fmtid="{D5CDD505-2E9C-101B-9397-08002B2CF9AE}" pid="3" name="MSIP_Label_9238af61-cfb1-43e3-a724-fe68a71eee05_SetDate">
    <vt:lpwstr>2025-03-05T20:53:16Z</vt:lpwstr>
  </property>
  <property fmtid="{D5CDD505-2E9C-101B-9397-08002B2CF9AE}" pid="4" name="MSIP_Label_9238af61-cfb1-43e3-a724-fe68a71eee05_Method">
    <vt:lpwstr>Privileged</vt:lpwstr>
  </property>
  <property fmtid="{D5CDD505-2E9C-101B-9397-08002B2CF9AE}" pid="5" name="MSIP_Label_9238af61-cfb1-43e3-a724-fe68a71eee05_Name">
    <vt:lpwstr>Pública</vt:lpwstr>
  </property>
  <property fmtid="{D5CDD505-2E9C-101B-9397-08002B2CF9AE}" pid="6" name="MSIP_Label_9238af61-cfb1-43e3-a724-fe68a71eee05_SiteId">
    <vt:lpwstr>fab26e5a-737a-4438-8ccd-8e465ecf21d8</vt:lpwstr>
  </property>
  <property fmtid="{D5CDD505-2E9C-101B-9397-08002B2CF9AE}" pid="7" name="MSIP_Label_9238af61-cfb1-43e3-a724-fe68a71eee05_ActionId">
    <vt:lpwstr>6051a4d1-0dba-415f-8ca7-4391f6a9f735</vt:lpwstr>
  </property>
  <property fmtid="{D5CDD505-2E9C-101B-9397-08002B2CF9AE}" pid="8" name="MSIP_Label_9238af61-cfb1-43e3-a724-fe68a71eee05_ContentBits">
    <vt:lpwstr>2</vt:lpwstr>
  </property>
</Properties>
</file>