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IA\Desktop\REALIZAR PROCESO DE AVISTAMIENTO DE AVES EN PRO DE LA SEGURIDAD OPERACIONAL Y NAVEGACION AEREA EN EL MUNICIPIO DE INIRIDA DE LA REGIONAL ORIENTE\DOCUMENTOS FINALES\"/>
    </mc:Choice>
  </mc:AlternateContent>
  <xr:revisionPtr revIDLastSave="0" documentId="13_ncr:1_{2013D5E5-A6F5-4253-8B6C-9ACC758F8DCF}" xr6:coauthVersionLast="47" xr6:coauthVersionMax="47" xr10:uidLastSave="{00000000-0000-0000-0000-000000000000}"/>
  <bookViews>
    <workbookView xWindow="-120" yWindow="-120" windowWidth="20730" windowHeight="11160" xr2:uid="{37CD8FE8-033C-4DBF-98F4-9586FAE1C40C}"/>
  </bookViews>
  <sheets>
    <sheet name="ESTUDIO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7" i="1" l="1"/>
  <c r="AC6" i="1"/>
  <c r="AC5" i="1"/>
  <c r="AD5" i="1" s="1"/>
  <c r="AC4" i="1"/>
  <c r="AC3" i="1"/>
  <c r="AD3" i="1" s="1"/>
  <c r="AA7" i="1"/>
  <c r="AA6" i="1"/>
  <c r="AA5" i="1"/>
  <c r="AA4" i="1"/>
  <c r="AA3" i="1"/>
  <c r="AA8" i="1" s="1"/>
  <c r="AD4" i="1" l="1"/>
  <c r="AD6" i="1"/>
  <c r="AD7" i="1"/>
  <c r="AD8" i="1" l="1"/>
  <c r="V7" i="1"/>
  <c r="V6" i="1"/>
  <c r="V5" i="1"/>
  <c r="V4" i="1"/>
  <c r="V3" i="1"/>
  <c r="Q7" i="1"/>
  <c r="L7" i="1"/>
  <c r="G3" i="1"/>
  <c r="G6" i="1"/>
  <c r="Q6" i="1"/>
  <c r="Q5" i="1"/>
  <c r="Q4" i="1"/>
  <c r="Q3" i="1"/>
  <c r="G7" i="1"/>
  <c r="G4" i="1"/>
  <c r="G5" i="1"/>
  <c r="L4" i="1"/>
  <c r="L5" i="1"/>
  <c r="L6" i="1"/>
  <c r="L3" i="1"/>
  <c r="V8" i="1" l="1"/>
  <c r="Q8" i="1"/>
  <c r="L8" i="1"/>
  <c r="G8" i="1"/>
</calcChain>
</file>

<file path=xl/sharedStrings.xml><?xml version="1.0" encoding="utf-8"?>
<sst xmlns="http://schemas.openxmlformats.org/spreadsheetml/2006/main" count="63" uniqueCount="22">
  <si>
    <t>ÍTEM</t>
  </si>
  <si>
    <t>DESCRIPCIÓN</t>
  </si>
  <si>
    <t>UNIDAD</t>
  </si>
  <si>
    <t>CANTIDAD</t>
  </si>
  <si>
    <t>VALOR
UNITARIO</t>
  </si>
  <si>
    <t>TOTAL PROYECTO</t>
  </si>
  <si>
    <t>REPRESENTACIONES COMAVIL SAS</t>
  </si>
  <si>
    <t>VALOR TOTAL</t>
  </si>
  <si>
    <t>DIANA SUAREZ ROJAS</t>
  </si>
  <si>
    <t>KIT AVISTADOR DE AVES</t>
  </si>
  <si>
    <t>GORRA SOUVENIR ACOMPAÑANTES</t>
  </si>
  <si>
    <t>PORTA PENDON ARAÑA</t>
  </si>
  <si>
    <t>SERVICIO ACOMPAÑAMIENTO PROFESIONAL DE AVISTADOR DE AVES</t>
  </si>
  <si>
    <t>SERVICIO PROFESIONAL DE CUBRIMIENTO PERIODISTICO, FOTOGRAFICO Y DE VIDEO</t>
  </si>
  <si>
    <t>CRISTIAN SERNA MARTINEZ</t>
  </si>
  <si>
    <t>PROMEDIO COTIZACIONES TOTAL</t>
  </si>
  <si>
    <t>PROMEDIO COTIZACIONES UNITARIO</t>
  </si>
  <si>
    <t>J4G SAS</t>
  </si>
  <si>
    <t>DIEGO ALEXANDER LOPEZ PARRA</t>
  </si>
  <si>
    <t>NOTA 1: Se realizo el promedio de los precios unitarios cotizados y se multiplico por las cantidades requeridas en este proceso, arrojando un valor total de estudio de mercado por $49,426,700</t>
  </si>
  <si>
    <t xml:space="preserve">NOTA 2: En el item 1 se cotizo 170 Unidades, sin embargo las cantidades a adquirir para el proceso seran 160 Unidades </t>
  </si>
  <si>
    <t xml:space="preserve">NOTA 3: En el item 2 se cotizo 510 Unidades, sin embargo las cantidades a adquirir para el proceso seran 480 Unidades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</si>
</sst>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0" fillId="2" borderId="0" xfId="0" applyFill="1"/>
    <xf numFmtId="164" fontId="0" fillId="0" borderId="0" xfId="1" applyNumberFormat="1" applyFont="1"/>
    <xf numFmtId="0" fontId="0" fillId="3" borderId="0" xfId="0" applyFill="1"/>
    <xf numFmtId="0" fontId="2" fillId="3" borderId="0" xfId="0" applyFont="1" applyFill="1"/>
    <xf numFmtId="164" fontId="2" fillId="3" borderId="0" xfId="0" applyNumberFormat="1" applyFont="1" applyFill="1"/>
    <xf numFmtId="0" fontId="0" fillId="0" borderId="0" xfId="0" applyFill="1"/>
    <xf numFmtId="164" fontId="0" fillId="0" borderId="0" xfId="0" applyNumberFormat="1"/>
    <xf numFmtId="0" fontId="2" fillId="2" borderId="0" xfId="0" applyFont="1" applyFill="1" applyAlignment="1">
      <alignment horizontal="center"/>
    </xf>
    <xf numFmtId="164" fontId="0" fillId="2" borderId="0" xfId="1" applyNumberFormat="1" applyFont="1" applyFill="1"/>
    <xf numFmtId="164" fontId="0" fillId="0" borderId="0" xfId="1" applyNumberFormat="1" applyFont="1" applyFill="1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204A4-E83F-428E-A544-9C2C9B90F9EA}">
  <sheetPr codeName="Hoja2"/>
  <dimension ref="A1:AD14"/>
  <sheetViews>
    <sheetView tabSelected="1" topLeftCell="Y1" zoomScaleNormal="100" workbookViewId="0">
      <selection activeCell="AD7" sqref="AD7"/>
    </sheetView>
  </sheetViews>
  <sheetFormatPr baseColWidth="10" defaultRowHeight="15" x14ac:dyDescent="0.25"/>
  <cols>
    <col min="1" max="1" width="7" customWidth="1"/>
    <col min="2" max="2" width="88.140625" customWidth="1"/>
    <col min="3" max="3" width="6.5703125" style="7" customWidth="1"/>
    <col min="4" max="4" width="10.28515625" customWidth="1"/>
    <col min="5" max="5" width="14.85546875" customWidth="1"/>
    <col min="6" max="6" width="18.28515625" bestFit="1" customWidth="1"/>
    <col min="7" max="7" width="20.7109375" bestFit="1" customWidth="1"/>
    <col min="8" max="8" width="6.5703125" style="7" customWidth="1"/>
    <col min="9" max="9" width="8.7109375" style="7" customWidth="1"/>
    <col min="10" max="10" width="11.7109375" style="7" customWidth="1"/>
    <col min="11" max="11" width="15.5703125" style="7" customWidth="1"/>
    <col min="12" max="12" width="13" style="7" customWidth="1"/>
    <col min="13" max="13" width="5.7109375" style="7" customWidth="1"/>
    <col min="14" max="14" width="7.85546875" style="7" customWidth="1"/>
    <col min="15" max="15" width="10.140625" style="7" customWidth="1"/>
    <col min="16" max="16" width="15.140625" style="7" customWidth="1"/>
    <col min="17" max="17" width="12.7109375" style="7" customWidth="1"/>
    <col min="18" max="18" width="6.5703125" style="7" customWidth="1"/>
    <col min="19" max="19" width="8.42578125" style="7" customWidth="1"/>
    <col min="20" max="20" width="10.42578125" style="7" customWidth="1"/>
    <col min="21" max="21" width="15.42578125" style="7" customWidth="1"/>
    <col min="22" max="22" width="12.7109375" style="7" customWidth="1"/>
    <col min="23" max="23" width="7.5703125" style="7" customWidth="1"/>
    <col min="24" max="24" width="9.140625" style="7" customWidth="1"/>
    <col min="25" max="25" width="10.28515625" style="7" bestFit="1" customWidth="1"/>
    <col min="26" max="26" width="17" style="7" bestFit="1" customWidth="1"/>
    <col min="27" max="27" width="13" style="7" bestFit="1" customWidth="1"/>
    <col min="28" max="28" width="8.28515625" style="7" customWidth="1"/>
    <col min="29" max="29" width="34" style="7" customWidth="1"/>
    <col min="30" max="30" width="31.42578125" customWidth="1"/>
    <col min="31" max="31" width="14.140625" bestFit="1" customWidth="1"/>
  </cols>
  <sheetData>
    <row r="1" spans="1:30" x14ac:dyDescent="0.25">
      <c r="A1" s="1"/>
      <c r="B1" s="1"/>
      <c r="C1" s="2"/>
      <c r="D1" s="14" t="s">
        <v>6</v>
      </c>
      <c r="E1" s="14"/>
      <c r="F1" s="14"/>
      <c r="G1" s="14"/>
      <c r="H1" s="2"/>
      <c r="I1" s="14" t="s">
        <v>8</v>
      </c>
      <c r="J1" s="14"/>
      <c r="K1" s="14"/>
      <c r="L1" s="14"/>
      <c r="M1" s="9"/>
      <c r="N1" s="14" t="s">
        <v>14</v>
      </c>
      <c r="O1" s="14"/>
      <c r="P1" s="14"/>
      <c r="Q1" s="14"/>
      <c r="R1" s="2"/>
      <c r="S1" s="14" t="s">
        <v>17</v>
      </c>
      <c r="T1" s="14"/>
      <c r="U1" s="14"/>
      <c r="V1" s="14"/>
      <c r="W1" s="2"/>
      <c r="X1" s="14" t="s">
        <v>18</v>
      </c>
      <c r="Y1" s="14"/>
      <c r="Z1" s="14"/>
      <c r="AA1" s="14"/>
      <c r="AB1" s="2"/>
      <c r="AC1" s="13" t="s">
        <v>16</v>
      </c>
      <c r="AD1" s="13" t="s">
        <v>15</v>
      </c>
    </row>
    <row r="2" spans="1:30" x14ac:dyDescent="0.25">
      <c r="A2" s="1" t="s">
        <v>0</v>
      </c>
      <c r="B2" s="1" t="s">
        <v>1</v>
      </c>
      <c r="C2" s="2"/>
      <c r="D2" t="s">
        <v>2</v>
      </c>
      <c r="E2" t="s">
        <v>3</v>
      </c>
      <c r="F2" t="s">
        <v>4</v>
      </c>
      <c r="G2" t="s">
        <v>7</v>
      </c>
      <c r="H2" s="2"/>
      <c r="I2" t="s">
        <v>2</v>
      </c>
      <c r="J2" t="s">
        <v>3</v>
      </c>
      <c r="K2" t="s">
        <v>4</v>
      </c>
      <c r="L2" t="s">
        <v>7</v>
      </c>
      <c r="M2" s="2"/>
      <c r="N2" t="s">
        <v>2</v>
      </c>
      <c r="O2" t="s">
        <v>3</v>
      </c>
      <c r="P2" t="s">
        <v>4</v>
      </c>
      <c r="Q2" t="s">
        <v>7</v>
      </c>
      <c r="R2" s="2"/>
      <c r="S2" t="s">
        <v>2</v>
      </c>
      <c r="T2" t="s">
        <v>3</v>
      </c>
      <c r="U2" t="s">
        <v>4</v>
      </c>
      <c r="V2" t="s">
        <v>7</v>
      </c>
      <c r="W2" s="2"/>
      <c r="X2" t="s">
        <v>2</v>
      </c>
      <c r="Y2" t="s">
        <v>3</v>
      </c>
      <c r="Z2" t="s">
        <v>4</v>
      </c>
      <c r="AA2" t="s">
        <v>7</v>
      </c>
      <c r="AB2" s="2"/>
      <c r="AC2" s="13"/>
      <c r="AD2" s="13"/>
    </row>
    <row r="3" spans="1:30" x14ac:dyDescent="0.25">
      <c r="A3">
        <v>1</v>
      </c>
      <c r="B3" t="s">
        <v>9</v>
      </c>
      <c r="C3" s="2"/>
      <c r="D3" t="s">
        <v>2</v>
      </c>
      <c r="E3">
        <v>170</v>
      </c>
      <c r="F3" s="3">
        <v>183260</v>
      </c>
      <c r="G3" s="3">
        <f>+E3*F3</f>
        <v>31154200</v>
      </c>
      <c r="H3" s="2"/>
      <c r="I3" t="s">
        <v>2</v>
      </c>
      <c r="J3">
        <v>170</v>
      </c>
      <c r="K3" s="3">
        <v>140000</v>
      </c>
      <c r="L3" s="3">
        <f>+J3*K3</f>
        <v>23800000</v>
      </c>
      <c r="M3" s="10"/>
      <c r="N3" t="s">
        <v>2</v>
      </c>
      <c r="O3">
        <v>170</v>
      </c>
      <c r="P3" s="3">
        <v>148750</v>
      </c>
      <c r="Q3" s="3">
        <f>+O3*P3</f>
        <v>25287500</v>
      </c>
      <c r="R3" s="2"/>
      <c r="S3" t="s">
        <v>2</v>
      </c>
      <c r="T3">
        <v>170</v>
      </c>
      <c r="U3" s="3">
        <v>149940</v>
      </c>
      <c r="V3" s="3">
        <f>+T3*U3</f>
        <v>25489800</v>
      </c>
      <c r="W3" s="2"/>
      <c r="X3" t="s">
        <v>2</v>
      </c>
      <c r="Y3">
        <v>170</v>
      </c>
      <c r="Z3" s="3">
        <v>92000</v>
      </c>
      <c r="AA3" s="3">
        <f>+Y3*Z3</f>
        <v>15640000</v>
      </c>
      <c r="AB3" s="2"/>
      <c r="AC3" s="8">
        <f>+AVERAGE(F3,K3,P3,U3,Z3)</f>
        <v>142790</v>
      </c>
      <c r="AD3" s="8">
        <f>+AC3*160</f>
        <v>22846400</v>
      </c>
    </row>
    <row r="4" spans="1:30" x14ac:dyDescent="0.25">
      <c r="A4">
        <v>2</v>
      </c>
      <c r="B4" t="s">
        <v>10</v>
      </c>
      <c r="C4" s="2"/>
      <c r="D4" t="s">
        <v>2</v>
      </c>
      <c r="E4">
        <v>510</v>
      </c>
      <c r="F4" s="3">
        <v>63070</v>
      </c>
      <c r="G4" s="3">
        <f>+E4*F4</f>
        <v>32165700</v>
      </c>
      <c r="H4" s="2"/>
      <c r="I4" t="s">
        <v>2</v>
      </c>
      <c r="J4">
        <v>510</v>
      </c>
      <c r="K4" s="3">
        <v>28000</v>
      </c>
      <c r="L4" s="3">
        <f>+J4*K4</f>
        <v>14280000</v>
      </c>
      <c r="M4" s="10"/>
      <c r="N4" t="s">
        <v>2</v>
      </c>
      <c r="O4">
        <v>510</v>
      </c>
      <c r="P4" s="3">
        <v>27132</v>
      </c>
      <c r="Q4" s="3">
        <f>+O4*P4</f>
        <v>13837320</v>
      </c>
      <c r="R4" s="2"/>
      <c r="S4" t="s">
        <v>2</v>
      </c>
      <c r="T4">
        <v>510</v>
      </c>
      <c r="U4" s="3">
        <v>27370</v>
      </c>
      <c r="V4" s="3">
        <f>+T4*U4</f>
        <v>13958700</v>
      </c>
      <c r="W4" s="2"/>
      <c r="X4" t="s">
        <v>2</v>
      </c>
      <c r="Y4">
        <v>510</v>
      </c>
      <c r="Z4" s="3">
        <v>19000</v>
      </c>
      <c r="AA4" s="3">
        <f>+Y4*Z4</f>
        <v>9690000</v>
      </c>
      <c r="AB4" s="2"/>
      <c r="AC4" s="8">
        <f>+AVERAGE(F4,K4,P4,U4,Z4)</f>
        <v>32914.400000000001</v>
      </c>
      <c r="AD4" s="8">
        <f>+AC4*480</f>
        <v>15798912</v>
      </c>
    </row>
    <row r="5" spans="1:30" x14ac:dyDescent="0.25">
      <c r="A5">
        <v>3</v>
      </c>
      <c r="B5" t="s">
        <v>11</v>
      </c>
      <c r="C5" s="2"/>
      <c r="D5" t="s">
        <v>2</v>
      </c>
      <c r="E5">
        <v>6</v>
      </c>
      <c r="F5" s="3">
        <v>232050</v>
      </c>
      <c r="G5" s="3">
        <f>+E5*F5</f>
        <v>1392300</v>
      </c>
      <c r="H5" s="2"/>
      <c r="I5" t="s">
        <v>2</v>
      </c>
      <c r="J5">
        <v>6</v>
      </c>
      <c r="K5" s="3">
        <v>280000</v>
      </c>
      <c r="L5" s="3">
        <f>+J5*K5</f>
        <v>1680000</v>
      </c>
      <c r="M5" s="10"/>
      <c r="N5" t="s">
        <v>2</v>
      </c>
      <c r="O5">
        <v>6</v>
      </c>
      <c r="P5" s="3">
        <v>297500</v>
      </c>
      <c r="Q5" s="3">
        <f>+O5*P5</f>
        <v>1785000</v>
      </c>
      <c r="R5" s="2"/>
      <c r="S5" t="s">
        <v>2</v>
      </c>
      <c r="T5">
        <v>6</v>
      </c>
      <c r="U5" s="3">
        <v>298690</v>
      </c>
      <c r="V5" s="3">
        <f>+T5*U5</f>
        <v>1792140</v>
      </c>
      <c r="W5" s="2"/>
      <c r="X5" t="s">
        <v>2</v>
      </c>
      <c r="Y5">
        <v>6</v>
      </c>
      <c r="Z5" s="3">
        <v>195000</v>
      </c>
      <c r="AA5" s="3">
        <f>+Y5*Z5</f>
        <v>1170000</v>
      </c>
      <c r="AB5" s="2"/>
      <c r="AC5" s="8">
        <f>+AVERAGE(F5,K5,P5,U5,Z5)</f>
        <v>260648</v>
      </c>
      <c r="AD5" s="8">
        <f>+AC5*6</f>
        <v>1563888</v>
      </c>
    </row>
    <row r="6" spans="1:30" x14ac:dyDescent="0.25">
      <c r="A6">
        <v>4</v>
      </c>
      <c r="B6" t="s">
        <v>12</v>
      </c>
      <c r="C6" s="2"/>
      <c r="D6" t="s">
        <v>2</v>
      </c>
      <c r="E6">
        <v>1</v>
      </c>
      <c r="F6" s="3">
        <v>3570000</v>
      </c>
      <c r="G6" s="3">
        <f>+E6*F6</f>
        <v>3570000</v>
      </c>
      <c r="H6" s="2"/>
      <c r="I6" t="s">
        <v>2</v>
      </c>
      <c r="J6">
        <v>1</v>
      </c>
      <c r="K6" s="3">
        <v>5000000</v>
      </c>
      <c r="L6" s="3">
        <f>+J6*K6</f>
        <v>5000000</v>
      </c>
      <c r="M6" s="10"/>
      <c r="N6" t="s">
        <v>2</v>
      </c>
      <c r="O6">
        <v>1</v>
      </c>
      <c r="P6" s="3">
        <v>4760000</v>
      </c>
      <c r="Q6" s="3">
        <f>+O6*P6</f>
        <v>4760000</v>
      </c>
      <c r="R6" s="2"/>
      <c r="S6" t="s">
        <v>2</v>
      </c>
      <c r="T6">
        <v>1</v>
      </c>
      <c r="U6" s="3">
        <v>4998000</v>
      </c>
      <c r="V6" s="3">
        <f>+T6*U6</f>
        <v>4998000</v>
      </c>
      <c r="W6" s="2"/>
      <c r="X6" t="s">
        <v>2</v>
      </c>
      <c r="Y6">
        <v>1</v>
      </c>
      <c r="Z6" s="3"/>
      <c r="AA6" s="3">
        <f>+Y6*Z6</f>
        <v>0</v>
      </c>
      <c r="AB6" s="2"/>
      <c r="AC6" s="8">
        <f>+AVERAGE(F6,K6,P6,U6)</f>
        <v>4582000</v>
      </c>
      <c r="AD6" s="8">
        <f>+AC6*T6</f>
        <v>4582000</v>
      </c>
    </row>
    <row r="7" spans="1:30" x14ac:dyDescent="0.25">
      <c r="A7">
        <v>5</v>
      </c>
      <c r="B7" s="12" t="s">
        <v>13</v>
      </c>
      <c r="C7" s="2"/>
      <c r="D7" t="s">
        <v>2</v>
      </c>
      <c r="E7">
        <v>1</v>
      </c>
      <c r="F7" s="3">
        <v>5355000</v>
      </c>
      <c r="G7" s="3">
        <f>+E7*F7</f>
        <v>5355000</v>
      </c>
      <c r="H7" s="2"/>
      <c r="I7" t="s">
        <v>2</v>
      </c>
      <c r="J7">
        <v>1</v>
      </c>
      <c r="K7" s="3">
        <v>4500000</v>
      </c>
      <c r="L7" s="3">
        <f>+J7*K7</f>
        <v>4500000</v>
      </c>
      <c r="M7" s="10"/>
      <c r="N7" t="s">
        <v>2</v>
      </c>
      <c r="O7">
        <v>1</v>
      </c>
      <c r="P7" s="3">
        <v>4284000</v>
      </c>
      <c r="Q7" s="3">
        <f>+O7*P7</f>
        <v>4284000</v>
      </c>
      <c r="R7" s="2"/>
      <c r="S7" t="s">
        <v>2</v>
      </c>
      <c r="T7">
        <v>1</v>
      </c>
      <c r="U7" s="3">
        <v>4403000</v>
      </c>
      <c r="V7" s="3">
        <f>+T7*U7</f>
        <v>4403000</v>
      </c>
      <c r="W7" s="2"/>
      <c r="X7" t="s">
        <v>2</v>
      </c>
      <c r="Y7">
        <v>1</v>
      </c>
      <c r="Z7" s="3"/>
      <c r="AA7" s="3">
        <f>+Y7*Z7</f>
        <v>0</v>
      </c>
      <c r="AB7" s="2"/>
      <c r="AC7" s="8">
        <f>+AVERAGE(F7,K7,P7,U7)</f>
        <v>4635500</v>
      </c>
      <c r="AD7" s="8">
        <f>+AC7*T7</f>
        <v>4635500</v>
      </c>
    </row>
    <row r="8" spans="1:30" s="4" customFormat="1" x14ac:dyDescent="0.25">
      <c r="B8" s="5" t="s">
        <v>5</v>
      </c>
      <c r="F8" s="6"/>
      <c r="G8" s="6">
        <f>SUM(G3:G7)</f>
        <v>73637200</v>
      </c>
      <c r="K8" s="6"/>
      <c r="L8" s="6">
        <f>SUM(L3:L7)</f>
        <v>49260000</v>
      </c>
      <c r="M8" s="6"/>
      <c r="Q8" s="6">
        <f>SUM(Q3:Q7)</f>
        <v>49953820</v>
      </c>
      <c r="R8" s="2"/>
      <c r="V8" s="6">
        <f>SUM(V3:V7)</f>
        <v>50641640</v>
      </c>
      <c r="W8" s="2"/>
      <c r="X8" s="6"/>
      <c r="Y8" s="6"/>
      <c r="Z8" s="6"/>
      <c r="AA8" s="6">
        <f>SUM(AA3:AA7)</f>
        <v>26500000</v>
      </c>
      <c r="AB8" s="2"/>
      <c r="AD8" s="6">
        <f>SUM(AD3:AD7)</f>
        <v>49426700</v>
      </c>
    </row>
    <row r="9" spans="1:30" x14ac:dyDescent="0.25"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</row>
    <row r="10" spans="1:30" x14ac:dyDescent="0.25">
      <c r="B10" t="s">
        <v>19</v>
      </c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3"/>
    </row>
    <row r="11" spans="1:30" x14ac:dyDescent="0.25">
      <c r="B11" t="s">
        <v>20</v>
      </c>
      <c r="F11" s="3"/>
      <c r="AD11" s="3"/>
    </row>
    <row r="12" spans="1:30" x14ac:dyDescent="0.25">
      <c r="B12" t="s">
        <v>21</v>
      </c>
      <c r="F12" s="3"/>
      <c r="AD12" s="3"/>
    </row>
    <row r="13" spans="1:30" x14ac:dyDescent="0.25">
      <c r="F13" s="3"/>
      <c r="AD13" s="3"/>
    </row>
    <row r="14" spans="1:30" x14ac:dyDescent="0.25">
      <c r="F14" s="3"/>
      <c r="AD14" s="8"/>
    </row>
  </sheetData>
  <mergeCells count="7">
    <mergeCell ref="AD1:AD2"/>
    <mergeCell ref="D1:G1"/>
    <mergeCell ref="I1:L1"/>
    <mergeCell ref="N1:Q1"/>
    <mergeCell ref="AC1:AC2"/>
    <mergeCell ref="S1:V1"/>
    <mergeCell ref="X1:AA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Torres Buitrago</dc:creator>
  <cp:lastModifiedBy>Ariel Torres Buitrago</cp:lastModifiedBy>
  <dcterms:created xsi:type="dcterms:W3CDTF">2023-09-26T14:18:49Z</dcterms:created>
  <dcterms:modified xsi:type="dcterms:W3CDTF">2025-03-28T20:33:30Z</dcterms:modified>
</cp:coreProperties>
</file>