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PAVILION\Documents\1 B 13 marzo lina\"/>
    </mc:Choice>
  </mc:AlternateContent>
  <bookViews>
    <workbookView xWindow="0" yWindow="0" windowWidth="19224" windowHeight="8592"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s>
  <definedNames>
    <definedName name="_________key2" hidden="1">[2]INST!#REF!</definedName>
    <definedName name="________key2" hidden="1">[3]INST!#REF!</definedName>
    <definedName name="________key3" hidden="1">#REF!</definedName>
    <definedName name="___key2" hidden="1">[3]INST!#REF!</definedName>
    <definedName name="___key3" hidden="1">#REF!</definedName>
    <definedName name="___key31" hidden="1">#REF!</definedName>
    <definedName name="__123Graph_A" hidden="1">#REF!</definedName>
    <definedName name="__123Graph_B" hidden="1">#REF!</definedName>
    <definedName name="__key2" hidden="1">[4]INST!#REF!</definedName>
    <definedName name="__key21" hidden="1">[3]INST!#REF!</definedName>
    <definedName name="__key3" hidden="1">#REF!</definedName>
    <definedName name="__key31" hidden="1">#REF!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Fill" localSheetId="2" hidden="1">#REF!</definedName>
    <definedName name="_Fill" hidden="1">#REF!</definedName>
    <definedName name="_xlnm._FilterDatabase" localSheetId="0" hidden="1">'PRESUPUESTO OFICIAL (Entidad)'!$I$12:$I$40</definedName>
    <definedName name="_xlnm._FilterDatabase" localSheetId="1" hidden="1">'PROPUESTA ECONOMICA(Proponente)'!$I$12:$I$41</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[5]INST!#REF!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hidden="1">'[1]7422CW00'!#REF!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ort" localSheetId="2" hidden="1">#REF!</definedName>
    <definedName name="_Sort" hidden="1">#REF!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hidden="1">{"via1",#N/A,TRUE,"general";"via2",#N/A,TRUE,"general";"via3",#N/A,TRUE,"general"}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DFGSDB" localSheetId="2" hidden="1">{"via1",#N/A,TRUE,"general";"via2",#N/A,TRUE,"general";"via3",#N/A,TRUE,"general"}</definedName>
    <definedName name="ADFGSDB" hidden="1">{"via1",#N/A,TRUE,"general";"via2",#N/A,TRUE,"general";"via3",#N/A,TRUE,"general"}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LPH1" hidden="1">#REF!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BWorkbookPriority" hidden="1">-1602700874</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2" hidden="1">{"via1",#N/A,TRUE,"general";"via2",#N/A,TRUE,"general";"via3",#N/A,TRUE,"general"}</definedName>
    <definedName name="cdcdc" hidden="1">{"via1",#N/A,TRUE,"general";"via2",#N/A,TRUE,"general";"via3",#N/A,TRUE,"general"}</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jsa" hidden="1">#REF!</definedName>
    <definedName name="costo2" hidden="1">#REF!</definedName>
    <definedName name="CUNET" localSheetId="2" hidden="1">{"via1",#N/A,TRUE,"general";"via2",#N/A,TRUE,"general";"via3",#N/A,TRUE,"general"}</definedName>
    <definedName name="CUNET" hidden="1">{"via1",#N/A,TRUE,"general";"via2",#N/A,TRUE,"general";"via3",#N/A,TRUE,"general"}</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2" hidden="1">{"via1",#N/A,TRUE,"general";"via2",#N/A,TRUE,"general";"via3",#N/A,TRUE,"general"}</definedName>
    <definedName name="DCSDCTV"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2" hidden="1">{"via1",#N/A,TRUE,"general";"via2",#N/A,TRUE,"general";"via3",#N/A,TRUE,"general"}</definedName>
    <definedName name="dry"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2" hidden="1">{"via1",#N/A,TRUE,"general";"via2",#N/A,TRUE,"general";"via3",#N/A,TRUE,"general"}</definedName>
    <definedName name="eqw" hidden="1">{"via1",#N/A,TRUE,"general";"via2",#N/A,TRUE,"general";"via3",#N/A,TRUE,"general"}</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TRUCTURA" hidden="1">{#N/A,#N/A,TRUE,"INGENIERIA";#N/A,#N/A,TRUE,"COMPRAS";#N/A,#N/A,TRUE,"DIRECCION";#N/A,#N/A,TRUE,"RESUMEN"}</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2" hidden="1">{"via1",#N/A,TRUE,"general";"via2",#N/A,TRUE,"general";"via3",#N/A,TRUE,"general"}</definedName>
    <definedName name="ferfer"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ll1" hidden="1">#REF!</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hidden="1">{"via1",#N/A,TRUE,"general";"via2",#N/A,TRUE,"general";"via3",#N/A,TRUE,"general"}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2" hidden="1">{"via1",#N/A,TRUE,"general";"via2",#N/A,TRUE,"general";"via3",#N/A,TRUE,"general"}</definedName>
    <definedName name="h9h" hidden="1">{"via1",#N/A,TRUE,"general";"via2",#N/A,TRUE,"general";"via3",#N/A,TRUE,"general"}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hidden="1">{"via1",#N/A,TRUE,"general";"via2",#N/A,TRUE,"general";"via3",#N/A,TRUE,"general"}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rng" hidden="1">#REF!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dmfm" hidden="1">#REF!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2" hidden="1">{"via1",#N/A,TRUE,"general";"via2",#N/A,TRUE,"general";"via3",#N/A,TRUE,"general"}</definedName>
    <definedName name="krtrk" hidden="1">{"via1",#N/A,TRUE,"general";"via2",#N/A,TRUE,"general";"via3",#N/A,TRUE,"general"}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ame" hidden="1">#REF!</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2" hidden="1">{"via1",#N/A,TRUE,"general";"via2",#N/A,TRUE,"general";"via3",#N/A,TRUE,"general"}</definedName>
    <definedName name="lplpl"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OE" hidden="1">{#N/A,#N/A,FALSE,"Hoja1";#N/A,#N/A,FALSE,"Hoja2"}</definedName>
    <definedName name="n" localSheetId="2" hidden="1">{"via1",#N/A,TRUE,"general";"via2",#N/A,TRUE,"general";"via3",#N/A,TRUE,"general"}</definedName>
    <definedName name="n"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bras" hidden="1">#REF!</definedName>
    <definedName name="obras11" hidden="1">#REF!</definedName>
    <definedName name="OCTUBRE" hidden="1">{#N/A,#N/A,FALSE,"orthoflow";#N/A,#N/A,FALSE,"Miscelaneos";#N/A,#N/A,FALSE,"Instrumentacio";#N/A,#N/A,FALSE,"Electrico";#N/A,#N/A,FALSE,"Valv. Seguridad"}</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RIGINAL" hidden="1">{#N/A,#N/A,FALSE,"orthoflow";#N/A,#N/A,FALSE,"Miscelaneos";#N/A,#N/A,FALSE,"Instrumentacio";#N/A,#N/A,FALSE,"Electrico";#N/A,#N/A,FALSE,"Valv. Seguridad"}</definedName>
    <definedName name="OROZCO" hidden="1">[2]INST!#REF!</definedName>
    <definedName name="p0p0" localSheetId="2" hidden="1">{"via1",#N/A,TRUE,"general";"via2",#N/A,TRUE,"general";"via3",#N/A,TRUE,"general"}</definedName>
    <definedName name="p0p0" hidden="1">{"via1",#N/A,TRUE,"general";"via2",#N/A,TRUE,"general";"via3",#N/A,TRUE,"general"}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2" hidden="1">{"via1",#N/A,TRUE,"general";"via2",#N/A,TRUE,"general";"via3",#N/A,TRUE,"general"}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2" hidden="1">{"via1",#N/A,TRUE,"general";"via2",#N/A,TRUE,"general";"via3",#N/A,TRUE,"general"}</definedName>
    <definedName name="REJHE"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2"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2" hidden="1">{"via1",#N/A,TRUE,"general";"via2",#N/A,TRUE,"general";"via3",#N/A,TRUE,"general"}</definedName>
    <definedName name="sbgfbgdr" hidden="1">{"via1",#N/A,TRUE,"general";"via2",#N/A,TRUE,"general";"via3",#N/A,TRUE,"general"}</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olver_adj" localSheetId="2" hidden="1">'INDICAR CÓDIGO DEL ITEM DE PAGO'!#REF!</definedName>
    <definedName name="solver_adj" localSheetId="0" hidden="1">'PRESUPUESTO OFICIAL (Entidad)'!$K$42</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hidden="1">{"via1",#N/A,TRUE,"general";"via2",#N/A,TRUE,"general";"via3",#N/A,TRUE,"general"}</definedName>
    <definedName name="TK_1" hidden="1">[5]INST!#REF!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2" hidden="1">{"via1",#N/A,TRUE,"general";"via2",#N/A,TRUE,"general";"via3",#N/A,TRUE,"general"}</definedName>
    <definedName name="UI"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nj" hidden="1">[4]INST!#REF!</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2"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DD" hidden="1">{#N/A,#N/A,FALSE,"orthoflow";#N/A,#N/A,FALSE,"Miscelaneos";#N/A,#N/A,FALSE,"Instrumentacio";#N/A,#N/A,FALSE,"Electrico";#N/A,#N/A,FALSE,"Valv. Seguridad"}</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2" hidden="1">{"via1",#N/A,TRUE,"general";"via2",#N/A,TRUE,"general";"via3",#N/A,TRUE,"general"}</definedName>
    <definedName name="xxfg" hidden="1">{"via1",#N/A,TRUE,"general";"via2",#N/A,TRUE,"general";"via3",#N/A,TRUE,"general"}</definedName>
    <definedName name="XXXX" hidden="1">#REF!</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29" localSheetId="2" hidden="1">{"via1",#N/A,TRUE,"general";"via2",#N/A,TRUE,"general";"via3",#N/A,TRUE,"general"}</definedName>
    <definedName name="xxxxxxxxxx29" hidden="1">{"via1",#N/A,TRUE,"general";"via2",#N/A,TRUE,"general";"via3",#N/A,TRUE,"general"}</definedName>
    <definedName name="XZS" hidden="1">#REF!</definedName>
    <definedName name="XZXZV" localSheetId="2" hidden="1">{"via1",#N/A,TRUE,"general";"via2",#N/A,TRUE,"general";"via3",#N/A,TRUE,"general"}</definedName>
    <definedName name="XZXZV"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62913"/>
</workbook>
</file>

<file path=xl/calcChain.xml><?xml version="1.0" encoding="utf-8"?>
<calcChain xmlns="http://schemas.openxmlformats.org/spreadsheetml/2006/main">
  <c r="O35" i="268" l="1"/>
  <c r="O34" i="268"/>
  <c r="O30" i="268"/>
  <c r="D25" i="268" l="1"/>
  <c r="K30" i="265" l="1"/>
  <c r="K31" i="265"/>
  <c r="K32" i="265"/>
  <c r="K33" i="265"/>
  <c r="K34" i="265"/>
  <c r="K35" i="265"/>
  <c r="K36" i="265"/>
  <c r="K37" i="265"/>
  <c r="K28" i="265"/>
  <c r="K39" i="265" s="1"/>
  <c r="K22" i="265"/>
  <c r="K26" i="265" s="1"/>
  <c r="K40" i="265" s="1"/>
  <c r="K42" i="265" s="1"/>
  <c r="K23" i="265"/>
  <c r="K24" i="265"/>
  <c r="K20" i="265"/>
  <c r="K17" i="265"/>
  <c r="K16" i="265"/>
  <c r="K15" i="265"/>
  <c r="K44" i="265" l="1"/>
  <c r="K45" i="265" s="1"/>
</calcChain>
</file>

<file path=xl/sharedStrings.xml><?xml version="1.0" encoding="utf-8"?>
<sst xmlns="http://schemas.openxmlformats.org/spreadsheetml/2006/main" count="233" uniqueCount="144">
  <si>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</si>
  <si>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</si>
  <si>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</si>
  <si>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</si>
  <si>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</si>
  <si>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</si>
  <si>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</si>
  <si>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</si>
  <si>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</si>
  <si>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</si>
  <si>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</si>
  <si>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</si>
  <si>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</si>
  <si>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</si>
  <si>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</si>
  <si>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</si>
  <si>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</si>
  <si>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</si>
  <si>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</si>
  <si>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</si>
  <si>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</si>
  <si>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</si>
  <si>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</si>
  <si>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</si>
  <si>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</si>
  <si>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</si>
  <si>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</si>
  <si>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</si>
  <si>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</si>
  <si>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</si>
  <si>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</si>
  <si>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</si>
  <si>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</si>
  <si>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</si>
  <si>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</si>
  <si>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</si>
  <si>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</si>
  <si>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</si>
  <si>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</si>
  <si>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</si>
  <si>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</si>
  <si>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</si>
  <si>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</si>
  <si>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</si>
  <si>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</si>
  <si>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</si>
  <si>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</si>
  <si>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</si>
  <si>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</si>
  <si>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</si>
  <si>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</si>
  <si>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</si>
  <si>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</si>
  <si>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</si>
  <si>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</si>
  <si>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</si>
  <si>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</si>
  <si>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</si>
  <si>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</si>
  <si>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</si>
  <si>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</si>
  <si>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</si>
  <si>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</si>
  <si>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</si>
  <si>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</si>
  <si>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</si>
  <si>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</si>
  <si>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</si>
  <si>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</si>
  <si>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</si>
  <si>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</si>
  <si>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</si>
  <si>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</si>
  <si>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</si>
  <si>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</si>
  <si>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</si>
  <si>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</si>
  <si>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</si>
  <si>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</si>
  <si>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</si>
  <si>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</si>
  <si>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</si>
  <si>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</si>
  <si>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</si>
  <si>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</si>
  <si>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</si>
  <si>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</si>
  <si>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</si>
  <si>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</si>
  <si>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</si>
  <si>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</si>
  <si>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t>Formulario 1 - Propuesta económica  - Documento tipo de selección abreviada de menor cuantía - versión 3</t>
  </si>
  <si>
    <t xml:space="preserve">EQUIPO DE CONTROL PARA 16 GRUPOS SUMINISTRO DE CONTROLADOR, ELECTRONICO CON CAPACIDAD PARA 16 FASES VEHICULARES O PEATONALES CON PROGRAMAS EN LA CPU,AGENDA DE PROGRAMACIÓN DIARIA,SEMANAL Y DÍAS FESTIVO; MODOS DE OPERACIÓN COORDINADOS, CIRCUITOS DE SUPERVISIÓN DE VERDES CONFLICTIVOS, RUTINA DE SEGURIDAD POR FALLA DE LÁMPARAS ROJAS, GABINETE METALICO. INCLUYE MODULO DE ENTRADAS (4 IN) Y SALIDAS (24 OUT). INCLUYE UPS PARA REGULADOR DE VOLTAJE, </t>
  </si>
  <si>
    <t>UN</t>
  </si>
  <si>
    <t xml:space="preserve">SERVICIO DE  PROGRAMACION Y PARAMETRIZACION DE PLANEAMIENTO DE TRAFICO, MATRICES DE SEGURIDAD, 5 PLANES DE SEÑALES,. INCLUYE SOFTWARE  EN ESPAÑOL PARA PROGRAMAR EN EQUIPO. INCLUYE CAPACITACION CON PRACTICA </t>
  </si>
  <si>
    <t>GL</t>
  </si>
  <si>
    <t>LINEA TRANSVERSAL DEMARCACION VIAL, LINEAS TRANSVERSAL DE PARE Y CEBRAS, Y PICTOGRAMAS DE GIRO.</t>
  </si>
  <si>
    <t>C/U</t>
  </si>
  <si>
    <t>1. IMPLEMENTO DE SEGURIDAD</t>
  </si>
  <si>
    <t>2. CONSTRUCCION DE OBRAS CIVILES PARA LOS SEMAFOROS</t>
  </si>
  <si>
    <t>2.1</t>
  </si>
  <si>
    <t>2.2</t>
  </si>
  <si>
    <t>2.3</t>
  </si>
  <si>
    <t>CONSTRUCCION DE BASE CONCRETO REFORSADO PARA GABINETE DE CONTROL (HERRAJES METAICOS PARA FIJAR   60x30x70 CON PLATINA) .</t>
  </si>
  <si>
    <t>MONTAJE DE POSTE DE CONCRETO 510KGF PARA APOYO REDES AEREAS</t>
  </si>
  <si>
    <t>CONSTRUCCION BASE EN CONCRETO PARA POSTE  DE SEMAFOROS  TIPO T1 O T2 ( INCLUYE: (ARMADURA 90X90X70 CON PLATINA DE SUJECION 1/2X3/8, CONCRETO 3000 PSI,OBRAS DE ACABADO Y RECOLECCION DE ESCOMBROS ).</t>
  </si>
  <si>
    <t xml:space="preserve">CONSTRUCCION CANALIZACION ANDEN CONCRETO O ADOQUIN, CONCRETO DE 3000 PSI (e=15 cm). Incluye TPVC de 2". </t>
  </si>
  <si>
    <t>2.5</t>
  </si>
  <si>
    <t>CONSTRUCCION DE VESTIDA SECUNDARIAS  PARA POSTES EXISTENTE DONDESE APOYAN LOS CABLES DE CONTROL A REDES AERES</t>
  </si>
  <si>
    <t>ML</t>
  </si>
  <si>
    <t>3.MONTAJE E INSTALACIONES DE SOPORTE DE FIJACION Y MODULOS TIPO LED</t>
  </si>
  <si>
    <t>3.1</t>
  </si>
  <si>
    <t>3.2</t>
  </si>
  <si>
    <t>3.3</t>
  </si>
  <si>
    <t>3.4</t>
  </si>
  <si>
    <t>3.5</t>
  </si>
  <si>
    <t>3.6</t>
  </si>
  <si>
    <t>3.7</t>
  </si>
  <si>
    <t>3.8</t>
  </si>
  <si>
    <t>3.9</t>
  </si>
  <si>
    <t>3.10</t>
  </si>
  <si>
    <t>MONTAJE E INSTALACION DE POSTE METALICO TIPO T2 (Ménsula) BRAZO DE 4,5 m., fabricado en dos secciones.en tuberia de 4" .primera parte de 3,6mts y parte de arriba a 4,5 y 3".Pintado en colores Blanco y Negro ( Incluye materiales)</t>
  </si>
  <si>
    <t>MONTAJE E INSTALACION DE SEMAFORO VEHICULAR TIPO S1, policarbonato, 3 colores,diametro 200 mm con soporte de fijacion Mastil, tipo iluminacion led  ( Incluye materiales)</t>
  </si>
  <si>
    <t>SUMINISTRO E INSTALACION DE SEMAFORO VEHICULAR TIPO S2, POLICARBONATO, 3 COLORES, DIAMETRO 200 MM CON SOPORTES DE FIJACION MENSULA, TIPO DE ILUMINACION A LED ( Incluye materiales)</t>
  </si>
  <si>
    <t>MONTAJE E INSTALACION DE SEMAFORO PEATONAL TIPO S3, policarbonato, 2 colores,diametro 200 mm con soportes de fijacion Mastil,tipo iluminacion a led ( incluye materiales)</t>
  </si>
  <si>
    <t>MONTAJE E INSTALACION DE MODULO LED  PARA SEMAFOROS  VEHICULAR 200MM Tricolor Amarillo pleno contador decreciente en rojo y en verde( incluye materiales )</t>
  </si>
  <si>
    <t>MONTAJE  Y TENDIDO DE CABLE ELECTRICO 4X16 awg para control semaforico vehicular (incluye materiales )</t>
  </si>
  <si>
    <t>MONTAJE  Y TENDIDO DE CABLE ELECTRICO 3X16 awg para control de semaforos peatonal ( Incluye materiales)</t>
  </si>
  <si>
    <t>MONTAJE Y TENDIDO DE CABLE ELECT. 2X8 AWG para la acometida</t>
  </si>
  <si>
    <t>ADMIN</t>
  </si>
  <si>
    <t>IMPREVISTO</t>
  </si>
  <si>
    <t>HERRAMIENTA MENOR</t>
  </si>
  <si>
    <t>H/U</t>
  </si>
  <si>
    <t>TALADROS</t>
  </si>
  <si>
    <t>ESCALERAS Y ANDAMIOS</t>
  </si>
  <si>
    <t>ARNES Y ELEMENTOS DE SUJECIÓN</t>
  </si>
  <si>
    <t>CARRO GRUA</t>
  </si>
  <si>
    <t>CONTROLADOR  ELEC. 16 FASES PARA SEMAFOROS</t>
  </si>
  <si>
    <t>GAB MET.DE CONTROL</t>
  </si>
  <si>
    <t>REGLETAS 25 PARESPORTA FUXIBLES</t>
  </si>
  <si>
    <t>CIRCUITOS ELECTRICOS CON BREACKER</t>
  </si>
  <si>
    <t>PUESTA ATIERRA DELOS EQUIPOS ELECTRONICOS</t>
  </si>
  <si>
    <t>CONTRATO DE OBRA DE INSTALACIÒN DE RED SEMAFORICA CARRERA 100 # 43 - 770 ZONA SUR DELMUNICIPIO DE APARTADO</t>
  </si>
  <si>
    <t>CONTRATO DE OBRA DE INSTALACIO SEMAFORICA EN CRA 100 #43-770 ZONA SUR DEL MUNICIPIO DE APARTADO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</si>
</sst>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3">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quot;$&quot;\ #,##0_);\(&quot;$&quot;\ #,##0\)"/>
    <numFmt numFmtId="205" formatCode="&quot;$&quot;\ #,##0"/>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sz val="12"/>
      <name val="Arial"/>
      <family val="2"/>
    </font>
    <font>
      <b/>
      <sz val="12"/>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34998626667073579"/>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436">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173" fontId="31" fillId="0" borderId="40" xfId="34"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59" fillId="0" borderId="59" xfId="0" applyFont="1" applyBorder="1" applyAlignment="1">
      <alignment horizontal="left" vertical="top" wrapText="1"/>
    </xf>
    <xf numFmtId="0" fontId="59" fillId="0" borderId="59" xfId="0" applyFont="1" applyBorder="1" applyAlignment="1">
      <alignment horizontal="justify" vertical="top" wrapText="1"/>
    </xf>
    <xf numFmtId="0" fontId="59" fillId="0" borderId="59" xfId="0" applyFont="1" applyBorder="1" applyAlignment="1">
      <alignment horizontal="left" vertical="center" wrapText="1"/>
    </xf>
    <xf numFmtId="4" fontId="33" fillId="0" borderId="25" xfId="39" applyNumberFormat="1" applyFont="1" applyBorder="1" applyAlignment="1">
      <alignment vertical="center" wrapText="1"/>
    </xf>
    <xf numFmtId="0" fontId="33" fillId="0" borderId="59" xfId="74" applyFont="1" applyBorder="1" applyAlignment="1">
      <alignment horizontal="center" vertical="center"/>
    </xf>
    <xf numFmtId="4" fontId="33" fillId="0" borderId="59" xfId="39" applyNumberFormat="1" applyFont="1" applyBorder="1" applyAlignment="1">
      <alignment horizontal="center" vertical="center" wrapText="1"/>
    </xf>
    <xf numFmtId="167" fontId="33" fillId="0" borderId="59" xfId="62" applyNumberFormat="1" applyFont="1" applyBorder="1" applyAlignment="1">
      <alignment horizontal="center" vertical="center" wrapText="1"/>
    </xf>
    <xf numFmtId="0" fontId="33" fillId="0" borderId="59" xfId="73" applyFont="1" applyBorder="1" applyAlignment="1">
      <alignment horizontal="center" vertical="center"/>
    </xf>
    <xf numFmtId="0" fontId="30" fillId="25" borderId="41" xfId="73" applyFont="1" applyFill="1" applyBorder="1" applyAlignment="1">
      <alignment vertical="center"/>
    </xf>
    <xf numFmtId="0" fontId="30" fillId="25" borderId="42" xfId="73" applyFont="1" applyFill="1" applyBorder="1" applyAlignment="1">
      <alignment vertical="center"/>
    </xf>
    <xf numFmtId="0" fontId="59" fillId="0" borderId="59" xfId="0" applyFont="1" applyFill="1" applyBorder="1" applyAlignment="1">
      <alignment horizontal="left" vertical="top" wrapText="1"/>
    </xf>
    <xf numFmtId="4" fontId="33" fillId="0" borderId="18" xfId="39" applyNumberFormat="1" applyFont="1" applyBorder="1" applyAlignment="1">
      <alignment horizontal="center" vertical="center" wrapText="1"/>
    </xf>
    <xf numFmtId="167" fontId="33" fillId="0" borderId="18" xfId="62" applyNumberFormat="1" applyFont="1" applyBorder="1" applyAlignment="1">
      <alignment horizontal="center" vertical="center" wrapText="1"/>
    </xf>
    <xf numFmtId="167" fontId="33" fillId="0" borderId="30" xfId="62" applyNumberFormat="1" applyFont="1" applyBorder="1" applyAlignment="1">
      <alignment horizontal="center" vertical="center" wrapText="1"/>
    </xf>
    <xf numFmtId="0" fontId="60" fillId="25" borderId="39" xfId="73" applyFont="1" applyFill="1" applyBorder="1" applyAlignment="1">
      <alignment vertical="center"/>
    </xf>
    <xf numFmtId="167" fontId="33" fillId="0" borderId="18" xfId="62" quotePrefix="1" applyNumberFormat="1" applyFont="1" applyBorder="1" applyAlignment="1">
      <alignment horizontal="center" vertical="center" wrapText="1"/>
    </xf>
    <xf numFmtId="167" fontId="33" fillId="0" borderId="43" xfId="62" applyNumberFormat="1" applyFont="1" applyBorder="1" applyAlignment="1">
      <alignment horizontal="center" vertical="center" wrapText="1"/>
    </xf>
    <xf numFmtId="9" fontId="34" fillId="0" borderId="17" xfId="128" applyNumberFormat="1" applyFont="1" applyBorder="1" applyAlignment="1">
      <alignment horizontal="right" vertical="center"/>
    </xf>
    <xf numFmtId="9" fontId="30" fillId="0" borderId="23" xfId="128" applyNumberFormat="1" applyFont="1" applyBorder="1" applyAlignment="1">
      <alignment horizontal="right" vertical="center"/>
    </xf>
    <xf numFmtId="9" fontId="33" fillId="0" borderId="23" xfId="128" applyNumberFormat="1" applyFont="1" applyBorder="1" applyAlignment="1">
      <alignment vertical="center"/>
    </xf>
    <xf numFmtId="204" fontId="33" fillId="0" borderId="59" xfId="62" applyNumberFormat="1" applyFont="1" applyBorder="1" applyAlignment="1">
      <alignment horizontal="center" vertical="center" wrapText="1"/>
    </xf>
    <xf numFmtId="204" fontId="33" fillId="0" borderId="30" xfId="62" applyNumberFormat="1" applyFont="1" applyBorder="1" applyAlignment="1">
      <alignment horizontal="center" vertical="center" wrapText="1"/>
    </xf>
    <xf numFmtId="205" fontId="30" fillId="0" borderId="38" xfId="39" applyNumberFormat="1" applyFont="1" applyBorder="1" applyAlignment="1">
      <alignment horizontal="center" vertical="center"/>
    </xf>
    <xf numFmtId="205" fontId="30" fillId="0" borderId="48" xfId="39" applyNumberFormat="1" applyFont="1" applyBorder="1" applyAlignment="1">
      <alignment horizontal="center" vertical="center"/>
    </xf>
    <xf numFmtId="0" fontId="31" fillId="25" borderId="67" xfId="0" applyFont="1" applyFill="1" applyBorder="1" applyAlignment="1">
      <alignment horizontal="center" vertical="center"/>
    </xf>
    <xf numFmtId="4" fontId="31" fillId="25" borderId="67" xfId="0" applyNumberFormat="1" applyFont="1" applyFill="1" applyBorder="1" applyAlignment="1">
      <alignment horizontal="center" vertical="center"/>
    </xf>
    <xf numFmtId="0" fontId="45" fillId="25" borderId="29" xfId="0" applyFont="1" applyFill="1" applyBorder="1" applyAlignment="1">
      <alignment horizontal="center"/>
    </xf>
    <xf numFmtId="0" fontId="45" fillId="25" borderId="35" xfId="0" applyFont="1" applyFill="1" applyBorder="1" applyAlignment="1">
      <alignment horizontal="center"/>
    </xf>
    <xf numFmtId="0" fontId="45" fillId="25" borderId="16" xfId="0" applyFont="1" applyFill="1" applyBorder="1" applyAlignment="1">
      <alignment horizontal="center"/>
    </xf>
    <xf numFmtId="0" fontId="45" fillId="25" borderId="29" xfId="0" applyFont="1" applyFill="1" applyBorder="1"/>
    <xf numFmtId="0" fontId="45" fillId="25" borderId="65" xfId="0" applyFont="1" applyFill="1" applyBorder="1" applyAlignment="1">
      <alignment horizontal="center"/>
    </xf>
    <xf numFmtId="0" fontId="45" fillId="25" borderId="66" xfId="0" applyFont="1" applyFill="1" applyBorder="1" applyAlignment="1">
      <alignment horizontal="center"/>
    </xf>
    <xf numFmtId="0" fontId="45" fillId="25" borderId="45" xfId="0" applyFont="1" applyFill="1" applyBorder="1" applyAlignment="1">
      <alignment horizontal="center"/>
    </xf>
    <xf numFmtId="0" fontId="45" fillId="28" borderId="44" xfId="0" applyFont="1" applyFill="1" applyBorder="1" applyAlignment="1">
      <alignment horizontal="center"/>
    </xf>
    <xf numFmtId="0" fontId="45" fillId="28" borderId="29" xfId="0" applyFont="1" applyFill="1" applyBorder="1" applyAlignment="1">
      <alignment horizontal="center"/>
    </xf>
    <xf numFmtId="0" fontId="45" fillId="28" borderId="35" xfId="0" applyFont="1" applyFill="1" applyBorder="1" applyAlignment="1">
      <alignment horizontal="center"/>
    </xf>
    <xf numFmtId="0" fontId="56" fillId="28" borderId="69" xfId="0" applyFont="1" applyFill="1" applyBorder="1" applyAlignment="1">
      <alignment horizontal="center" vertical="center"/>
    </xf>
    <xf numFmtId="173" fontId="31" fillId="0" borderId="64" xfId="34" applyFont="1" applyBorder="1" applyAlignment="1">
      <alignment horizontal="center"/>
    </xf>
    <xf numFmtId="173" fontId="31" fillId="0" borderId="63" xfId="34" applyFont="1" applyBorder="1" applyAlignment="1">
      <alignment horizontal="center"/>
    </xf>
    <xf numFmtId="173" fontId="31" fillId="0" borderId="74" xfId="34" applyFont="1" applyBorder="1"/>
    <xf numFmtId="0" fontId="32" fillId="25" borderId="54" xfId="0" applyFont="1" applyFill="1" applyBorder="1" applyAlignment="1">
      <alignment horizontal="center"/>
    </xf>
    <xf numFmtId="1" fontId="31" fillId="0" borderId="18" xfId="0" applyNumberFormat="1" applyFont="1" applyBorder="1" applyAlignment="1">
      <alignment horizontal="center"/>
    </xf>
    <xf numFmtId="1" fontId="31" fillId="0" borderId="75" xfId="0" applyNumberFormat="1" applyFont="1" applyBorder="1" applyAlignment="1">
      <alignment horizontal="center"/>
    </xf>
    <xf numFmtId="0" fontId="31" fillId="0" borderId="20" xfId="0" applyFont="1" applyBorder="1" applyAlignment="1">
      <alignment horizontal="center"/>
    </xf>
    <xf numFmtId="0" fontId="32" fillId="25" borderId="25" xfId="0" applyFont="1" applyFill="1" applyBorder="1" applyAlignment="1">
      <alignment horizontal="center"/>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5" borderId="39" xfId="73" applyFont="1" applyFill="1" applyBorder="1" applyAlignment="1">
      <alignment horizontal="right" vertical="center"/>
    </xf>
    <xf numFmtId="0" fontId="30" fillId="25" borderId="41" xfId="73" applyFont="1" applyFill="1" applyBorder="1" applyAlignment="1">
      <alignment horizontal="right" vertical="center"/>
    </xf>
    <xf numFmtId="0" fontId="30" fillId="25"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34" xfId="128" applyFont="1" applyBorder="1" applyAlignment="1">
      <alignment horizontal="right" vertical="center" wrapText="1"/>
    </xf>
    <xf numFmtId="0" fontId="33" fillId="0" borderId="16" xfId="128" applyFont="1" applyBorder="1" applyAlignment="1">
      <alignment horizontal="right" vertical="center" wrapText="1"/>
    </xf>
    <xf numFmtId="0" fontId="33" fillId="0" borderId="17" xfId="128" applyFont="1" applyBorder="1" applyAlignment="1">
      <alignment horizontal="righ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29" fillId="27" borderId="18" xfId="89" applyFont="1" applyFill="1" applyBorder="1" applyAlignment="1">
      <alignment horizontal="left" vertical="center"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1" fillId="0" borderId="21" xfId="0" applyFont="1" applyBorder="1"/>
    <xf numFmtId="0" fontId="31" fillId="0" borderId="22" xfId="0" applyFont="1" applyBorder="1"/>
    <xf numFmtId="0" fontId="31" fillId="0" borderId="23" xfId="0" applyFont="1" applyBorder="1"/>
    <xf numFmtId="0" fontId="31" fillId="0" borderId="27" xfId="0" applyFont="1" applyBorder="1"/>
    <xf numFmtId="0" fontId="31" fillId="0" borderId="31" xfId="0" applyFont="1" applyBorder="1"/>
    <xf numFmtId="0" fontId="31" fillId="0" borderId="28" xfId="0" applyFont="1" applyBorder="1"/>
    <xf numFmtId="173" fontId="31" fillId="0" borderId="19" xfId="34" applyFont="1" applyBorder="1" applyAlignment="1">
      <alignment horizontal="center"/>
    </xf>
    <xf numFmtId="173" fontId="31" fillId="0" borderId="23" xfId="34" applyFont="1" applyBorder="1" applyAlignment="1">
      <alignment horizontal="center"/>
    </xf>
    <xf numFmtId="0" fontId="31" fillId="25" borderId="27" xfId="0" applyFont="1" applyFill="1" applyBorder="1" applyAlignment="1">
      <alignment horizontal="center" vertical="center"/>
    </xf>
    <xf numFmtId="0" fontId="31" fillId="25" borderId="68" xfId="0" applyFont="1" applyFill="1" applyBorder="1" applyAlignment="1">
      <alignment horizontal="center" vertical="center"/>
    </xf>
    <xf numFmtId="0" fontId="45" fillId="28" borderId="34" xfId="0" applyFont="1" applyFill="1" applyBorder="1" applyAlignment="1">
      <alignment horizontal="center"/>
    </xf>
    <xf numFmtId="0" fontId="31" fillId="28" borderId="16" xfId="0" applyFont="1" applyFill="1" applyBorder="1" applyAlignment="1">
      <alignment horizontal="center"/>
    </xf>
    <xf numFmtId="0" fontId="31" fillId="28" borderId="17" xfId="0" applyFont="1" applyFill="1" applyBorder="1" applyAlignment="1">
      <alignment horizontal="center"/>
    </xf>
    <xf numFmtId="0" fontId="45" fillId="28" borderId="44" xfId="0" applyFont="1" applyFill="1" applyBorder="1" applyAlignment="1">
      <alignment horizontal="center"/>
    </xf>
    <xf numFmtId="0" fontId="33" fillId="27" borderId="19" xfId="0" applyFont="1" applyFill="1" applyBorder="1" applyAlignment="1">
      <alignment horizontal="left" wrapText="1"/>
    </xf>
    <xf numFmtId="0" fontId="33" fillId="27" borderId="22" xfId="0" applyFont="1" applyFill="1" applyBorder="1" applyAlignment="1">
      <alignment horizontal="left" wrapText="1"/>
    </xf>
    <xf numFmtId="0" fontId="33" fillId="27" borderId="23" xfId="0" applyFont="1" applyFill="1" applyBorder="1" applyAlignment="1">
      <alignment horizontal="left"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8" borderId="34" xfId="0" applyFont="1" applyFill="1" applyBorder="1" applyAlignment="1">
      <alignment horizontal="center" vertical="center"/>
    </xf>
    <xf numFmtId="0" fontId="56" fillId="28"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8" borderId="34" xfId="0" applyFont="1" applyFill="1" applyBorder="1" applyAlignment="1">
      <alignment horizontal="center" vertical="center" wrapText="1"/>
    </xf>
    <xf numFmtId="0" fontId="56" fillId="28" borderId="16" xfId="0" applyFont="1" applyFill="1" applyBorder="1" applyAlignment="1">
      <alignment horizontal="center" vertical="center" wrapText="1"/>
    </xf>
    <xf numFmtId="0" fontId="56" fillId="28"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8" borderId="16" xfId="0" applyFont="1" applyFill="1" applyBorder="1" applyAlignment="1">
      <alignment horizontal="center"/>
    </xf>
    <xf numFmtId="0" fontId="45" fillId="28"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8" borderId="66" xfId="0" applyFont="1" applyFill="1" applyBorder="1" applyAlignment="1">
      <alignment horizontal="center"/>
    </xf>
    <xf numFmtId="0" fontId="45" fillId="28" borderId="65" xfId="0" applyFont="1" applyFill="1" applyBorder="1" applyAlignment="1">
      <alignment horizontal="center"/>
    </xf>
    <xf numFmtId="0" fontId="31" fillId="25" borderId="27" xfId="0" applyFont="1" applyFill="1" applyBorder="1" applyAlignment="1">
      <alignment horizontal="center" vertical="center" wrapText="1"/>
    </xf>
    <xf numFmtId="0" fontId="31" fillId="25" borderId="31" xfId="0" applyFont="1" applyFill="1" applyBorder="1" applyAlignment="1">
      <alignment horizontal="center" vertical="center" wrapText="1"/>
    </xf>
    <xf numFmtId="0" fontId="31" fillId="25" borderId="68" xfId="0" applyFont="1" applyFill="1" applyBorder="1" applyAlignment="1">
      <alignment horizontal="center" vertical="center" wrapText="1"/>
    </xf>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5" borderId="34" xfId="0" applyFont="1" applyFill="1" applyBorder="1" applyAlignment="1">
      <alignment horizontal="center"/>
    </xf>
    <xf numFmtId="0" fontId="45" fillId="25" borderId="16" xfId="0" applyFont="1" applyFill="1" applyBorder="1" applyAlignment="1">
      <alignment horizontal="center"/>
    </xf>
    <xf numFmtId="0" fontId="45" fillId="25" borderId="44" xfId="0" applyFont="1" applyFill="1" applyBorder="1" applyAlignment="1">
      <alignment horizontal="center"/>
    </xf>
    <xf numFmtId="0" fontId="45" fillId="25" borderId="17" xfId="0" applyFont="1" applyFill="1" applyBorder="1" applyAlignment="1">
      <alignment horizont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haredStrings" Target="sharedStrings.xml"/><Relationship Id="rId5" Type="http://schemas.openxmlformats.org/officeDocument/2006/relationships/externalLink" Target="externalLinks/externalLink2.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 Id="rId14"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59"/>
  <sheetViews>
    <sheetView showGridLines="0" tabSelected="1" view="pageBreakPreview" topLeftCell="A34" zoomScale="55" zoomScaleNormal="55" zoomScaleSheetLayoutView="55" zoomScalePageLayoutView="70" workbookViewId="0">
      <selection activeCell="K21" sqref="K21"/>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1:13" ht="16.2" thickBot="1">
      <c r="A1" s="5"/>
      <c r="B1" s="165"/>
      <c r="C1" s="166"/>
      <c r="D1" s="165"/>
      <c r="E1" s="166"/>
      <c r="F1" s="5"/>
      <c r="G1" s="5"/>
      <c r="H1" s="5"/>
      <c r="I1" s="5"/>
      <c r="J1" s="5"/>
      <c r="K1" s="5"/>
      <c r="L1" s="5"/>
      <c r="M1" s="5"/>
    </row>
    <row r="2" spans="1:13" ht="16.2" thickTop="1">
      <c r="A2" s="5"/>
      <c r="B2" s="275"/>
      <c r="C2" s="276"/>
      <c r="D2" s="276"/>
      <c r="E2" s="276"/>
      <c r="F2" s="276"/>
      <c r="G2" s="276"/>
      <c r="H2" s="276"/>
      <c r="I2" s="276"/>
      <c r="J2" s="276"/>
      <c r="K2" s="276"/>
      <c r="L2" s="277"/>
      <c r="M2" s="5"/>
    </row>
    <row r="3" spans="1:13" ht="30.75" customHeight="1">
      <c r="A3" s="5"/>
      <c r="B3" s="7"/>
      <c r="C3" s="272" t="s">
        <v>90</v>
      </c>
      <c r="D3" s="273"/>
      <c r="E3" s="273"/>
      <c r="F3" s="274"/>
      <c r="G3" s="5"/>
      <c r="H3" s="5"/>
      <c r="I3" s="5"/>
      <c r="J3" s="5"/>
      <c r="K3" s="5"/>
      <c r="L3" s="8"/>
      <c r="M3" s="5"/>
    </row>
    <row r="4" spans="1:13" ht="15.6">
      <c r="A4" s="5"/>
      <c r="B4" s="7"/>
      <c r="C4" s="182" t="s">
        <v>0</v>
      </c>
      <c r="D4" s="191" t="s">
        <v>1</v>
      </c>
      <c r="E4" s="182" t="s">
        <v>2</v>
      </c>
      <c r="F4" s="191">
        <v>2</v>
      </c>
      <c r="G4" s="5"/>
      <c r="H4" s="5"/>
      <c r="I4" s="5"/>
      <c r="J4" s="5"/>
      <c r="K4" s="5"/>
      <c r="L4" s="8"/>
      <c r="M4" s="5"/>
    </row>
    <row r="5" spans="1:13" ht="16.2" thickBot="1">
      <c r="A5" s="5"/>
      <c r="B5" s="7"/>
      <c r="C5" s="165"/>
      <c r="D5" s="166"/>
      <c r="E5" s="165"/>
      <c r="F5" s="166"/>
      <c r="G5" s="5"/>
      <c r="H5" s="5"/>
      <c r="I5" s="5"/>
      <c r="J5" s="5"/>
      <c r="K5" s="5"/>
      <c r="L5" s="8"/>
      <c r="M5" s="5"/>
    </row>
    <row r="6" spans="1:13" ht="31.5" customHeight="1" thickTop="1">
      <c r="A6" s="5"/>
      <c r="B6" s="7"/>
      <c r="C6" s="269" t="s">
        <v>3</v>
      </c>
      <c r="D6" s="270"/>
      <c r="E6" s="270"/>
      <c r="F6" s="270"/>
      <c r="G6" s="270"/>
      <c r="H6" s="270"/>
      <c r="I6" s="270"/>
      <c r="J6" s="270"/>
      <c r="K6" s="271"/>
      <c r="L6" s="8"/>
      <c r="M6" s="5"/>
    </row>
    <row r="7" spans="1:13" ht="15.6">
      <c r="A7" s="5"/>
      <c r="B7" s="189"/>
      <c r="C7" s="278" t="s">
        <v>4</v>
      </c>
      <c r="D7" s="278"/>
      <c r="E7" s="278"/>
      <c r="F7" s="278"/>
      <c r="G7" s="278"/>
      <c r="H7" s="278"/>
      <c r="I7" s="278"/>
      <c r="J7" s="278"/>
      <c r="K7" s="279"/>
      <c r="L7" s="8"/>
      <c r="M7" s="5"/>
    </row>
    <row r="8" spans="1:13" s="141" customFormat="1" ht="15.6" customHeight="1">
      <c r="A8" s="139"/>
      <c r="B8" s="190"/>
      <c r="C8" s="292" t="s">
        <v>142</v>
      </c>
      <c r="D8" s="292"/>
      <c r="E8" s="292"/>
      <c r="F8" s="292"/>
      <c r="G8" s="292"/>
      <c r="H8" s="292"/>
      <c r="I8" s="292"/>
      <c r="J8" s="292"/>
      <c r="K8" s="292"/>
      <c r="L8" s="142"/>
      <c r="M8" s="139"/>
    </row>
    <row r="9" spans="1:13" ht="15.6">
      <c r="A9" s="5"/>
      <c r="B9" s="189"/>
      <c r="C9" s="292"/>
      <c r="D9" s="292"/>
      <c r="E9" s="292"/>
      <c r="F9" s="292"/>
      <c r="G9" s="292"/>
      <c r="H9" s="292"/>
      <c r="I9" s="292"/>
      <c r="J9" s="292"/>
      <c r="K9" s="292"/>
      <c r="L9" s="8"/>
      <c r="M9" s="5"/>
    </row>
    <row r="10" spans="1:13" ht="34.5" customHeight="1">
      <c r="A10" s="5"/>
      <c r="B10" s="189"/>
      <c r="C10" s="293" t="s">
        <v>5</v>
      </c>
      <c r="D10" s="294"/>
      <c r="E10" s="294"/>
      <c r="F10" s="294"/>
      <c r="G10" s="294"/>
      <c r="H10" s="294"/>
      <c r="I10" s="294"/>
      <c r="J10" s="294"/>
      <c r="K10" s="295"/>
      <c r="L10" s="8"/>
      <c r="M10" s="5"/>
    </row>
    <row r="11" spans="1:13" ht="30" customHeight="1" thickBot="1">
      <c r="A11" s="5"/>
      <c r="B11" s="7"/>
      <c r="C11" s="245"/>
      <c r="D11" s="246"/>
      <c r="E11" s="246"/>
      <c r="F11" s="246"/>
      <c r="G11" s="246"/>
      <c r="H11" s="246"/>
      <c r="I11" s="246"/>
      <c r="J11" s="246"/>
      <c r="K11" s="247"/>
      <c r="L11" s="8"/>
      <c r="M11" s="5"/>
    </row>
    <row r="12" spans="1:13" ht="30" customHeight="1">
      <c r="A12" s="5"/>
      <c r="B12" s="7"/>
      <c r="C12" s="289" t="s">
        <v>6</v>
      </c>
      <c r="D12" s="283" t="s">
        <v>7</v>
      </c>
      <c r="E12" s="291" t="s">
        <v>8</v>
      </c>
      <c r="F12" s="291"/>
      <c r="G12" s="289" t="s">
        <v>9</v>
      </c>
      <c r="H12" s="283" t="s">
        <v>10</v>
      </c>
      <c r="I12" s="283" t="s">
        <v>11</v>
      </c>
      <c r="J12" s="285" t="s">
        <v>12</v>
      </c>
      <c r="K12" s="287" t="s">
        <v>13</v>
      </c>
      <c r="L12" s="8"/>
      <c r="M12" s="5"/>
    </row>
    <row r="13" spans="1:13" ht="30" customHeight="1" thickBot="1">
      <c r="A13" s="5"/>
      <c r="B13" s="7"/>
      <c r="C13" s="290"/>
      <c r="D13" s="284"/>
      <c r="E13" s="9" t="s">
        <v>14</v>
      </c>
      <c r="F13" s="9" t="s">
        <v>15</v>
      </c>
      <c r="G13" s="290"/>
      <c r="H13" s="284"/>
      <c r="I13" s="284"/>
      <c r="J13" s="286"/>
      <c r="K13" s="288"/>
      <c r="L13" s="8"/>
      <c r="M13" s="5"/>
    </row>
    <row r="14" spans="1:13" ht="30" customHeight="1" thickBot="1">
      <c r="A14" s="5"/>
      <c r="B14" s="7"/>
      <c r="C14" s="212" t="s">
        <v>98</v>
      </c>
      <c r="D14" s="206"/>
      <c r="E14" s="206"/>
      <c r="F14" s="206"/>
      <c r="G14" s="206"/>
      <c r="H14" s="206"/>
      <c r="I14" s="206"/>
      <c r="J14" s="206"/>
      <c r="K14" s="207"/>
      <c r="L14" s="8"/>
      <c r="M14" s="5"/>
    </row>
    <row r="15" spans="1:13" ht="146.4" customHeight="1" thickBot="1">
      <c r="A15" s="5"/>
      <c r="B15" s="7"/>
      <c r="C15" s="205">
        <v>1</v>
      </c>
      <c r="D15" s="202">
        <v>1.1000000000000001</v>
      </c>
      <c r="E15" s="202"/>
      <c r="F15" s="202"/>
      <c r="G15" s="198" t="s">
        <v>92</v>
      </c>
      <c r="H15" s="202" t="s">
        <v>93</v>
      </c>
      <c r="I15" s="203">
        <v>1</v>
      </c>
      <c r="J15" s="204">
        <v>58559407</v>
      </c>
      <c r="K15" s="218">
        <f>+J15*I15</f>
        <v>58559407</v>
      </c>
      <c r="L15" s="8"/>
      <c r="M15" s="5"/>
    </row>
    <row r="16" spans="1:13" ht="79.95" customHeight="1" thickBot="1">
      <c r="A16" s="5"/>
      <c r="B16" s="7"/>
      <c r="C16" s="205">
        <v>1</v>
      </c>
      <c r="D16" s="202">
        <v>1.2</v>
      </c>
      <c r="E16" s="202"/>
      <c r="F16" s="202"/>
      <c r="G16" s="199" t="s">
        <v>94</v>
      </c>
      <c r="H16" s="202" t="s">
        <v>95</v>
      </c>
      <c r="I16" s="203">
        <v>1</v>
      </c>
      <c r="J16" s="204">
        <v>4948867</v>
      </c>
      <c r="K16" s="218">
        <f>+I16*J16</f>
        <v>4948867</v>
      </c>
      <c r="L16" s="8"/>
      <c r="M16" s="5"/>
    </row>
    <row r="17" spans="1:13" ht="45" customHeight="1" thickBot="1">
      <c r="A17" s="5"/>
      <c r="B17" s="7"/>
      <c r="C17" s="205">
        <v>1</v>
      </c>
      <c r="D17" s="202">
        <v>1.3</v>
      </c>
      <c r="E17" s="202"/>
      <c r="F17" s="202"/>
      <c r="G17" s="200" t="s">
        <v>96</v>
      </c>
      <c r="H17" s="202" t="s">
        <v>97</v>
      </c>
      <c r="I17" s="203">
        <v>5</v>
      </c>
      <c r="J17" s="204">
        <v>1418622</v>
      </c>
      <c r="K17" s="218">
        <f>+J17*I17</f>
        <v>7093110</v>
      </c>
      <c r="L17" s="8"/>
      <c r="M17" s="5"/>
    </row>
    <row r="18" spans="1:13" ht="30" customHeight="1" thickBot="1">
      <c r="A18" s="5"/>
      <c r="B18" s="7"/>
      <c r="C18" s="20" t="s">
        <v>16</v>
      </c>
      <c r="D18" s="29"/>
      <c r="E18" s="29"/>
      <c r="F18" s="29"/>
      <c r="G18" s="30"/>
      <c r="H18" s="29"/>
      <c r="I18" s="201"/>
      <c r="J18" s="23"/>
      <c r="K18" s="218">
        <v>70601383</v>
      </c>
      <c r="L18" s="8"/>
      <c r="M18" s="5"/>
    </row>
    <row r="19" spans="1:13" ht="30" customHeight="1" thickBot="1">
      <c r="A19" s="5"/>
      <c r="B19" s="7"/>
      <c r="C19" s="212" t="s">
        <v>99</v>
      </c>
      <c r="D19" s="206"/>
      <c r="E19" s="206"/>
      <c r="F19" s="206"/>
      <c r="G19" s="206"/>
      <c r="H19" s="206"/>
      <c r="I19" s="206"/>
      <c r="J19" s="206"/>
      <c r="K19" s="207"/>
      <c r="L19" s="8"/>
      <c r="M19" s="5"/>
    </row>
    <row r="20" spans="1:13" ht="49.95" customHeight="1" thickBot="1">
      <c r="A20" s="5"/>
      <c r="B20" s="7"/>
      <c r="C20" s="25">
        <v>2</v>
      </c>
      <c r="D20" s="27" t="s">
        <v>100</v>
      </c>
      <c r="E20" s="27"/>
      <c r="F20" s="27"/>
      <c r="G20" s="208" t="s">
        <v>103</v>
      </c>
      <c r="H20" s="27" t="s">
        <v>95</v>
      </c>
      <c r="I20" s="209">
        <v>1</v>
      </c>
      <c r="J20" s="210">
        <v>2197590</v>
      </c>
      <c r="K20" s="219">
        <f>+J20*I20</f>
        <v>2197590</v>
      </c>
      <c r="L20" s="8"/>
      <c r="M20" s="5"/>
    </row>
    <row r="21" spans="1:13" ht="30" customHeight="1" thickBot="1">
      <c r="A21" s="5"/>
      <c r="B21" s="7"/>
      <c r="C21" s="25">
        <v>2</v>
      </c>
      <c r="D21" s="27" t="s">
        <v>101</v>
      </c>
      <c r="E21" s="27"/>
      <c r="F21" s="27"/>
      <c r="G21" s="208" t="s">
        <v>104</v>
      </c>
      <c r="H21" s="27" t="s">
        <v>95</v>
      </c>
      <c r="I21" s="209">
        <v>2</v>
      </c>
      <c r="J21" s="210">
        <v>1811387</v>
      </c>
      <c r="K21" s="219">
        <v>3622773</v>
      </c>
      <c r="L21" s="8"/>
      <c r="M21" s="5"/>
    </row>
    <row r="22" spans="1:13" s="5" customFormat="1" ht="75" customHeight="1" thickBot="1">
      <c r="B22" s="7"/>
      <c r="C22" s="25">
        <v>2</v>
      </c>
      <c r="D22" s="32" t="s">
        <v>102</v>
      </c>
      <c r="E22" s="32"/>
      <c r="F22" s="32"/>
      <c r="G22" s="208" t="s">
        <v>105</v>
      </c>
      <c r="H22" s="32" t="s">
        <v>93</v>
      </c>
      <c r="I22" s="209">
        <v>6</v>
      </c>
      <c r="J22" s="210">
        <v>4092018</v>
      </c>
      <c r="K22" s="219">
        <f t="shared" ref="K22:K24" si="0">+J22*I22</f>
        <v>24552108</v>
      </c>
      <c r="L22" s="8"/>
    </row>
    <row r="23" spans="1:13" s="5" customFormat="1" ht="40.049999999999997" customHeight="1" thickBot="1">
      <c r="B23" s="7"/>
      <c r="C23" s="25">
        <v>2</v>
      </c>
      <c r="D23" s="32">
        <v>2.4</v>
      </c>
      <c r="E23" s="32"/>
      <c r="F23" s="32"/>
      <c r="G23" s="208" t="s">
        <v>106</v>
      </c>
      <c r="H23" s="32" t="s">
        <v>109</v>
      </c>
      <c r="I23" s="209">
        <v>50</v>
      </c>
      <c r="J23" s="210">
        <v>225056</v>
      </c>
      <c r="K23" s="219">
        <f t="shared" si="0"/>
        <v>11252800</v>
      </c>
      <c r="L23" s="8"/>
    </row>
    <row r="24" spans="1:13" s="5" customFormat="1" ht="46.05" customHeight="1" thickBot="1">
      <c r="B24" s="7"/>
      <c r="C24" s="25">
        <v>2</v>
      </c>
      <c r="D24" s="32" t="s">
        <v>107</v>
      </c>
      <c r="E24" s="32"/>
      <c r="F24" s="32"/>
      <c r="G24" s="208" t="s">
        <v>108</v>
      </c>
      <c r="H24" s="32" t="s">
        <v>95</v>
      </c>
      <c r="I24" s="209">
        <v>1</v>
      </c>
      <c r="J24" s="210">
        <v>2578546</v>
      </c>
      <c r="K24" s="219">
        <f t="shared" si="0"/>
        <v>2578546</v>
      </c>
      <c r="L24" s="8"/>
    </row>
    <row r="25" spans="1:13" ht="30" customHeight="1">
      <c r="B25" s="68"/>
      <c r="C25" s="25"/>
      <c r="D25" s="27"/>
      <c r="E25" s="27"/>
      <c r="F25" s="27"/>
      <c r="G25" s="31"/>
      <c r="H25" s="27"/>
      <c r="I25" s="209"/>
      <c r="J25" s="210"/>
      <c r="K25" s="211"/>
      <c r="L25" s="69"/>
    </row>
    <row r="26" spans="1:13" ht="30" customHeight="1" thickBot="1">
      <c r="A26" s="5"/>
      <c r="B26" s="7"/>
      <c r="C26" s="20" t="s">
        <v>16</v>
      </c>
      <c r="D26" s="34"/>
      <c r="E26" s="35"/>
      <c r="F26" s="34"/>
      <c r="G26" s="34"/>
      <c r="H26" s="34"/>
      <c r="I26" s="17"/>
      <c r="J26" s="34"/>
      <c r="K26" s="220">
        <f>+K20+K21+K22+K23+K24</f>
        <v>44203817</v>
      </c>
      <c r="L26" s="8"/>
      <c r="M26" s="5"/>
    </row>
    <row r="27" spans="1:13" ht="30" customHeight="1" thickBot="1">
      <c r="A27" s="5"/>
      <c r="B27" s="7"/>
      <c r="C27" s="212" t="s">
        <v>110</v>
      </c>
      <c r="D27" s="206"/>
      <c r="E27" s="206"/>
      <c r="F27" s="206"/>
      <c r="G27" s="206"/>
      <c r="H27" s="206"/>
      <c r="I27" s="206"/>
      <c r="J27" s="206"/>
      <c r="K27" s="207"/>
      <c r="L27" s="8"/>
      <c r="M27" s="5"/>
    </row>
    <row r="28" spans="1:13" ht="64.95" customHeight="1" thickBot="1">
      <c r="A28" s="5"/>
      <c r="B28" s="7"/>
      <c r="C28" s="25">
        <v>3</v>
      </c>
      <c r="D28" s="14" t="s">
        <v>111</v>
      </c>
      <c r="E28" s="14"/>
      <c r="F28" s="14"/>
      <c r="G28" s="208" t="s">
        <v>121</v>
      </c>
      <c r="H28" s="14" t="s">
        <v>93</v>
      </c>
      <c r="I28" s="209">
        <v>4</v>
      </c>
      <c r="J28" s="210">
        <v>4332539</v>
      </c>
      <c r="K28" s="219">
        <f>+J28*I28</f>
        <v>17330156</v>
      </c>
      <c r="L28" s="8"/>
      <c r="M28" s="5"/>
    </row>
    <row r="29" spans="1:13" ht="49.95" customHeight="1" thickBot="1">
      <c r="A29" s="5"/>
      <c r="B29" s="7"/>
      <c r="C29" s="25">
        <v>3</v>
      </c>
      <c r="D29" s="51" t="s">
        <v>112</v>
      </c>
      <c r="E29" s="51"/>
      <c r="F29" s="51"/>
      <c r="G29" s="198" t="s">
        <v>122</v>
      </c>
      <c r="H29" s="14" t="s">
        <v>93</v>
      </c>
      <c r="I29" s="209">
        <v>3</v>
      </c>
      <c r="J29" s="210">
        <v>2139922</v>
      </c>
      <c r="K29" s="219">
        <v>6419767</v>
      </c>
      <c r="L29" s="8"/>
      <c r="M29" s="5"/>
    </row>
    <row r="30" spans="1:13" ht="49.95" customHeight="1" thickBot="1">
      <c r="A30" s="5"/>
      <c r="B30" s="7"/>
      <c r="C30" s="25">
        <v>3</v>
      </c>
      <c r="D30" s="14" t="s">
        <v>113</v>
      </c>
      <c r="E30" s="14"/>
      <c r="F30" s="14"/>
      <c r="G30" s="198" t="s">
        <v>122</v>
      </c>
      <c r="H30" s="14" t="s">
        <v>93</v>
      </c>
      <c r="I30" s="209">
        <v>4</v>
      </c>
      <c r="J30" s="210">
        <v>3496583</v>
      </c>
      <c r="K30" s="219">
        <f t="shared" ref="K30:K37" si="1">+J30*I30</f>
        <v>13986332</v>
      </c>
      <c r="L30" s="8"/>
      <c r="M30" s="5"/>
    </row>
    <row r="31" spans="1:13" s="5" customFormat="1" ht="64.95" customHeight="1" thickBot="1">
      <c r="B31" s="7"/>
      <c r="C31" s="25">
        <v>3</v>
      </c>
      <c r="D31" s="32" t="s">
        <v>114</v>
      </c>
      <c r="E31" s="32"/>
      <c r="F31" s="32"/>
      <c r="G31" s="198" t="s">
        <v>123</v>
      </c>
      <c r="H31" s="32" t="s">
        <v>93</v>
      </c>
      <c r="I31" s="209">
        <v>5</v>
      </c>
      <c r="J31" s="210">
        <v>3932443</v>
      </c>
      <c r="K31" s="219">
        <f t="shared" si="1"/>
        <v>19662215</v>
      </c>
      <c r="L31" s="8"/>
    </row>
    <row r="32" spans="1:13" ht="48" customHeight="1" thickBot="1">
      <c r="A32" s="5"/>
      <c r="B32" s="7"/>
      <c r="C32" s="25">
        <v>3</v>
      </c>
      <c r="D32" s="14" t="s">
        <v>115</v>
      </c>
      <c r="E32" s="14"/>
      <c r="F32" s="14"/>
      <c r="G32" s="198" t="s">
        <v>124</v>
      </c>
      <c r="H32" s="14" t="s">
        <v>93</v>
      </c>
      <c r="I32" s="209">
        <v>6</v>
      </c>
      <c r="J32" s="213">
        <v>3312063</v>
      </c>
      <c r="K32" s="219">
        <f t="shared" si="1"/>
        <v>19872378</v>
      </c>
      <c r="L32" s="8"/>
      <c r="M32" s="5"/>
    </row>
    <row r="33" spans="1:13" s="5" customFormat="1" ht="60" customHeight="1" thickBot="1">
      <c r="B33" s="7"/>
      <c r="C33" s="71">
        <v>3</v>
      </c>
      <c r="D33" s="32" t="s">
        <v>116</v>
      </c>
      <c r="E33" s="32"/>
      <c r="F33" s="32"/>
      <c r="G33" s="208" t="s">
        <v>125</v>
      </c>
      <c r="H33" s="32" t="s">
        <v>93</v>
      </c>
      <c r="I33" s="209">
        <v>5</v>
      </c>
      <c r="J33" s="213">
        <v>1745339</v>
      </c>
      <c r="K33" s="219">
        <f t="shared" si="1"/>
        <v>8726695</v>
      </c>
      <c r="L33" s="8"/>
    </row>
    <row r="34" spans="1:13" s="5" customFormat="1" ht="30" customHeight="1" thickBot="1">
      <c r="B34" s="7"/>
      <c r="C34" s="71">
        <v>3</v>
      </c>
      <c r="D34" s="32" t="s">
        <v>117</v>
      </c>
      <c r="E34" s="32"/>
      <c r="F34" s="32"/>
      <c r="G34" s="200" t="s">
        <v>126</v>
      </c>
      <c r="H34" s="32" t="s">
        <v>109</v>
      </c>
      <c r="I34" s="209">
        <v>380</v>
      </c>
      <c r="J34" s="213">
        <v>19000</v>
      </c>
      <c r="K34" s="219">
        <f t="shared" si="1"/>
        <v>7220000</v>
      </c>
      <c r="L34" s="8"/>
    </row>
    <row r="35" spans="1:13" s="5" customFormat="1" ht="45" customHeight="1" thickBot="1">
      <c r="B35" s="7"/>
      <c r="C35" s="71">
        <v>3</v>
      </c>
      <c r="D35" s="32" t="s">
        <v>118</v>
      </c>
      <c r="E35" s="32"/>
      <c r="F35" s="32"/>
      <c r="G35" s="200" t="s">
        <v>127</v>
      </c>
      <c r="H35" s="32" t="s">
        <v>109</v>
      </c>
      <c r="I35" s="209">
        <v>300</v>
      </c>
      <c r="J35" s="213">
        <v>17078</v>
      </c>
      <c r="K35" s="219">
        <f t="shared" si="1"/>
        <v>5123400</v>
      </c>
      <c r="L35" s="8"/>
    </row>
    <row r="36" spans="1:13" s="5" customFormat="1" ht="30" customHeight="1" thickBot="1">
      <c r="B36" s="7"/>
      <c r="C36" s="71">
        <v>3</v>
      </c>
      <c r="D36" s="32" t="s">
        <v>119</v>
      </c>
      <c r="E36" s="32"/>
      <c r="F36" s="32"/>
      <c r="G36" s="200" t="s">
        <v>128</v>
      </c>
      <c r="H36" s="32" t="s">
        <v>109</v>
      </c>
      <c r="I36" s="209">
        <v>30</v>
      </c>
      <c r="J36" s="213">
        <v>93301</v>
      </c>
      <c r="K36" s="219">
        <f t="shared" si="1"/>
        <v>2799030</v>
      </c>
      <c r="L36" s="8"/>
    </row>
    <row r="37" spans="1:13" ht="30" customHeight="1" thickBot="1">
      <c r="A37" s="5"/>
      <c r="B37" s="7"/>
      <c r="C37" s="25">
        <v>3</v>
      </c>
      <c r="D37" s="14" t="s">
        <v>120</v>
      </c>
      <c r="E37" s="27"/>
      <c r="F37" s="14"/>
      <c r="G37" s="200" t="s">
        <v>128</v>
      </c>
      <c r="H37" s="14" t="s">
        <v>95</v>
      </c>
      <c r="I37" s="209">
        <v>1</v>
      </c>
      <c r="J37" s="210">
        <v>2792039</v>
      </c>
      <c r="K37" s="219">
        <f t="shared" si="1"/>
        <v>2792039</v>
      </c>
      <c r="L37" s="8"/>
      <c r="M37" s="5"/>
    </row>
    <row r="38" spans="1:13" ht="30" customHeight="1">
      <c r="A38" s="5"/>
      <c r="B38" s="7"/>
      <c r="C38" s="25"/>
      <c r="D38" s="14"/>
      <c r="E38" s="14"/>
      <c r="F38" s="14"/>
      <c r="G38" s="16"/>
      <c r="H38" s="16"/>
      <c r="I38" s="209"/>
      <c r="J38" s="210"/>
      <c r="K38" s="211"/>
      <c r="L38" s="8"/>
      <c r="M38" s="5"/>
    </row>
    <row r="39" spans="1:13" ht="30" customHeight="1" thickBot="1">
      <c r="A39" s="5"/>
      <c r="B39" s="7"/>
      <c r="C39" s="37" t="s">
        <v>16</v>
      </c>
      <c r="D39" s="167"/>
      <c r="E39" s="167"/>
      <c r="F39" s="167"/>
      <c r="G39" s="168"/>
      <c r="H39" s="167"/>
      <c r="I39" s="209"/>
      <c r="J39" s="214"/>
      <c r="K39" s="221">
        <f>SUM(K28:K38)</f>
        <v>103932012</v>
      </c>
      <c r="L39" s="8"/>
      <c r="M39" s="5"/>
    </row>
    <row r="40" spans="1:13" s="3" customFormat="1" ht="30" customHeight="1" thickBot="1">
      <c r="A40" s="42"/>
      <c r="B40" s="43"/>
      <c r="C40" s="248" t="s">
        <v>17</v>
      </c>
      <c r="D40" s="249"/>
      <c r="E40" s="249"/>
      <c r="F40" s="249"/>
      <c r="G40" s="249"/>
      <c r="H40" s="249"/>
      <c r="I40" s="249"/>
      <c r="J40" s="250"/>
      <c r="K40" s="221">
        <f>+K39+K26+K18</f>
        <v>218737212</v>
      </c>
      <c r="L40" s="45"/>
      <c r="M40" s="42"/>
    </row>
    <row r="41" spans="1:13" s="3" customFormat="1" ht="16.2" thickBot="1">
      <c r="A41" s="42"/>
      <c r="B41" s="43"/>
      <c r="C41" s="169"/>
      <c r="D41" s="169"/>
      <c r="E41" s="169"/>
      <c r="F41" s="169"/>
      <c r="G41" s="169"/>
      <c r="H41" s="169"/>
      <c r="I41" s="169"/>
      <c r="J41" s="169"/>
      <c r="K41" s="170"/>
      <c r="L41" s="45"/>
      <c r="M41" s="42"/>
    </row>
    <row r="42" spans="1:13" s="3" customFormat="1" ht="30" customHeight="1">
      <c r="A42" s="42"/>
      <c r="B42" s="43"/>
      <c r="C42" s="171"/>
      <c r="D42" s="172"/>
      <c r="E42" s="171"/>
      <c r="F42" s="171"/>
      <c r="G42" s="280" t="s">
        <v>129</v>
      </c>
      <c r="H42" s="281"/>
      <c r="I42" s="282"/>
      <c r="J42" s="215">
        <v>0.17</v>
      </c>
      <c r="K42" s="221">
        <f>+K40*17%</f>
        <v>37185326.039999999</v>
      </c>
      <c r="L42" s="45"/>
      <c r="M42" s="42"/>
    </row>
    <row r="43" spans="1:13" s="3" customFormat="1" ht="30" customHeight="1">
      <c r="A43" s="42"/>
      <c r="B43" s="43"/>
      <c r="C43" s="171"/>
      <c r="D43" s="172"/>
      <c r="E43" s="171"/>
      <c r="F43" s="171"/>
      <c r="G43" s="47" t="s">
        <v>130</v>
      </c>
      <c r="H43" s="54"/>
      <c r="I43" s="55"/>
      <c r="J43" s="216">
        <v>0</v>
      </c>
      <c r="K43" s="57"/>
      <c r="L43" s="45"/>
      <c r="M43" s="42"/>
    </row>
    <row r="44" spans="1:13" s="3" customFormat="1" ht="30" customHeight="1">
      <c r="A44" s="42"/>
      <c r="B44" s="43"/>
      <c r="C44" s="171"/>
      <c r="D44" s="173"/>
      <c r="E44" s="173"/>
      <c r="F44" s="173"/>
      <c r="G44" s="47" t="s">
        <v>78</v>
      </c>
      <c r="H44" s="58"/>
      <c r="I44" s="59"/>
      <c r="J44" s="217">
        <v>0.05</v>
      </c>
      <c r="K44" s="221">
        <f>+K40*5%</f>
        <v>10936860.600000001</v>
      </c>
      <c r="L44" s="45"/>
      <c r="M44" s="42"/>
    </row>
    <row r="45" spans="1:13" s="3" customFormat="1" ht="30" customHeight="1">
      <c r="A45" s="42"/>
      <c r="B45" s="43"/>
      <c r="C45" s="171"/>
      <c r="D45" s="173"/>
      <c r="E45" s="173"/>
      <c r="F45" s="173"/>
      <c r="G45" s="61" t="s">
        <v>18</v>
      </c>
      <c r="H45" s="58"/>
      <c r="I45" s="59"/>
      <c r="J45" s="60"/>
      <c r="K45" s="221">
        <f>+K40+K42+K44</f>
        <v>266859398.63999999</v>
      </c>
      <c r="L45" s="45"/>
      <c r="M45" s="42"/>
    </row>
    <row r="46" spans="1:13" s="3" customFormat="1" ht="30" customHeight="1">
      <c r="A46" s="42"/>
      <c r="B46" s="43"/>
      <c r="C46" s="171"/>
      <c r="D46" s="172"/>
      <c r="E46" s="171"/>
      <c r="F46" s="171"/>
      <c r="G46" s="47"/>
      <c r="H46" s="47"/>
      <c r="I46" s="47"/>
      <c r="J46" s="47"/>
      <c r="K46" s="57"/>
      <c r="L46" s="45"/>
      <c r="M46" s="42"/>
    </row>
    <row r="47" spans="1:13" s="3" customFormat="1" ht="30" customHeight="1">
      <c r="A47" s="42"/>
      <c r="B47" s="43"/>
      <c r="C47" s="171"/>
      <c r="D47" s="172"/>
      <c r="E47" s="171"/>
      <c r="F47" s="171"/>
      <c r="G47" s="70"/>
      <c r="H47" s="58"/>
      <c r="I47" s="59"/>
      <c r="J47" s="63"/>
      <c r="K47" s="57"/>
      <c r="L47" s="45"/>
      <c r="M47" s="42"/>
    </row>
    <row r="48" spans="1:13" s="3" customFormat="1" ht="30" customHeight="1">
      <c r="A48" s="42"/>
      <c r="B48" s="43"/>
      <c r="C48" s="171"/>
      <c r="D48" s="172"/>
      <c r="E48" s="171"/>
      <c r="F48" s="146"/>
      <c r="G48" s="70"/>
      <c r="H48" s="58"/>
      <c r="I48" s="59"/>
      <c r="J48" s="63"/>
      <c r="K48" s="62"/>
      <c r="L48" s="45"/>
      <c r="M48" s="42"/>
    </row>
    <row r="49" spans="1:13" s="3" customFormat="1" ht="30" customHeight="1" thickBot="1">
      <c r="A49" s="42"/>
      <c r="B49" s="43"/>
      <c r="C49" s="171"/>
      <c r="D49" s="172"/>
      <c r="E49" s="171"/>
      <c r="F49" s="171"/>
      <c r="G49" s="64" t="s">
        <v>19</v>
      </c>
      <c r="H49" s="65"/>
      <c r="I49" s="66"/>
      <c r="J49" s="67"/>
      <c r="K49" s="221">
        <v>266859399</v>
      </c>
      <c r="L49" s="45"/>
      <c r="M49" s="42"/>
    </row>
    <row r="50" spans="1:13" s="3" customFormat="1" ht="16.2" thickBot="1">
      <c r="A50" s="42"/>
      <c r="B50" s="43"/>
      <c r="C50" s="171"/>
      <c r="D50" s="172"/>
      <c r="E50" s="172"/>
      <c r="F50" s="172"/>
      <c r="G50" s="171"/>
      <c r="H50" s="171"/>
      <c r="I50" s="174"/>
      <c r="J50" s="175"/>
      <c r="K50" s="176"/>
      <c r="L50" s="45"/>
      <c r="M50" s="42"/>
    </row>
    <row r="51" spans="1:13" s="3" customFormat="1" ht="15.6">
      <c r="A51" s="42"/>
      <c r="B51" s="43"/>
      <c r="C51" s="48"/>
      <c r="D51" s="258"/>
      <c r="E51" s="258"/>
      <c r="F51" s="258"/>
      <c r="G51" s="258"/>
      <c r="H51" s="258"/>
      <c r="I51" s="258"/>
      <c r="J51" s="258"/>
      <c r="K51" s="259"/>
      <c r="L51" s="49"/>
      <c r="M51" s="42"/>
    </row>
    <row r="52" spans="1:13" s="3" customFormat="1" ht="46.5" customHeight="1">
      <c r="A52" s="42"/>
      <c r="B52" s="43"/>
      <c r="C52" s="243" t="s">
        <v>20</v>
      </c>
      <c r="D52" s="244"/>
      <c r="E52" s="244"/>
      <c r="F52" s="244"/>
      <c r="G52" s="244"/>
      <c r="H52" s="257" t="s">
        <v>9</v>
      </c>
      <c r="I52" s="257"/>
      <c r="J52" s="257"/>
      <c r="K52" s="144" t="s">
        <v>21</v>
      </c>
      <c r="L52" s="50"/>
      <c r="M52" s="42"/>
    </row>
    <row r="53" spans="1:13" s="3" customFormat="1" ht="32.25" customHeight="1">
      <c r="A53" s="42"/>
      <c r="B53" s="43"/>
      <c r="C53" s="243" t="s">
        <v>22</v>
      </c>
      <c r="D53" s="244"/>
      <c r="E53" s="244"/>
      <c r="F53" s="244"/>
      <c r="G53" s="244"/>
      <c r="H53" s="256" t="s">
        <v>23</v>
      </c>
      <c r="I53" s="256"/>
      <c r="J53" s="145" t="s">
        <v>24</v>
      </c>
      <c r="K53" s="143">
        <v>0.17</v>
      </c>
      <c r="L53" s="50"/>
      <c r="M53" s="42"/>
    </row>
    <row r="54" spans="1:13" s="3" customFormat="1" ht="30" customHeight="1">
      <c r="A54" s="42"/>
      <c r="B54" s="43"/>
      <c r="C54" s="243" t="s">
        <v>25</v>
      </c>
      <c r="D54" s="244"/>
      <c r="E54" s="244"/>
      <c r="F54" s="244"/>
      <c r="G54" s="244"/>
      <c r="H54" s="253" t="s">
        <v>26</v>
      </c>
      <c r="I54" s="254"/>
      <c r="J54" s="145" t="s">
        <v>27</v>
      </c>
      <c r="K54" s="143">
        <v>0</v>
      </c>
      <c r="L54" s="50"/>
      <c r="M54" s="42"/>
    </row>
    <row r="55" spans="1:13" s="4" customFormat="1" ht="58.5" customHeight="1">
      <c r="A55" s="42"/>
      <c r="B55" s="43"/>
      <c r="C55" s="260"/>
      <c r="D55" s="261"/>
      <c r="E55" s="261"/>
      <c r="F55" s="261"/>
      <c r="G55" s="262"/>
      <c r="H55" s="255" t="s">
        <v>28</v>
      </c>
      <c r="I55" s="256"/>
      <c r="J55" s="145" t="s">
        <v>29</v>
      </c>
      <c r="K55" s="143">
        <v>0.05</v>
      </c>
      <c r="L55" s="45"/>
      <c r="M55" s="42"/>
    </row>
    <row r="56" spans="1:13" ht="39" customHeight="1">
      <c r="A56" s="5"/>
      <c r="B56" s="7"/>
      <c r="C56" s="263"/>
      <c r="D56" s="264"/>
      <c r="E56" s="264"/>
      <c r="F56" s="264"/>
      <c r="G56" s="265"/>
      <c r="H56" s="256" t="s">
        <v>30</v>
      </c>
      <c r="I56" s="256"/>
      <c r="J56" s="145" t="s">
        <v>31</v>
      </c>
      <c r="K56" s="143">
        <v>0.22</v>
      </c>
      <c r="L56" s="8"/>
      <c r="M56" s="5"/>
    </row>
    <row r="57" spans="1:13" ht="47.25" customHeight="1" thickBot="1">
      <c r="A57" s="5"/>
      <c r="B57" s="7"/>
      <c r="C57" s="266"/>
      <c r="D57" s="267"/>
      <c r="E57" s="267"/>
      <c r="F57" s="267"/>
      <c r="G57" s="268"/>
      <c r="H57" s="251"/>
      <c r="I57" s="251"/>
      <c r="J57" s="251"/>
      <c r="K57" s="252"/>
      <c r="L57" s="8"/>
      <c r="M57" s="5"/>
    </row>
    <row r="58" spans="1:13" ht="16.2" thickBot="1">
      <c r="A58" s="5"/>
      <c r="B58" s="177"/>
      <c r="C58" s="178"/>
      <c r="D58" s="178"/>
      <c r="E58" s="179"/>
      <c r="F58" s="178"/>
      <c r="G58" s="180"/>
      <c r="H58" s="178"/>
      <c r="I58" s="178"/>
      <c r="J58" s="178"/>
      <c r="K58" s="178"/>
      <c r="L58" s="181"/>
      <c r="M58" s="5"/>
    </row>
    <row r="59" spans="1:13" ht="16.2" thickTop="1">
      <c r="A59" s="5"/>
      <c r="B59" s="5"/>
      <c r="C59" s="5"/>
      <c r="D59" s="5"/>
      <c r="E59" s="6"/>
      <c r="F59" s="5"/>
      <c r="G59" s="5"/>
      <c r="H59" s="5"/>
      <c r="I59" s="5"/>
      <c r="J59" s="5"/>
      <c r="K59" s="5"/>
      <c r="L59" s="5"/>
      <c r="M59" s="5"/>
    </row>
  </sheetData>
  <mergeCells count="28">
    <mergeCell ref="C6:K6"/>
    <mergeCell ref="C3:F3"/>
    <mergeCell ref="B2:L2"/>
    <mergeCell ref="C7:K7"/>
    <mergeCell ref="G42:I42"/>
    <mergeCell ref="I12:I13"/>
    <mergeCell ref="J12:J13"/>
    <mergeCell ref="K12:K13"/>
    <mergeCell ref="C12:C13"/>
    <mergeCell ref="D12:D13"/>
    <mergeCell ref="G12:G13"/>
    <mergeCell ref="H12:H13"/>
    <mergeCell ref="E12:F12"/>
    <mergeCell ref="C8:K9"/>
    <mergeCell ref="C10:K10"/>
    <mergeCell ref="C53:G53"/>
    <mergeCell ref="C11:K11"/>
    <mergeCell ref="C40:J40"/>
    <mergeCell ref="H57:K57"/>
    <mergeCell ref="C54:G54"/>
    <mergeCell ref="H54:I54"/>
    <mergeCell ref="H55:I55"/>
    <mergeCell ref="H56:I56"/>
    <mergeCell ref="C52:G52"/>
    <mergeCell ref="H52:J52"/>
    <mergeCell ref="H53:I53"/>
    <mergeCell ref="D51:K51"/>
    <mergeCell ref="C55:G57"/>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showGridLines="0" view="pageBreakPreview" zoomScale="70" zoomScaleNormal="100" zoomScaleSheetLayoutView="70" zoomScalePageLayoutView="145" workbookViewId="0">
      <selection activeCell="C8" sqref="C8:K9"/>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ht="16.2" thickBot="1">
      <c r="A1" s="5"/>
      <c r="B1" s="5"/>
      <c r="C1" s="165"/>
      <c r="D1" s="166"/>
      <c r="E1" s="165"/>
      <c r="F1" s="166"/>
      <c r="G1" s="5"/>
      <c r="H1" s="5"/>
      <c r="I1" s="5"/>
      <c r="J1" s="5"/>
      <c r="K1" s="5"/>
      <c r="L1" s="5"/>
      <c r="M1" s="5"/>
    </row>
    <row r="2" spans="1:13" ht="16.2" thickTop="1">
      <c r="A2" s="5"/>
      <c r="B2" s="275"/>
      <c r="C2" s="276"/>
      <c r="D2" s="276"/>
      <c r="E2" s="276"/>
      <c r="F2" s="276"/>
      <c r="G2" s="276"/>
      <c r="H2" s="276"/>
      <c r="I2" s="276"/>
      <c r="J2" s="276"/>
      <c r="K2" s="276"/>
      <c r="L2" s="277"/>
      <c r="M2" s="5"/>
    </row>
    <row r="3" spans="1:13" ht="33" customHeight="1">
      <c r="A3" s="5"/>
      <c r="B3" s="7"/>
      <c r="C3" s="305" t="s">
        <v>90</v>
      </c>
      <c r="D3" s="306"/>
      <c r="E3" s="306"/>
      <c r="F3" s="307"/>
      <c r="G3" s="5"/>
      <c r="H3" s="5"/>
      <c r="I3" s="5"/>
      <c r="J3" s="5"/>
      <c r="K3" s="5"/>
      <c r="L3" s="8"/>
      <c r="M3" s="5"/>
    </row>
    <row r="4" spans="1:13" ht="15.6">
      <c r="A4" s="5"/>
      <c r="B4" s="7"/>
      <c r="C4" s="184" t="s">
        <v>0</v>
      </c>
      <c r="D4" s="192" t="s">
        <v>1</v>
      </c>
      <c r="E4" s="185" t="s">
        <v>2</v>
      </c>
      <c r="F4" s="193">
        <v>2</v>
      </c>
      <c r="G4" s="5"/>
      <c r="H4" s="5"/>
      <c r="I4" s="5"/>
      <c r="J4" s="5"/>
      <c r="K4" s="5"/>
      <c r="L4" s="8"/>
      <c r="M4" s="5"/>
    </row>
    <row r="5" spans="1:13" ht="16.2" thickBot="1">
      <c r="A5" s="5"/>
      <c r="B5" s="7"/>
      <c r="C5" s="165"/>
      <c r="D5" s="183"/>
      <c r="E5" s="165"/>
      <c r="F5" s="166"/>
      <c r="G5" s="5"/>
      <c r="H5" s="5"/>
      <c r="I5" s="5"/>
      <c r="J5" s="5"/>
      <c r="K5" s="5"/>
      <c r="L5" s="8"/>
      <c r="M5" s="5"/>
    </row>
    <row r="6" spans="1:13" ht="31.5" customHeight="1">
      <c r="A6" s="5"/>
      <c r="B6" s="7"/>
      <c r="C6" s="302" t="s">
        <v>3</v>
      </c>
      <c r="D6" s="303"/>
      <c r="E6" s="303"/>
      <c r="F6" s="303"/>
      <c r="G6" s="303"/>
      <c r="H6" s="303"/>
      <c r="I6" s="303"/>
      <c r="J6" s="303"/>
      <c r="K6" s="304"/>
      <c r="L6" s="8"/>
      <c r="M6" s="5"/>
    </row>
    <row r="7" spans="1:13" ht="15.6">
      <c r="A7" s="5"/>
      <c r="B7" s="7"/>
      <c r="C7" s="308" t="s">
        <v>32</v>
      </c>
      <c r="D7" s="309"/>
      <c r="E7" s="309"/>
      <c r="F7" s="309"/>
      <c r="G7" s="309"/>
      <c r="H7" s="309"/>
      <c r="I7" s="309"/>
      <c r="J7" s="309"/>
      <c r="K7" s="310"/>
      <c r="L7" s="8"/>
      <c r="M7" s="5"/>
    </row>
    <row r="8" spans="1:13" s="141" customFormat="1" ht="15.6">
      <c r="A8" s="139"/>
      <c r="B8" s="140"/>
      <c r="C8" s="292" t="s">
        <v>142</v>
      </c>
      <c r="D8" s="292"/>
      <c r="E8" s="292"/>
      <c r="F8" s="292"/>
      <c r="G8" s="292"/>
      <c r="H8" s="292"/>
      <c r="I8" s="292"/>
      <c r="J8" s="292"/>
      <c r="K8" s="292"/>
      <c r="L8" s="142"/>
      <c r="M8" s="139"/>
    </row>
    <row r="9" spans="1:13" ht="55.5" customHeight="1">
      <c r="A9" s="5"/>
      <c r="B9" s="7"/>
      <c r="C9" s="292"/>
      <c r="D9" s="292"/>
      <c r="E9" s="292"/>
      <c r="F9" s="292"/>
      <c r="G9" s="292"/>
      <c r="H9" s="292"/>
      <c r="I9" s="292"/>
      <c r="J9" s="292"/>
      <c r="K9" s="292"/>
      <c r="L9" s="8"/>
      <c r="M9" s="5"/>
    </row>
    <row r="10" spans="1:13" ht="34.5" customHeight="1">
      <c r="A10" s="5"/>
      <c r="B10" s="7"/>
      <c r="C10" s="311" t="s">
        <v>33</v>
      </c>
      <c r="D10" s="312"/>
      <c r="E10" s="312"/>
      <c r="F10" s="312"/>
      <c r="G10" s="312"/>
      <c r="H10" s="312"/>
      <c r="I10" s="312"/>
      <c r="J10" s="312"/>
      <c r="K10" s="313"/>
      <c r="L10" s="8"/>
      <c r="M10" s="5"/>
    </row>
    <row r="11" spans="1:13" ht="30" customHeight="1" thickBot="1">
      <c r="A11" s="5"/>
      <c r="B11" s="7"/>
      <c r="C11" s="245"/>
      <c r="D11" s="246"/>
      <c r="E11" s="246"/>
      <c r="F11" s="246"/>
      <c r="G11" s="246"/>
      <c r="H11" s="246"/>
      <c r="I11" s="246"/>
      <c r="J11" s="246"/>
      <c r="K11" s="247"/>
      <c r="L11" s="8"/>
      <c r="M11" s="5"/>
    </row>
    <row r="12" spans="1:13" ht="30" customHeight="1">
      <c r="A12" s="5"/>
      <c r="B12" s="7"/>
      <c r="C12" s="289" t="s">
        <v>6</v>
      </c>
      <c r="D12" s="283" t="s">
        <v>7</v>
      </c>
      <c r="E12" s="291" t="s">
        <v>8</v>
      </c>
      <c r="F12" s="291"/>
      <c r="G12" s="289" t="s">
        <v>9</v>
      </c>
      <c r="H12" s="283" t="s">
        <v>10</v>
      </c>
      <c r="I12" s="283" t="s">
        <v>11</v>
      </c>
      <c r="J12" s="285" t="s">
        <v>12</v>
      </c>
      <c r="K12" s="287" t="s">
        <v>13</v>
      </c>
      <c r="L12" s="8"/>
      <c r="M12" s="5"/>
    </row>
    <row r="13" spans="1:13" ht="30" customHeight="1" thickBot="1">
      <c r="A13" s="5"/>
      <c r="B13" s="7"/>
      <c r="C13" s="290"/>
      <c r="D13" s="284"/>
      <c r="E13" s="9" t="s">
        <v>14</v>
      </c>
      <c r="F13" s="9" t="s">
        <v>15</v>
      </c>
      <c r="G13" s="290"/>
      <c r="H13" s="284"/>
      <c r="I13" s="284"/>
      <c r="J13" s="286"/>
      <c r="K13" s="288"/>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67"/>
      <c r="E32" s="167"/>
      <c r="F32" s="167"/>
      <c r="G32" s="168"/>
      <c r="H32" s="167"/>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96" t="s">
        <v>17</v>
      </c>
      <c r="D41" s="297"/>
      <c r="E41" s="297"/>
      <c r="F41" s="297"/>
      <c r="G41" s="297"/>
      <c r="H41" s="297"/>
      <c r="I41" s="297"/>
      <c r="J41" s="298"/>
      <c r="K41" s="44"/>
      <c r="L41" s="45"/>
      <c r="M41" s="42"/>
    </row>
    <row r="42" spans="1:13" s="3" customFormat="1" ht="16.2" thickBot="1">
      <c r="A42" s="42"/>
      <c r="B42" s="43"/>
      <c r="C42" s="169"/>
      <c r="D42" s="169"/>
      <c r="E42" s="169"/>
      <c r="F42" s="169"/>
      <c r="G42" s="169"/>
      <c r="H42" s="169"/>
      <c r="I42" s="169"/>
      <c r="J42" s="169"/>
      <c r="K42" s="170"/>
      <c r="L42" s="45"/>
      <c r="M42" s="42"/>
    </row>
    <row r="43" spans="1:13" s="3" customFormat="1" ht="30" customHeight="1">
      <c r="A43" s="42"/>
      <c r="B43" s="43"/>
      <c r="C43" s="171"/>
      <c r="D43" s="172"/>
      <c r="E43" s="171"/>
      <c r="F43" s="171"/>
      <c r="G43" s="299"/>
      <c r="H43" s="300"/>
      <c r="I43" s="301"/>
      <c r="J43" s="52"/>
      <c r="K43" s="53"/>
      <c r="L43" s="45"/>
      <c r="M43" s="42"/>
    </row>
    <row r="44" spans="1:13" s="3" customFormat="1" ht="30" customHeight="1">
      <c r="A44" s="42"/>
      <c r="B44" s="43"/>
      <c r="C44" s="171"/>
      <c r="D44" s="172"/>
      <c r="E44" s="171"/>
      <c r="F44" s="171"/>
      <c r="G44" s="47"/>
      <c r="H44" s="54"/>
      <c r="I44" s="55"/>
      <c r="J44" s="56"/>
      <c r="K44" s="57"/>
      <c r="L44" s="45"/>
      <c r="M44" s="42"/>
    </row>
    <row r="45" spans="1:13" s="3" customFormat="1" ht="30" customHeight="1">
      <c r="A45" s="42"/>
      <c r="B45" s="43"/>
      <c r="C45" s="171"/>
      <c r="D45" s="173"/>
      <c r="E45" s="173"/>
      <c r="F45" s="173"/>
      <c r="G45" s="47"/>
      <c r="H45" s="58"/>
      <c r="I45" s="59"/>
      <c r="J45" s="60"/>
      <c r="K45" s="57"/>
      <c r="L45" s="45"/>
      <c r="M45" s="42"/>
    </row>
    <row r="46" spans="1:13" s="3" customFormat="1" ht="30" customHeight="1">
      <c r="A46" s="42"/>
      <c r="B46" s="43"/>
      <c r="C46" s="171"/>
      <c r="D46" s="173"/>
      <c r="E46" s="173"/>
      <c r="F46" s="173"/>
      <c r="G46" s="61" t="s">
        <v>18</v>
      </c>
      <c r="H46" s="58"/>
      <c r="I46" s="59"/>
      <c r="J46" s="60"/>
      <c r="K46" s="62"/>
      <c r="L46" s="45"/>
      <c r="M46" s="42"/>
    </row>
    <row r="47" spans="1:13" s="3" customFormat="1" ht="30" customHeight="1">
      <c r="A47" s="42"/>
      <c r="B47" s="43"/>
      <c r="C47" s="171"/>
      <c r="D47" s="172"/>
      <c r="E47" s="171"/>
      <c r="F47" s="171"/>
      <c r="G47" s="70"/>
      <c r="H47" s="58"/>
      <c r="I47" s="59"/>
      <c r="J47" s="63"/>
      <c r="K47" s="57"/>
      <c r="L47" s="45"/>
      <c r="M47" s="42"/>
    </row>
    <row r="48" spans="1:13" s="3" customFormat="1" ht="30" customHeight="1">
      <c r="A48" s="42"/>
      <c r="B48" s="43"/>
      <c r="C48" s="171"/>
      <c r="D48" s="172"/>
      <c r="E48" s="171"/>
      <c r="F48" s="171"/>
      <c r="G48" s="70"/>
      <c r="H48" s="58"/>
      <c r="I48" s="59"/>
      <c r="J48" s="63"/>
      <c r="K48" s="57"/>
      <c r="L48" s="45"/>
      <c r="M48" s="42"/>
    </row>
    <row r="49" spans="1:13" s="3" customFormat="1" ht="30" customHeight="1" thickBot="1">
      <c r="A49" s="42"/>
      <c r="B49" s="43"/>
      <c r="C49" s="171"/>
      <c r="D49" s="172"/>
      <c r="E49" s="171"/>
      <c r="F49" s="171"/>
      <c r="G49" s="46"/>
      <c r="H49" s="58"/>
      <c r="I49" s="59"/>
      <c r="J49" s="63"/>
      <c r="K49" s="62"/>
      <c r="L49" s="45"/>
      <c r="M49" s="42"/>
    </row>
    <row r="50" spans="1:13" s="3" customFormat="1" ht="30" customHeight="1" thickBot="1">
      <c r="A50" s="42"/>
      <c r="B50" s="43"/>
      <c r="C50" s="171"/>
      <c r="D50" s="172"/>
      <c r="E50" s="171"/>
      <c r="F50" s="171"/>
      <c r="G50" s="64" t="s">
        <v>19</v>
      </c>
      <c r="H50" s="65"/>
      <c r="I50" s="66"/>
      <c r="J50" s="67"/>
      <c r="K50" s="44"/>
      <c r="L50" s="45"/>
      <c r="M50" s="42"/>
    </row>
    <row r="51" spans="1:13" s="3" customFormat="1" ht="16.2" thickBot="1">
      <c r="A51" s="42"/>
      <c r="B51" s="43"/>
      <c r="C51" s="171"/>
      <c r="D51" s="172"/>
      <c r="E51" s="172"/>
      <c r="F51" s="172"/>
      <c r="G51" s="171"/>
      <c r="H51" s="171"/>
      <c r="I51" s="174"/>
      <c r="J51" s="175"/>
      <c r="K51" s="176"/>
      <c r="L51" s="45"/>
      <c r="M51" s="42"/>
    </row>
    <row r="52" spans="1:13" s="3" customFormat="1" ht="15.6">
      <c r="A52" s="42"/>
      <c r="B52" s="43"/>
      <c r="C52" s="48"/>
      <c r="D52" s="258"/>
      <c r="E52" s="258"/>
      <c r="F52" s="258"/>
      <c r="G52" s="258"/>
      <c r="H52" s="258"/>
      <c r="I52" s="258"/>
      <c r="J52" s="258"/>
      <c r="K52" s="259"/>
      <c r="L52" s="49"/>
      <c r="M52" s="42"/>
    </row>
    <row r="53" spans="1:13" s="3" customFormat="1" ht="46.5" customHeight="1">
      <c r="A53" s="42"/>
      <c r="B53" s="43"/>
      <c r="C53" s="243" t="s">
        <v>20</v>
      </c>
      <c r="D53" s="244"/>
      <c r="E53" s="244"/>
      <c r="F53" s="244"/>
      <c r="G53" s="244"/>
      <c r="H53" s="257" t="s">
        <v>9</v>
      </c>
      <c r="I53" s="257"/>
      <c r="J53" s="257"/>
      <c r="K53" s="144" t="s">
        <v>21</v>
      </c>
      <c r="L53" s="50"/>
      <c r="M53" s="42"/>
    </row>
    <row r="54" spans="1:13" s="3" customFormat="1" ht="32.25" customHeight="1">
      <c r="A54" s="42"/>
      <c r="B54" s="43"/>
      <c r="C54" s="243" t="s">
        <v>22</v>
      </c>
      <c r="D54" s="244"/>
      <c r="E54" s="244"/>
      <c r="F54" s="244"/>
      <c r="G54" s="244"/>
      <c r="H54" s="256" t="s">
        <v>23</v>
      </c>
      <c r="I54" s="256"/>
      <c r="J54" s="145" t="s">
        <v>24</v>
      </c>
      <c r="K54" s="143" t="s">
        <v>34</v>
      </c>
      <c r="L54" s="50"/>
      <c r="M54" s="42"/>
    </row>
    <row r="55" spans="1:13" s="3" customFormat="1" ht="30" customHeight="1">
      <c r="A55" s="42"/>
      <c r="B55" s="43"/>
      <c r="C55" s="243" t="s">
        <v>25</v>
      </c>
      <c r="D55" s="244"/>
      <c r="E55" s="244"/>
      <c r="F55" s="244"/>
      <c r="G55" s="244"/>
      <c r="H55" s="253" t="s">
        <v>26</v>
      </c>
      <c r="I55" s="254"/>
      <c r="J55" s="145" t="s">
        <v>27</v>
      </c>
      <c r="K55" s="143" t="s">
        <v>34</v>
      </c>
      <c r="L55" s="50"/>
      <c r="M55" s="42"/>
    </row>
    <row r="56" spans="1:13" s="4" customFormat="1" ht="58.5" customHeight="1">
      <c r="A56" s="42"/>
      <c r="B56" s="43"/>
      <c r="C56" s="260"/>
      <c r="D56" s="261"/>
      <c r="E56" s="261"/>
      <c r="F56" s="261"/>
      <c r="G56" s="262"/>
      <c r="H56" s="255" t="s">
        <v>28</v>
      </c>
      <c r="I56" s="256"/>
      <c r="J56" s="145" t="s">
        <v>29</v>
      </c>
      <c r="K56" s="143" t="s">
        <v>34</v>
      </c>
      <c r="L56" s="45"/>
      <c r="M56" s="42"/>
    </row>
    <row r="57" spans="1:13" ht="39" customHeight="1">
      <c r="A57" s="5"/>
      <c r="B57" s="7"/>
      <c r="C57" s="263"/>
      <c r="D57" s="264"/>
      <c r="E57" s="264"/>
      <c r="F57" s="264"/>
      <c r="G57" s="265"/>
      <c r="H57" s="256" t="s">
        <v>30</v>
      </c>
      <c r="I57" s="256"/>
      <c r="J57" s="145" t="s">
        <v>31</v>
      </c>
      <c r="K57" s="143" t="s">
        <v>34</v>
      </c>
      <c r="L57" s="8"/>
      <c r="M57" s="5"/>
    </row>
    <row r="58" spans="1:13" ht="47.25" customHeight="1" thickBot="1">
      <c r="A58" s="5"/>
      <c r="B58" s="7"/>
      <c r="C58" s="266"/>
      <c r="D58" s="267"/>
      <c r="E58" s="267"/>
      <c r="F58" s="267"/>
      <c r="G58" s="268"/>
      <c r="H58" s="251"/>
      <c r="I58" s="251"/>
      <c r="J58" s="251"/>
      <c r="K58" s="252"/>
      <c r="L58" s="8"/>
      <c r="M58" s="5"/>
    </row>
    <row r="59" spans="1:13" ht="47.25" customHeight="1">
      <c r="A59" s="5"/>
      <c r="B59" s="7"/>
      <c r="C59" s="147"/>
      <c r="D59" s="147"/>
      <c r="E59" s="147"/>
      <c r="F59" s="147"/>
      <c r="G59" s="147"/>
      <c r="H59" s="147"/>
      <c r="I59" s="147"/>
      <c r="J59" s="147"/>
      <c r="K59" s="147"/>
      <c r="L59" s="8"/>
      <c r="M59" s="5"/>
    </row>
    <row r="60" spans="1:13" ht="47.25" customHeight="1">
      <c r="A60" s="5"/>
      <c r="B60" s="7"/>
      <c r="C60" s="147"/>
      <c r="D60" s="147"/>
      <c r="E60" s="147"/>
      <c r="F60" s="147"/>
      <c r="G60" s="148" t="s">
        <v>35</v>
      </c>
      <c r="H60" s="147"/>
      <c r="I60" s="147"/>
      <c r="J60" s="147"/>
      <c r="K60" s="147"/>
      <c r="L60" s="8"/>
      <c r="M60" s="5"/>
    </row>
    <row r="61" spans="1:13" ht="16.2" thickBot="1">
      <c r="A61" s="5"/>
      <c r="B61" s="177"/>
      <c r="C61" s="178"/>
      <c r="D61" s="178"/>
      <c r="E61" s="179"/>
      <c r="F61" s="178"/>
      <c r="G61" s="180"/>
      <c r="H61" s="178"/>
      <c r="I61" s="178"/>
      <c r="J61" s="178"/>
      <c r="K61" s="178"/>
      <c r="L61" s="181"/>
      <c r="M61" s="5"/>
    </row>
    <row r="62" spans="1:13" ht="16.2"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9"/>
  <sheetViews>
    <sheetView showGridLines="0" view="pageBreakPreview" topLeftCell="E16" zoomScale="80" zoomScaleNormal="80" zoomScaleSheetLayoutView="80" zoomScalePageLayoutView="85" workbookViewId="0">
      <selection activeCell="K33" sqref="K33"/>
    </sheetView>
  </sheetViews>
  <sheetFormatPr baseColWidth="10" defaultColWidth="11.44140625" defaultRowHeight="13.8"/>
  <cols>
    <col min="1" max="2" width="3.109375" style="73" customWidth="1"/>
    <col min="3" max="3" width="14.6640625" style="73" customWidth="1"/>
    <col min="4" max="4" width="15.5546875" style="73" customWidth="1"/>
    <col min="5" max="11" width="11.44140625" style="73"/>
    <col min="12" max="12" width="12.88671875" style="73" customWidth="1"/>
    <col min="13" max="14" width="11.44140625" style="73"/>
    <col min="15" max="15" width="13" style="73" customWidth="1"/>
    <col min="16" max="17" width="3.109375" style="73" customWidth="1"/>
    <col min="18" max="16384" width="11.44140625" style="73"/>
  </cols>
  <sheetData>
    <row r="1" spans="2:16" ht="14.4" thickBot="1"/>
    <row r="2" spans="2:16" ht="25.5" customHeight="1" thickTop="1">
      <c r="B2" s="415"/>
      <c r="C2" s="416"/>
      <c r="D2" s="416"/>
      <c r="E2" s="416"/>
      <c r="F2" s="416"/>
      <c r="G2" s="416"/>
      <c r="H2" s="416"/>
      <c r="I2" s="416"/>
      <c r="J2" s="416"/>
      <c r="K2" s="416"/>
      <c r="L2" s="416"/>
      <c r="M2" s="416"/>
      <c r="N2" s="416"/>
      <c r="O2" s="416"/>
      <c r="P2" s="417"/>
    </row>
    <row r="3" spans="2:16" ht="25.5" customHeight="1">
      <c r="B3" s="186"/>
      <c r="C3" s="412" t="s">
        <v>91</v>
      </c>
      <c r="D3" s="413"/>
      <c r="E3" s="413"/>
      <c r="F3" s="414"/>
      <c r="P3" s="155"/>
    </row>
    <row r="4" spans="2:16" ht="25.5" customHeight="1">
      <c r="B4" s="186"/>
      <c r="C4" s="187" t="s">
        <v>0</v>
      </c>
      <c r="D4" s="188" t="s">
        <v>1</v>
      </c>
      <c r="E4" s="187" t="s">
        <v>2</v>
      </c>
      <c r="F4" s="188">
        <v>3</v>
      </c>
      <c r="P4" s="155"/>
    </row>
    <row r="5" spans="2:16" ht="25.5" customHeight="1">
      <c r="B5" s="186"/>
      <c r="C5" s="165"/>
      <c r="D5" s="166"/>
      <c r="E5" s="165"/>
      <c r="F5" s="166"/>
      <c r="P5" s="155"/>
    </row>
    <row r="6" spans="2:16" ht="36.75" customHeight="1">
      <c r="B6" s="154"/>
      <c r="C6" s="328" t="s">
        <v>143</v>
      </c>
      <c r="D6" s="329"/>
      <c r="E6" s="329"/>
      <c r="F6" s="329"/>
      <c r="G6" s="329"/>
      <c r="H6" s="329"/>
      <c r="I6" s="329"/>
      <c r="J6" s="329"/>
      <c r="K6" s="329"/>
      <c r="L6" s="329"/>
      <c r="M6" s="329"/>
      <c r="N6" s="329"/>
      <c r="O6" s="330"/>
      <c r="P6" s="155"/>
    </row>
    <row r="7" spans="2:16" ht="14.4" customHeight="1" thickBot="1">
      <c r="B7" s="154"/>
      <c r="P7" s="155"/>
    </row>
    <row r="8" spans="2:16">
      <c r="B8" s="154"/>
      <c r="C8" s="356"/>
      <c r="D8" s="358"/>
      <c r="E8" s="359"/>
      <c r="F8" s="359"/>
      <c r="G8" s="359"/>
      <c r="H8" s="359"/>
      <c r="I8" s="359"/>
      <c r="J8" s="359"/>
      <c r="K8" s="360"/>
      <c r="L8" s="370"/>
      <c r="M8" s="371"/>
      <c r="N8" s="371"/>
      <c r="O8" s="372"/>
      <c r="P8" s="155"/>
    </row>
    <row r="9" spans="2:16">
      <c r="B9" s="154"/>
      <c r="C9" s="357"/>
      <c r="D9" s="333" t="s">
        <v>36</v>
      </c>
      <c r="E9" s="334"/>
      <c r="F9" s="334"/>
      <c r="G9" s="334"/>
      <c r="H9" s="334"/>
      <c r="I9" s="334"/>
      <c r="J9" s="334"/>
      <c r="K9" s="335"/>
      <c r="L9" s="373"/>
      <c r="M9" s="374"/>
      <c r="N9" s="374"/>
      <c r="O9" s="375"/>
      <c r="P9" s="155"/>
    </row>
    <row r="10" spans="2:16">
      <c r="B10" s="154"/>
      <c r="C10" s="357"/>
      <c r="D10" s="361"/>
      <c r="E10" s="362"/>
      <c r="F10" s="362"/>
      <c r="G10" s="362"/>
      <c r="H10" s="362"/>
      <c r="I10" s="362"/>
      <c r="J10" s="362"/>
      <c r="K10" s="363"/>
      <c r="L10" s="331" t="s">
        <v>37</v>
      </c>
      <c r="M10" s="376"/>
      <c r="N10" s="377"/>
      <c r="O10" s="378"/>
      <c r="P10" s="155"/>
    </row>
    <row r="11" spans="2:16">
      <c r="B11" s="154"/>
      <c r="C11" s="357"/>
      <c r="D11" s="333" t="s">
        <v>38</v>
      </c>
      <c r="E11" s="334"/>
      <c r="F11" s="334"/>
      <c r="G11" s="334"/>
      <c r="H11" s="334"/>
      <c r="I11" s="334"/>
      <c r="J11" s="334"/>
      <c r="K11" s="335"/>
      <c r="L11" s="364"/>
      <c r="M11" s="379"/>
      <c r="N11" s="380"/>
      <c r="O11" s="381"/>
      <c r="P11" s="155"/>
    </row>
    <row r="12" spans="2:16" ht="12.75" customHeight="1">
      <c r="B12" s="154"/>
      <c r="C12" s="357"/>
      <c r="D12" s="336"/>
      <c r="E12" s="337"/>
      <c r="F12" s="337"/>
      <c r="G12" s="337"/>
      <c r="H12" s="337"/>
      <c r="I12" s="337"/>
      <c r="J12" s="337"/>
      <c r="K12" s="338"/>
      <c r="L12" s="331" t="s">
        <v>39</v>
      </c>
      <c r="M12" s="331">
        <v>1</v>
      </c>
      <c r="N12" s="331" t="s">
        <v>40</v>
      </c>
      <c r="O12" s="368">
        <v>1</v>
      </c>
      <c r="P12" s="155"/>
    </row>
    <row r="13" spans="2:16">
      <c r="B13" s="154"/>
      <c r="C13" s="357"/>
      <c r="D13" s="336"/>
      <c r="E13" s="337"/>
      <c r="F13" s="337"/>
      <c r="G13" s="337"/>
      <c r="H13" s="337"/>
      <c r="I13" s="337"/>
      <c r="J13" s="337"/>
      <c r="K13" s="338"/>
      <c r="L13" s="332"/>
      <c r="M13" s="332"/>
      <c r="N13" s="332"/>
      <c r="O13" s="369"/>
      <c r="P13" s="155"/>
    </row>
    <row r="14" spans="2:16">
      <c r="B14" s="154"/>
      <c r="C14" s="357"/>
      <c r="D14" s="333" t="s">
        <v>41</v>
      </c>
      <c r="E14" s="334"/>
      <c r="F14" s="334"/>
      <c r="G14" s="334"/>
      <c r="H14" s="334"/>
      <c r="I14" s="334"/>
      <c r="J14" s="334"/>
      <c r="K14" s="335"/>
      <c r="L14" s="332"/>
      <c r="M14" s="332"/>
      <c r="N14" s="332"/>
      <c r="O14" s="369"/>
      <c r="P14" s="155"/>
    </row>
    <row r="15" spans="2:16" ht="14.4" thickBot="1">
      <c r="B15" s="154"/>
      <c r="C15" s="138"/>
      <c r="D15" s="137"/>
      <c r="E15" s="137"/>
      <c r="F15" s="137"/>
      <c r="G15" s="137"/>
      <c r="H15" s="137"/>
      <c r="I15" s="137"/>
      <c r="J15" s="137"/>
      <c r="K15" s="137"/>
      <c r="L15" s="137"/>
      <c r="M15" s="136"/>
      <c r="N15" s="136"/>
      <c r="O15" s="135"/>
      <c r="P15" s="155"/>
    </row>
    <row r="16" spans="2:16">
      <c r="B16" s="154"/>
      <c r="C16" s="134"/>
      <c r="D16" s="133"/>
      <c r="E16" s="133"/>
      <c r="F16" s="133"/>
      <c r="G16" s="133"/>
      <c r="H16" s="133"/>
      <c r="I16" s="133"/>
      <c r="J16" s="133"/>
      <c r="K16" s="133"/>
      <c r="L16" s="132" t="s">
        <v>42</v>
      </c>
      <c r="M16" s="131" t="s">
        <v>43</v>
      </c>
      <c r="N16" s="131" t="s">
        <v>44</v>
      </c>
      <c r="O16" s="130" t="s">
        <v>45</v>
      </c>
      <c r="P16" s="155"/>
    </row>
    <row r="17" spans="2:16">
      <c r="B17" s="154"/>
      <c r="C17" s="82"/>
      <c r="D17" s="156"/>
      <c r="E17" s="156"/>
      <c r="F17" s="156"/>
      <c r="G17" s="156"/>
      <c r="H17" s="156"/>
      <c r="I17" s="156"/>
      <c r="J17" s="156"/>
      <c r="K17" s="156"/>
      <c r="L17" s="157"/>
      <c r="M17" s="129"/>
      <c r="N17" s="129"/>
      <c r="O17" s="128"/>
      <c r="P17" s="155"/>
    </row>
    <row r="18" spans="2:16" ht="18" customHeight="1">
      <c r="B18" s="154"/>
      <c r="C18" s="424" t="s">
        <v>46</v>
      </c>
      <c r="D18" s="425"/>
      <c r="E18" s="425"/>
      <c r="F18" s="425"/>
      <c r="G18" s="156"/>
      <c r="H18" s="156"/>
      <c r="I18" s="156" t="s">
        <v>47</v>
      </c>
      <c r="K18" s="156"/>
      <c r="L18" s="157"/>
      <c r="O18" s="127"/>
      <c r="P18" s="155"/>
    </row>
    <row r="19" spans="2:16">
      <c r="B19" s="154"/>
      <c r="C19" s="126"/>
      <c r="D19" s="125"/>
      <c r="E19" s="125"/>
      <c r="F19" s="125"/>
      <c r="G19" s="125"/>
      <c r="H19" s="125"/>
      <c r="I19" s="125"/>
      <c r="J19" s="125"/>
      <c r="K19" s="125"/>
      <c r="L19" s="125"/>
      <c r="M19" s="125"/>
      <c r="N19" s="125"/>
      <c r="O19" s="124"/>
      <c r="P19" s="155"/>
    </row>
    <row r="20" spans="2:16" ht="14.4" thickBot="1">
      <c r="B20" s="154"/>
      <c r="C20" s="150"/>
      <c r="D20" s="151"/>
      <c r="E20" s="151"/>
      <c r="F20" s="151"/>
      <c r="G20" s="151"/>
      <c r="H20" s="151"/>
      <c r="I20" s="151"/>
      <c r="J20" s="151"/>
      <c r="K20" s="151"/>
      <c r="L20" s="151"/>
      <c r="M20" s="151"/>
      <c r="N20" s="151"/>
      <c r="O20" s="123"/>
      <c r="P20" s="155"/>
    </row>
    <row r="21" spans="2:16" ht="14.4" thickBot="1">
      <c r="B21" s="154"/>
      <c r="C21" s="90"/>
      <c r="D21" s="89"/>
      <c r="E21" s="89"/>
      <c r="F21" s="89"/>
      <c r="G21" s="89"/>
      <c r="H21" s="89"/>
      <c r="K21" s="89"/>
      <c r="L21" s="89"/>
      <c r="M21" s="89"/>
      <c r="N21" s="89"/>
      <c r="O21" s="88"/>
      <c r="P21" s="155"/>
    </row>
    <row r="22" spans="2:16">
      <c r="B22" s="154"/>
      <c r="C22" s="341" t="s">
        <v>48</v>
      </c>
      <c r="D22" s="342"/>
      <c r="E22" s="342"/>
      <c r="F22" s="342"/>
      <c r="G22" s="342"/>
      <c r="H22" s="342"/>
      <c r="I22" s="342"/>
      <c r="J22" s="342"/>
      <c r="K22" s="342"/>
      <c r="L22" s="342"/>
      <c r="M22" s="342"/>
      <c r="N22" s="342"/>
      <c r="O22" s="343"/>
      <c r="P22" s="155"/>
    </row>
    <row r="23" spans="2:16" ht="14.4" thickBot="1">
      <c r="B23" s="154"/>
      <c r="C23" s="79"/>
      <c r="O23" s="78"/>
      <c r="P23" s="155"/>
    </row>
    <row r="24" spans="2:16">
      <c r="B24" s="154"/>
      <c r="C24" s="234" t="s">
        <v>49</v>
      </c>
      <c r="D24" s="365" t="s">
        <v>50</v>
      </c>
      <c r="E24" s="366"/>
      <c r="F24" s="366"/>
      <c r="G24" s="366"/>
      <c r="H24" s="366"/>
      <c r="I24" s="366"/>
      <c r="J24" s="366"/>
      <c r="K24" s="366"/>
      <c r="L24" s="367"/>
      <c r="M24" s="339" t="s">
        <v>51</v>
      </c>
      <c r="N24" s="340"/>
      <c r="O24" s="234" t="s">
        <v>11</v>
      </c>
      <c r="P24" s="155"/>
    </row>
    <row r="25" spans="2:16" ht="60" customHeight="1" thickBot="1">
      <c r="B25" s="154"/>
      <c r="C25" s="222">
        <v>1.1000000000000001</v>
      </c>
      <c r="D25" s="391" t="str">
        <f>'PRESUPUESTO OFICIAL (Entidad)'!$G$15</f>
        <v xml:space="preserve">EQUIPO DE CONTROL PARA 16 GRUPOS SUMINISTRO DE CONTROLADOR, ELECTRONICO CON CAPACIDAD PARA 16 FASES VEHICULARES O PEATONALES CON PROGRAMAS EN LA CPU,AGENDA DE PROGRAMACIÓN DIARIA,SEMANAL Y DÍAS FESTIVO; MODOS DE OPERACIÓN COORDINADOS, CIRCUITOS DE SUPERVISIÓN DE VERDES CONFLICTIVOS, RUTINA DE SEGURIDAD POR FALLA DE LÁMPARAS ROJAS, GABINETE METALICO. INCLUYE MODULO DE ENTRADAS (4 IN) Y SALIDAS (24 OUT). INCLUYE UPS PARA REGULADOR DE VOLTAJE, </v>
      </c>
      <c r="E25" s="392"/>
      <c r="F25" s="392"/>
      <c r="G25" s="392"/>
      <c r="H25" s="392"/>
      <c r="I25" s="392"/>
      <c r="J25" s="392"/>
      <c r="K25" s="392"/>
      <c r="L25" s="393"/>
      <c r="M25" s="322"/>
      <c r="N25" s="323"/>
      <c r="O25" s="223"/>
      <c r="P25" s="155"/>
    </row>
    <row r="26" spans="2:16">
      <c r="B26" s="154"/>
      <c r="C26" s="347" t="s">
        <v>52</v>
      </c>
      <c r="D26" s="348"/>
      <c r="E26" s="348"/>
      <c r="F26" s="348"/>
      <c r="G26" s="348"/>
      <c r="H26" s="348"/>
      <c r="I26" s="348"/>
      <c r="J26" s="348"/>
      <c r="K26" s="348"/>
      <c r="L26" s="348"/>
      <c r="M26" s="348"/>
      <c r="N26" s="348"/>
      <c r="O26" s="349"/>
      <c r="P26" s="155"/>
    </row>
    <row r="27" spans="2:16">
      <c r="B27" s="154"/>
      <c r="C27" s="350"/>
      <c r="D27" s="351"/>
      <c r="E27" s="351"/>
      <c r="F27" s="351"/>
      <c r="G27" s="351"/>
      <c r="H27" s="351"/>
      <c r="I27" s="351"/>
      <c r="J27" s="351"/>
      <c r="K27" s="351"/>
      <c r="L27" s="351"/>
      <c r="M27" s="351"/>
      <c r="N27" s="351"/>
      <c r="O27" s="352"/>
      <c r="P27" s="155"/>
    </row>
    <row r="28" spans="2:16" ht="14.4" thickBot="1">
      <c r="B28" s="154"/>
      <c r="C28" s="353"/>
      <c r="D28" s="354"/>
      <c r="E28" s="354"/>
      <c r="F28" s="354"/>
      <c r="G28" s="354"/>
      <c r="H28" s="354"/>
      <c r="I28" s="354"/>
      <c r="J28" s="354"/>
      <c r="K28" s="354"/>
      <c r="L28" s="354"/>
      <c r="M28" s="354"/>
      <c r="N28" s="354"/>
      <c r="O28" s="355"/>
      <c r="P28" s="155"/>
    </row>
    <row r="29" spans="2:16">
      <c r="B29" s="154"/>
      <c r="C29" s="324" t="s">
        <v>50</v>
      </c>
      <c r="D29" s="325"/>
      <c r="E29" s="325"/>
      <c r="F29" s="325"/>
      <c r="G29" s="326"/>
      <c r="H29" s="327" t="s">
        <v>53</v>
      </c>
      <c r="I29" s="325"/>
      <c r="J29" s="389" t="s">
        <v>54</v>
      </c>
      <c r="K29" s="390"/>
      <c r="L29" s="232" t="s">
        <v>55</v>
      </c>
      <c r="M29" s="327" t="s">
        <v>56</v>
      </c>
      <c r="N29" s="383"/>
      <c r="O29" s="233" t="s">
        <v>57</v>
      </c>
      <c r="P29" s="155"/>
    </row>
    <row r="30" spans="2:16">
      <c r="B30" s="154"/>
      <c r="C30" s="314" t="s">
        <v>131</v>
      </c>
      <c r="D30" s="315"/>
      <c r="E30" s="315"/>
      <c r="F30" s="315"/>
      <c r="G30" s="316"/>
      <c r="H30" s="344"/>
      <c r="I30" s="316"/>
      <c r="J30" s="195" t="s">
        <v>132</v>
      </c>
      <c r="K30" s="194"/>
      <c r="L30" s="120">
        <v>450000</v>
      </c>
      <c r="M30" s="345">
        <v>0.9</v>
      </c>
      <c r="N30" s="346"/>
      <c r="O30" s="115">
        <f>+L30*M30</f>
        <v>405000</v>
      </c>
      <c r="P30" s="155"/>
    </row>
    <row r="31" spans="2:16">
      <c r="B31" s="154"/>
      <c r="C31" s="314" t="s">
        <v>133</v>
      </c>
      <c r="D31" s="315"/>
      <c r="E31" s="315"/>
      <c r="F31" s="315"/>
      <c r="G31" s="316"/>
      <c r="H31" s="122"/>
      <c r="I31" s="121"/>
      <c r="J31" s="195" t="s">
        <v>132</v>
      </c>
      <c r="K31" s="194"/>
      <c r="L31" s="120"/>
      <c r="M31" s="196"/>
      <c r="N31" s="197"/>
      <c r="O31" s="115"/>
      <c r="P31" s="155"/>
    </row>
    <row r="32" spans="2:16">
      <c r="B32" s="154"/>
      <c r="C32" s="314" t="s">
        <v>134</v>
      </c>
      <c r="D32" s="315"/>
      <c r="E32" s="315"/>
      <c r="F32" s="315"/>
      <c r="G32" s="316"/>
      <c r="H32" s="122"/>
      <c r="I32" s="121"/>
      <c r="J32" s="195" t="s">
        <v>132</v>
      </c>
      <c r="K32" s="194"/>
      <c r="L32" s="120"/>
      <c r="M32" s="196"/>
      <c r="N32" s="197"/>
      <c r="O32" s="115"/>
      <c r="P32" s="155"/>
    </row>
    <row r="33" spans="2:16">
      <c r="B33" s="154"/>
      <c r="C33" s="314" t="s">
        <v>135</v>
      </c>
      <c r="D33" s="315"/>
      <c r="E33" s="315"/>
      <c r="F33" s="315"/>
      <c r="G33" s="316"/>
      <c r="H33" s="122"/>
      <c r="I33" s="121"/>
      <c r="J33" s="195" t="s">
        <v>132</v>
      </c>
      <c r="K33" s="194"/>
      <c r="L33" s="120"/>
      <c r="M33" s="345"/>
      <c r="N33" s="346"/>
      <c r="O33" s="115"/>
      <c r="P33" s="155"/>
    </row>
    <row r="34" spans="2:16" ht="14.4" thickBot="1">
      <c r="B34" s="154"/>
      <c r="C34" s="317" t="s">
        <v>136</v>
      </c>
      <c r="D34" s="318"/>
      <c r="E34" s="318"/>
      <c r="F34" s="318"/>
      <c r="G34" s="319"/>
      <c r="H34" s="394"/>
      <c r="I34" s="319"/>
      <c r="J34" s="195" t="s">
        <v>132</v>
      </c>
      <c r="K34" s="194"/>
      <c r="L34" s="119">
        <v>40000</v>
      </c>
      <c r="M34" s="395">
        <v>0.9</v>
      </c>
      <c r="N34" s="396"/>
      <c r="O34" s="115">
        <f>L34*M34</f>
        <v>36000</v>
      </c>
      <c r="P34" s="155"/>
    </row>
    <row r="35" spans="2:16" ht="14.4" thickBot="1">
      <c r="B35" s="154"/>
      <c r="C35" s="384" t="s">
        <v>58</v>
      </c>
      <c r="D35" s="385"/>
      <c r="E35" s="385"/>
      <c r="F35" s="385"/>
      <c r="G35" s="385"/>
      <c r="H35" s="385"/>
      <c r="I35" s="385"/>
      <c r="J35" s="385"/>
      <c r="K35" s="385"/>
      <c r="L35" s="385"/>
      <c r="M35" s="385"/>
      <c r="N35" s="386"/>
      <c r="O35" s="114">
        <f>SUM(O30:O34)</f>
        <v>441000</v>
      </c>
      <c r="P35" s="155"/>
    </row>
    <row r="36" spans="2:16" ht="13.5" customHeight="1">
      <c r="B36" s="154"/>
      <c r="C36" s="347" t="s">
        <v>59</v>
      </c>
      <c r="D36" s="348"/>
      <c r="E36" s="348"/>
      <c r="F36" s="348"/>
      <c r="G36" s="348"/>
      <c r="H36" s="348"/>
      <c r="I36" s="348"/>
      <c r="J36" s="348"/>
      <c r="K36" s="348"/>
      <c r="L36" s="348"/>
      <c r="M36" s="348"/>
      <c r="N36" s="348"/>
      <c r="O36" s="349"/>
      <c r="P36" s="155"/>
    </row>
    <row r="37" spans="2:16">
      <c r="B37" s="154"/>
      <c r="C37" s="350"/>
      <c r="D37" s="351"/>
      <c r="E37" s="351"/>
      <c r="F37" s="351"/>
      <c r="G37" s="351"/>
      <c r="H37" s="351"/>
      <c r="I37" s="351"/>
      <c r="J37" s="351"/>
      <c r="K37" s="351"/>
      <c r="L37" s="351"/>
      <c r="M37" s="351"/>
      <c r="N37" s="351"/>
      <c r="O37" s="352"/>
      <c r="P37" s="155"/>
    </row>
    <row r="38" spans="2:16" ht="14.4" thickBot="1">
      <c r="B38" s="154"/>
      <c r="C38" s="353"/>
      <c r="D38" s="354"/>
      <c r="E38" s="354"/>
      <c r="F38" s="354"/>
      <c r="G38" s="354"/>
      <c r="H38" s="354"/>
      <c r="I38" s="354"/>
      <c r="J38" s="354"/>
      <c r="K38" s="354"/>
      <c r="L38" s="354"/>
      <c r="M38" s="354"/>
      <c r="N38" s="354"/>
      <c r="O38" s="355"/>
      <c r="P38" s="155"/>
    </row>
    <row r="39" spans="2:16">
      <c r="B39" s="154"/>
      <c r="C39" s="324" t="s">
        <v>50</v>
      </c>
      <c r="D39" s="382"/>
      <c r="E39" s="382"/>
      <c r="F39" s="382"/>
      <c r="G39" s="382"/>
      <c r="H39" s="382"/>
      <c r="I39" s="382"/>
      <c r="J39" s="383"/>
      <c r="K39" s="231" t="s">
        <v>51</v>
      </c>
      <c r="L39" s="232" t="s">
        <v>11</v>
      </c>
      <c r="M39" s="327" t="s">
        <v>60</v>
      </c>
      <c r="N39" s="383"/>
      <c r="O39" s="233" t="s">
        <v>57</v>
      </c>
      <c r="P39" s="155"/>
    </row>
    <row r="40" spans="2:16">
      <c r="B40" s="154"/>
      <c r="C40" s="314" t="s">
        <v>137</v>
      </c>
      <c r="D40" s="315"/>
      <c r="E40" s="315"/>
      <c r="F40" s="315"/>
      <c r="G40" s="315"/>
      <c r="H40" s="315"/>
      <c r="I40" s="315"/>
      <c r="J40" s="316"/>
      <c r="K40" s="238" t="s">
        <v>132</v>
      </c>
      <c r="L40" s="242">
        <v>1</v>
      </c>
      <c r="M40" s="229"/>
      <c r="N40" s="228"/>
      <c r="O40" s="230"/>
      <c r="P40" s="155"/>
    </row>
    <row r="41" spans="2:16">
      <c r="B41" s="154"/>
      <c r="C41" s="314" t="s">
        <v>138</v>
      </c>
      <c r="D41" s="315"/>
      <c r="E41" s="315"/>
      <c r="F41" s="315"/>
      <c r="G41" s="315"/>
      <c r="H41" s="315"/>
      <c r="I41" s="315"/>
      <c r="J41" s="316"/>
      <c r="K41" s="238" t="s">
        <v>132</v>
      </c>
      <c r="L41" s="242">
        <v>1</v>
      </c>
      <c r="M41" s="229"/>
      <c r="N41" s="228"/>
      <c r="O41" s="230"/>
      <c r="P41" s="155"/>
    </row>
    <row r="42" spans="2:16">
      <c r="B42" s="154"/>
      <c r="C42" s="314" t="s">
        <v>139</v>
      </c>
      <c r="D42" s="315"/>
      <c r="E42" s="315"/>
      <c r="F42" s="315"/>
      <c r="G42" s="315"/>
      <c r="H42" s="315"/>
      <c r="I42" s="315"/>
      <c r="J42" s="316"/>
      <c r="K42" s="238" t="s">
        <v>132</v>
      </c>
      <c r="L42" s="239">
        <v>2</v>
      </c>
      <c r="M42" s="320"/>
      <c r="N42" s="321"/>
      <c r="O42" s="115"/>
      <c r="P42" s="155"/>
    </row>
    <row r="43" spans="2:16" ht="14.4" thickBot="1">
      <c r="B43" s="154"/>
      <c r="C43" s="317" t="s">
        <v>140</v>
      </c>
      <c r="D43" s="318"/>
      <c r="E43" s="318"/>
      <c r="F43" s="318"/>
      <c r="G43" s="318"/>
      <c r="H43" s="318"/>
      <c r="I43" s="318"/>
      <c r="J43" s="319"/>
      <c r="K43" s="238" t="s">
        <v>132</v>
      </c>
      <c r="L43" s="240">
        <v>1</v>
      </c>
      <c r="M43" s="235"/>
      <c r="N43" s="236"/>
      <c r="O43" s="237"/>
      <c r="P43" s="155"/>
    </row>
    <row r="44" spans="2:16" ht="14.4" thickBot="1">
      <c r="B44" s="154"/>
      <c r="C44" s="317" t="s">
        <v>141</v>
      </c>
      <c r="D44" s="318"/>
      <c r="E44" s="318"/>
      <c r="F44" s="318"/>
      <c r="G44" s="318"/>
      <c r="H44" s="318"/>
      <c r="I44" s="318"/>
      <c r="J44" s="319"/>
      <c r="K44" s="238" t="s">
        <v>132</v>
      </c>
      <c r="L44" s="241">
        <v>1</v>
      </c>
      <c r="M44" s="397"/>
      <c r="N44" s="398"/>
      <c r="O44" s="118"/>
      <c r="P44" s="155"/>
    </row>
    <row r="45" spans="2:16" ht="14.4" thickBot="1">
      <c r="B45" s="154"/>
      <c r="C45" s="384" t="s">
        <v>58</v>
      </c>
      <c r="D45" s="385"/>
      <c r="E45" s="385"/>
      <c r="F45" s="385"/>
      <c r="G45" s="385"/>
      <c r="H45" s="385"/>
      <c r="I45" s="385"/>
      <c r="J45" s="385"/>
      <c r="K45" s="385"/>
      <c r="L45" s="385"/>
      <c r="M45" s="385"/>
      <c r="N45" s="386"/>
      <c r="O45" s="103">
        <v>0</v>
      </c>
      <c r="P45" s="155"/>
    </row>
    <row r="46" spans="2:16">
      <c r="B46" s="154"/>
      <c r="C46" s="347" t="s">
        <v>61</v>
      </c>
      <c r="D46" s="348"/>
      <c r="E46" s="348"/>
      <c r="F46" s="348"/>
      <c r="G46" s="348"/>
      <c r="H46" s="348"/>
      <c r="I46" s="348"/>
      <c r="J46" s="348"/>
      <c r="K46" s="348"/>
      <c r="L46" s="348"/>
      <c r="M46" s="348"/>
      <c r="N46" s="348"/>
      <c r="O46" s="349"/>
      <c r="P46" s="155"/>
    </row>
    <row r="47" spans="2:16">
      <c r="B47" s="154"/>
      <c r="C47" s="350"/>
      <c r="D47" s="351"/>
      <c r="E47" s="351"/>
      <c r="F47" s="351"/>
      <c r="G47" s="351"/>
      <c r="H47" s="351"/>
      <c r="I47" s="351"/>
      <c r="J47" s="351"/>
      <c r="K47" s="351"/>
      <c r="L47" s="351"/>
      <c r="M47" s="351"/>
      <c r="N47" s="351"/>
      <c r="O47" s="352"/>
      <c r="P47" s="155"/>
    </row>
    <row r="48" spans="2:16" ht="14.4" thickBot="1">
      <c r="B48" s="154"/>
      <c r="C48" s="353"/>
      <c r="D48" s="354"/>
      <c r="E48" s="354"/>
      <c r="F48" s="354"/>
      <c r="G48" s="354"/>
      <c r="H48" s="354"/>
      <c r="I48" s="354"/>
      <c r="J48" s="354"/>
      <c r="K48" s="354"/>
      <c r="L48" s="354"/>
      <c r="M48" s="354"/>
      <c r="N48" s="354"/>
      <c r="O48" s="355"/>
      <c r="P48" s="155"/>
    </row>
    <row r="49" spans="2:16">
      <c r="B49" s="154"/>
      <c r="C49" s="408" t="s">
        <v>62</v>
      </c>
      <c r="D49" s="409"/>
      <c r="E49" s="409"/>
      <c r="F49" s="409"/>
      <c r="G49" s="409"/>
      <c r="H49" s="409"/>
      <c r="I49" s="409"/>
      <c r="J49" s="224" t="s">
        <v>63</v>
      </c>
      <c r="K49" s="226" t="s">
        <v>64</v>
      </c>
      <c r="L49" s="227" t="s">
        <v>65</v>
      </c>
      <c r="M49" s="410" t="s">
        <v>66</v>
      </c>
      <c r="N49" s="411"/>
      <c r="O49" s="225" t="s">
        <v>57</v>
      </c>
      <c r="P49" s="155"/>
    </row>
    <row r="50" spans="2:16">
      <c r="B50" s="154"/>
      <c r="C50" s="314"/>
      <c r="D50" s="315"/>
      <c r="E50" s="315"/>
      <c r="F50" s="315"/>
      <c r="G50" s="315"/>
      <c r="H50" s="315"/>
      <c r="I50" s="315"/>
      <c r="J50" s="116"/>
      <c r="K50" s="117"/>
      <c r="L50" s="116"/>
      <c r="M50" s="406"/>
      <c r="N50" s="407"/>
      <c r="O50" s="115"/>
      <c r="P50" s="155"/>
    </row>
    <row r="51" spans="2:16" ht="14.4" thickBot="1">
      <c r="B51" s="154"/>
      <c r="C51" s="317"/>
      <c r="D51" s="318"/>
      <c r="E51" s="318"/>
      <c r="F51" s="318"/>
      <c r="G51" s="318"/>
      <c r="H51" s="318"/>
      <c r="I51" s="318"/>
      <c r="J51" s="105"/>
      <c r="K51" s="74"/>
      <c r="L51" s="105"/>
      <c r="M51" s="397"/>
      <c r="N51" s="398"/>
      <c r="O51" s="104"/>
      <c r="P51" s="155"/>
    </row>
    <row r="52" spans="2:16" ht="14.4" thickBot="1">
      <c r="B52" s="154"/>
      <c r="C52" s="384" t="s">
        <v>58</v>
      </c>
      <c r="D52" s="385"/>
      <c r="E52" s="385"/>
      <c r="F52" s="385"/>
      <c r="G52" s="385"/>
      <c r="H52" s="385"/>
      <c r="I52" s="385"/>
      <c r="J52" s="385"/>
      <c r="K52" s="385"/>
      <c r="L52" s="385"/>
      <c r="M52" s="385"/>
      <c r="N52" s="386"/>
      <c r="O52" s="114"/>
      <c r="P52" s="155"/>
    </row>
    <row r="53" spans="2:16">
      <c r="B53" s="154"/>
      <c r="C53" s="347" t="s">
        <v>67</v>
      </c>
      <c r="D53" s="348"/>
      <c r="E53" s="348"/>
      <c r="F53" s="348"/>
      <c r="G53" s="348"/>
      <c r="H53" s="348"/>
      <c r="I53" s="348"/>
      <c r="J53" s="348"/>
      <c r="K53" s="348"/>
      <c r="L53" s="348"/>
      <c r="M53" s="348"/>
      <c r="N53" s="348"/>
      <c r="O53" s="349"/>
      <c r="P53" s="155"/>
    </row>
    <row r="54" spans="2:16">
      <c r="B54" s="154"/>
      <c r="C54" s="350"/>
      <c r="D54" s="351"/>
      <c r="E54" s="351"/>
      <c r="F54" s="351"/>
      <c r="G54" s="351"/>
      <c r="H54" s="351"/>
      <c r="I54" s="351"/>
      <c r="J54" s="351"/>
      <c r="K54" s="351"/>
      <c r="L54" s="351"/>
      <c r="M54" s="351"/>
      <c r="N54" s="351"/>
      <c r="O54" s="352"/>
      <c r="P54" s="155"/>
    </row>
    <row r="55" spans="2:16" ht="14.4" thickBot="1">
      <c r="B55" s="154"/>
      <c r="C55" s="353"/>
      <c r="D55" s="354"/>
      <c r="E55" s="354"/>
      <c r="F55" s="354"/>
      <c r="G55" s="354"/>
      <c r="H55" s="354"/>
      <c r="I55" s="354"/>
      <c r="J55" s="354"/>
      <c r="K55" s="354"/>
      <c r="L55" s="354"/>
      <c r="M55" s="354"/>
      <c r="N55" s="354"/>
      <c r="O55" s="355"/>
      <c r="P55" s="155"/>
    </row>
    <row r="56" spans="2:16">
      <c r="B56" s="154"/>
      <c r="C56" s="402" t="s">
        <v>68</v>
      </c>
      <c r="D56" s="403"/>
      <c r="E56" s="403"/>
      <c r="F56" s="403"/>
      <c r="G56" s="403"/>
      <c r="H56" s="403"/>
      <c r="I56" s="403"/>
      <c r="J56" s="113" t="s">
        <v>69</v>
      </c>
      <c r="K56" s="112" t="s">
        <v>70</v>
      </c>
      <c r="L56" s="101" t="s">
        <v>71</v>
      </c>
      <c r="M56" s="404" t="s">
        <v>56</v>
      </c>
      <c r="N56" s="405"/>
      <c r="O56" s="100" t="s">
        <v>57</v>
      </c>
      <c r="P56" s="155"/>
    </row>
    <row r="57" spans="2:16">
      <c r="B57" s="154"/>
      <c r="C57" s="111"/>
      <c r="D57" s="110"/>
      <c r="E57" s="110"/>
      <c r="F57" s="110"/>
      <c r="G57" s="110"/>
      <c r="H57" s="110"/>
      <c r="I57" s="110"/>
      <c r="J57" s="109"/>
      <c r="K57" s="108"/>
      <c r="L57" s="107"/>
      <c r="M57" s="387"/>
      <c r="N57" s="388"/>
      <c r="O57" s="106"/>
      <c r="P57" s="155"/>
    </row>
    <row r="58" spans="2:16">
      <c r="B58" s="154"/>
      <c r="C58" s="111"/>
      <c r="D58" s="110"/>
      <c r="E58" s="110"/>
      <c r="F58" s="110"/>
      <c r="G58" s="110"/>
      <c r="H58" s="110"/>
      <c r="I58" s="110"/>
      <c r="J58" s="109"/>
      <c r="K58" s="108"/>
      <c r="L58" s="107"/>
      <c r="M58" s="387"/>
      <c r="N58" s="388"/>
      <c r="O58" s="106"/>
      <c r="P58" s="155"/>
    </row>
    <row r="59" spans="2:16">
      <c r="B59" s="154"/>
      <c r="C59" s="111"/>
      <c r="D59" s="110"/>
      <c r="E59" s="110"/>
      <c r="F59" s="110"/>
      <c r="G59" s="110"/>
      <c r="H59" s="110"/>
      <c r="I59" s="110"/>
      <c r="J59" s="109"/>
      <c r="K59" s="108"/>
      <c r="L59" s="107"/>
      <c r="M59" s="406"/>
      <c r="N59" s="407"/>
      <c r="O59" s="106"/>
      <c r="P59" s="155"/>
    </row>
    <row r="60" spans="2:16" ht="14.4" thickBot="1">
      <c r="B60" s="154"/>
      <c r="C60" s="317"/>
      <c r="D60" s="318"/>
      <c r="E60" s="318"/>
      <c r="F60" s="318"/>
      <c r="G60" s="318"/>
      <c r="H60" s="318"/>
      <c r="I60" s="318"/>
      <c r="J60" s="105"/>
      <c r="K60" s="74"/>
      <c r="L60" s="105"/>
      <c r="M60" s="397"/>
      <c r="N60" s="398"/>
      <c r="O60" s="104"/>
      <c r="P60" s="155"/>
    </row>
    <row r="61" spans="2:16" ht="14.4" thickBot="1">
      <c r="B61" s="154"/>
      <c r="C61" s="384" t="s">
        <v>58</v>
      </c>
      <c r="D61" s="385"/>
      <c r="E61" s="385"/>
      <c r="F61" s="385"/>
      <c r="G61" s="385"/>
      <c r="H61" s="385"/>
      <c r="I61" s="385"/>
      <c r="J61" s="385"/>
      <c r="K61" s="385"/>
      <c r="L61" s="385"/>
      <c r="M61" s="385"/>
      <c r="N61" s="386"/>
      <c r="O61" s="103"/>
      <c r="P61" s="155"/>
    </row>
    <row r="62" spans="2:16" ht="14.4" thickBot="1">
      <c r="B62" s="154"/>
      <c r="C62" s="79"/>
      <c r="O62" s="78"/>
      <c r="P62" s="155"/>
    </row>
    <row r="63" spans="2:16" ht="14.4" thickBot="1">
      <c r="B63" s="154"/>
      <c r="C63" s="399" t="s">
        <v>72</v>
      </c>
      <c r="D63" s="400"/>
      <c r="E63" s="400"/>
      <c r="F63" s="400"/>
      <c r="G63" s="400"/>
      <c r="H63" s="400"/>
      <c r="I63" s="400"/>
      <c r="J63" s="400"/>
      <c r="K63" s="400"/>
      <c r="L63" s="400"/>
      <c r="M63" s="400"/>
      <c r="N63" s="401"/>
      <c r="O63" s="102"/>
      <c r="P63" s="155"/>
    </row>
    <row r="64" spans="2:16">
      <c r="B64" s="154"/>
      <c r="C64" s="347" t="s">
        <v>73</v>
      </c>
      <c r="D64" s="348"/>
      <c r="E64" s="348"/>
      <c r="F64" s="348"/>
      <c r="G64" s="348"/>
      <c r="H64" s="348"/>
      <c r="I64" s="348"/>
      <c r="J64" s="348"/>
      <c r="K64" s="348"/>
      <c r="L64" s="348"/>
      <c r="M64" s="348"/>
      <c r="N64" s="348"/>
      <c r="O64" s="349"/>
      <c r="P64" s="155"/>
    </row>
    <row r="65" spans="2:16">
      <c r="B65" s="154"/>
      <c r="C65" s="350"/>
      <c r="D65" s="351"/>
      <c r="E65" s="351"/>
      <c r="F65" s="351"/>
      <c r="G65" s="351"/>
      <c r="H65" s="351"/>
      <c r="I65" s="351"/>
      <c r="J65" s="351"/>
      <c r="K65" s="351"/>
      <c r="L65" s="351"/>
      <c r="M65" s="351"/>
      <c r="N65" s="351"/>
      <c r="O65" s="352"/>
      <c r="P65" s="155"/>
    </row>
    <row r="66" spans="2:16" ht="14.4" thickBot="1">
      <c r="B66" s="154"/>
      <c r="C66" s="353"/>
      <c r="D66" s="354"/>
      <c r="E66" s="354"/>
      <c r="F66" s="354"/>
      <c r="G66" s="354"/>
      <c r="H66" s="354"/>
      <c r="I66" s="354"/>
      <c r="J66" s="354"/>
      <c r="K66" s="354"/>
      <c r="L66" s="354"/>
      <c r="M66" s="354"/>
      <c r="N66" s="354"/>
      <c r="O66" s="355"/>
      <c r="P66" s="155"/>
    </row>
    <row r="67" spans="2:16">
      <c r="B67" s="154"/>
      <c r="C67" s="402" t="s">
        <v>74</v>
      </c>
      <c r="D67" s="403"/>
      <c r="E67" s="403"/>
      <c r="F67" s="403"/>
      <c r="G67" s="403"/>
      <c r="H67" s="403"/>
      <c r="I67" s="403"/>
      <c r="J67" s="152"/>
      <c r="K67" s="153"/>
      <c r="L67" s="101" t="s">
        <v>75</v>
      </c>
      <c r="M67" s="404" t="s">
        <v>76</v>
      </c>
      <c r="N67" s="405"/>
      <c r="O67" s="100"/>
      <c r="P67" s="155"/>
    </row>
    <row r="68" spans="2:16">
      <c r="B68" s="154"/>
      <c r="C68" s="314" t="s">
        <v>23</v>
      </c>
      <c r="D68" s="315"/>
      <c r="E68" s="315"/>
      <c r="F68" s="315"/>
      <c r="G68" s="315"/>
      <c r="H68" s="315"/>
      <c r="I68" s="315"/>
      <c r="J68" s="98"/>
      <c r="K68" s="97"/>
      <c r="L68" s="94"/>
      <c r="M68" s="432"/>
      <c r="N68" s="433"/>
      <c r="O68" s="93"/>
      <c r="P68" s="155"/>
    </row>
    <row r="69" spans="2:16">
      <c r="B69" s="154"/>
      <c r="C69" s="99" t="s">
        <v>77</v>
      </c>
      <c r="D69" s="80"/>
      <c r="E69" s="80"/>
      <c r="F69" s="80"/>
      <c r="G69" s="80"/>
      <c r="H69" s="80"/>
      <c r="I69" s="80"/>
      <c r="J69" s="98"/>
      <c r="K69" s="97"/>
      <c r="L69" s="94"/>
      <c r="M69" s="432"/>
      <c r="N69" s="433"/>
      <c r="O69" s="93"/>
      <c r="P69" s="155"/>
    </row>
    <row r="70" spans="2:16" ht="14.4" thickBot="1">
      <c r="B70" s="154"/>
      <c r="C70" s="150" t="s">
        <v>78</v>
      </c>
      <c r="D70" s="151"/>
      <c r="E70" s="151"/>
      <c r="F70" s="151"/>
      <c r="G70" s="151"/>
      <c r="H70" s="151"/>
      <c r="I70" s="151"/>
      <c r="J70" s="96"/>
      <c r="K70" s="95"/>
      <c r="L70" s="94"/>
      <c r="M70" s="434"/>
      <c r="N70" s="435"/>
      <c r="O70" s="93"/>
      <c r="P70" s="155"/>
    </row>
    <row r="71" spans="2:16" ht="14.4" thickBot="1">
      <c r="B71" s="154"/>
      <c r="C71" s="384" t="s">
        <v>58</v>
      </c>
      <c r="D71" s="385"/>
      <c r="E71" s="385"/>
      <c r="F71" s="385"/>
      <c r="G71" s="385"/>
      <c r="H71" s="385"/>
      <c r="I71" s="385"/>
      <c r="J71" s="385"/>
      <c r="K71" s="385"/>
      <c r="L71" s="385"/>
      <c r="M71" s="385"/>
      <c r="N71" s="386"/>
      <c r="O71" s="92"/>
      <c r="P71" s="155"/>
    </row>
    <row r="72" spans="2:16" ht="14.4" thickBot="1">
      <c r="B72" s="154"/>
      <c r="C72" s="79"/>
      <c r="O72" s="78"/>
      <c r="P72" s="155"/>
    </row>
    <row r="73" spans="2:16" ht="14.4" thickBot="1">
      <c r="B73" s="154"/>
      <c r="C73" s="399" t="s">
        <v>79</v>
      </c>
      <c r="D73" s="400"/>
      <c r="E73" s="400"/>
      <c r="F73" s="400"/>
      <c r="G73" s="400"/>
      <c r="H73" s="400"/>
      <c r="I73" s="400"/>
      <c r="J73" s="400"/>
      <c r="K73" s="400"/>
      <c r="L73" s="400"/>
      <c r="M73" s="400"/>
      <c r="N73" s="401"/>
      <c r="O73" s="91"/>
      <c r="P73" s="155"/>
    </row>
    <row r="74" spans="2:16">
      <c r="B74" s="154"/>
      <c r="C74" s="90"/>
      <c r="D74" s="89"/>
      <c r="E74" s="89"/>
      <c r="F74" s="89"/>
      <c r="G74" s="89"/>
      <c r="H74" s="89"/>
      <c r="I74" s="89"/>
      <c r="J74" s="89"/>
      <c r="K74" s="89"/>
      <c r="L74" s="89"/>
      <c r="M74" s="89"/>
      <c r="N74" s="89"/>
      <c r="O74" s="88"/>
      <c r="P74" s="155"/>
    </row>
    <row r="75" spans="2:16">
      <c r="B75" s="154"/>
      <c r="C75" s="79"/>
      <c r="O75" s="78"/>
      <c r="P75" s="155"/>
    </row>
    <row r="76" spans="2:16">
      <c r="B76" s="154"/>
      <c r="C76" s="79"/>
      <c r="O76" s="78"/>
      <c r="P76" s="155"/>
    </row>
    <row r="77" spans="2:16">
      <c r="B77" s="154"/>
      <c r="C77" s="79"/>
      <c r="H77" s="81" t="s">
        <v>80</v>
      </c>
      <c r="I77" s="81"/>
      <c r="J77" s="81"/>
      <c r="K77" s="81"/>
      <c r="O77" s="78"/>
      <c r="P77" s="155"/>
    </row>
    <row r="78" spans="2:16">
      <c r="B78" s="154"/>
      <c r="C78" s="87"/>
      <c r="D78" s="158"/>
      <c r="E78" s="158"/>
      <c r="F78" s="158"/>
      <c r="G78" s="158"/>
      <c r="H78" s="81" t="s">
        <v>81</v>
      </c>
      <c r="I78" s="158"/>
      <c r="J78" s="158"/>
      <c r="K78" s="158"/>
      <c r="L78" s="158"/>
      <c r="M78" s="158"/>
      <c r="N78" s="158"/>
      <c r="O78" s="86"/>
      <c r="P78" s="155"/>
    </row>
    <row r="79" spans="2:16">
      <c r="B79" s="154"/>
      <c r="C79" s="87"/>
      <c r="D79" s="158"/>
      <c r="E79" s="158"/>
      <c r="F79" s="158"/>
      <c r="G79" s="158"/>
      <c r="H79" s="81" t="s">
        <v>82</v>
      </c>
      <c r="K79" s="158"/>
      <c r="L79" s="158"/>
      <c r="M79" s="158"/>
      <c r="N79" s="158"/>
      <c r="O79" s="86"/>
      <c r="P79" s="155"/>
    </row>
    <row r="80" spans="2:16">
      <c r="B80" s="154"/>
      <c r="C80" s="82"/>
      <c r="D80" s="159"/>
      <c r="E80" s="159"/>
      <c r="F80" s="159"/>
      <c r="G80" s="159"/>
      <c r="H80" s="81" t="s">
        <v>83</v>
      </c>
      <c r="I80" s="159"/>
      <c r="J80" s="159"/>
      <c r="K80" s="159"/>
      <c r="L80" s="159"/>
      <c r="M80" s="159"/>
      <c r="N80" s="159"/>
      <c r="O80" s="76"/>
      <c r="P80" s="155"/>
    </row>
    <row r="81" spans="2:16">
      <c r="B81" s="154"/>
      <c r="C81" s="79"/>
      <c r="H81" s="73" t="s">
        <v>84</v>
      </c>
      <c r="O81" s="78"/>
      <c r="P81" s="155"/>
    </row>
    <row r="82" spans="2:16">
      <c r="B82" s="154"/>
      <c r="C82" s="85" t="s">
        <v>85</v>
      </c>
      <c r="D82" s="149"/>
      <c r="E82" s="149"/>
      <c r="F82" s="149"/>
      <c r="G82" s="149"/>
      <c r="H82" s="149"/>
      <c r="I82" s="149"/>
      <c r="J82" s="149"/>
      <c r="K82" s="149"/>
      <c r="L82" s="149"/>
      <c r="M82" s="149"/>
      <c r="N82" s="149"/>
      <c r="O82" s="84"/>
      <c r="P82" s="155"/>
    </row>
    <row r="83" spans="2:16">
      <c r="B83" s="154"/>
      <c r="C83" s="429"/>
      <c r="D83" s="430"/>
      <c r="E83" s="430"/>
      <c r="F83" s="430"/>
      <c r="G83" s="430"/>
      <c r="H83" s="430"/>
      <c r="I83" s="430"/>
      <c r="J83" s="430"/>
      <c r="K83" s="430"/>
      <c r="L83" s="430"/>
      <c r="M83" s="430"/>
      <c r="N83" s="430"/>
      <c r="O83" s="431"/>
      <c r="P83" s="155"/>
    </row>
    <row r="84" spans="2:16">
      <c r="B84" s="154"/>
      <c r="C84" s="429"/>
      <c r="D84" s="430"/>
      <c r="E84" s="430"/>
      <c r="F84" s="430"/>
      <c r="G84" s="430"/>
      <c r="H84" s="430"/>
      <c r="I84" s="430"/>
      <c r="J84" s="430"/>
      <c r="K84" s="430"/>
      <c r="L84" s="430"/>
      <c r="M84" s="430"/>
      <c r="N84" s="430"/>
      <c r="O84" s="431"/>
      <c r="P84" s="155"/>
    </row>
    <row r="85" spans="2:16">
      <c r="B85" s="154"/>
      <c r="C85" s="82"/>
      <c r="D85" s="159"/>
      <c r="E85" s="159"/>
      <c r="F85" s="159"/>
      <c r="G85" s="159"/>
      <c r="H85" s="159"/>
      <c r="I85" s="159"/>
      <c r="J85" s="159"/>
      <c r="K85" s="159"/>
      <c r="L85" s="159"/>
      <c r="M85" s="159"/>
      <c r="N85" s="159"/>
      <c r="O85" s="76"/>
      <c r="P85" s="155"/>
    </row>
    <row r="86" spans="2:16">
      <c r="B86" s="154"/>
      <c r="C86" s="83" t="s">
        <v>86</v>
      </c>
      <c r="D86" s="159"/>
      <c r="E86" s="159"/>
      <c r="F86" s="159"/>
      <c r="G86" s="159"/>
      <c r="H86" s="159"/>
      <c r="I86" s="159"/>
      <c r="J86" s="159"/>
      <c r="K86" s="159"/>
      <c r="L86" s="159"/>
      <c r="M86" s="159"/>
      <c r="N86" s="159"/>
      <c r="O86" s="76"/>
      <c r="P86" s="155"/>
    </row>
    <row r="87" spans="2:16" ht="12.75" customHeight="1">
      <c r="B87" s="154"/>
      <c r="C87" s="426" t="s">
        <v>87</v>
      </c>
      <c r="D87" s="427"/>
      <c r="E87" s="427"/>
      <c r="F87" s="427"/>
      <c r="G87" s="427"/>
      <c r="H87" s="427"/>
      <c r="I87" s="427"/>
      <c r="J87" s="427"/>
      <c r="K87" s="427"/>
      <c r="L87" s="427"/>
      <c r="M87" s="427"/>
      <c r="N87" s="427"/>
      <c r="O87" s="428"/>
      <c r="P87" s="155"/>
    </row>
    <row r="88" spans="2:16">
      <c r="B88" s="154"/>
      <c r="C88" s="426"/>
      <c r="D88" s="427"/>
      <c r="E88" s="427"/>
      <c r="F88" s="427"/>
      <c r="G88" s="427"/>
      <c r="H88" s="427"/>
      <c r="I88" s="427"/>
      <c r="J88" s="427"/>
      <c r="K88" s="427"/>
      <c r="L88" s="427"/>
      <c r="M88" s="427"/>
      <c r="N88" s="427"/>
      <c r="O88" s="428"/>
      <c r="P88" s="155"/>
    </row>
    <row r="89" spans="2:16" ht="12.9" customHeight="1">
      <c r="B89" s="154"/>
      <c r="C89" s="426" t="s">
        <v>88</v>
      </c>
      <c r="D89" s="427"/>
      <c r="E89" s="427"/>
      <c r="F89" s="427"/>
      <c r="G89" s="427"/>
      <c r="H89" s="427"/>
      <c r="I89" s="427"/>
      <c r="J89" s="427"/>
      <c r="K89" s="427"/>
      <c r="L89" s="427"/>
      <c r="M89" s="427"/>
      <c r="N89" s="427"/>
      <c r="O89" s="428"/>
      <c r="P89" s="155"/>
    </row>
    <row r="90" spans="2:16">
      <c r="B90" s="154"/>
      <c r="C90" s="426"/>
      <c r="D90" s="427"/>
      <c r="E90" s="427"/>
      <c r="F90" s="427"/>
      <c r="G90" s="427"/>
      <c r="H90" s="427"/>
      <c r="I90" s="427"/>
      <c r="J90" s="427"/>
      <c r="K90" s="427"/>
      <c r="L90" s="427"/>
      <c r="M90" s="427"/>
      <c r="N90" s="427"/>
      <c r="O90" s="428"/>
      <c r="P90" s="155"/>
    </row>
    <row r="91" spans="2:16">
      <c r="B91" s="154"/>
      <c r="C91" s="82"/>
      <c r="D91" s="159"/>
      <c r="E91" s="159"/>
      <c r="F91" s="159"/>
      <c r="G91" s="159"/>
      <c r="H91" s="159"/>
      <c r="I91" s="159"/>
      <c r="J91" s="159"/>
      <c r="K91" s="159"/>
      <c r="L91" s="159"/>
      <c r="M91" s="159"/>
      <c r="N91" s="159"/>
      <c r="O91" s="76"/>
      <c r="P91" s="155"/>
    </row>
    <row r="92" spans="2:16">
      <c r="B92" s="154"/>
      <c r="C92" s="79"/>
      <c r="H92" s="81" t="s">
        <v>80</v>
      </c>
      <c r="O92" s="78"/>
      <c r="P92" s="155"/>
    </row>
    <row r="93" spans="2:16">
      <c r="B93" s="154"/>
      <c r="C93" s="79"/>
      <c r="H93" s="73" t="s">
        <v>81</v>
      </c>
      <c r="I93" s="80"/>
      <c r="J93" s="80"/>
      <c r="K93" s="80"/>
      <c r="O93" s="78"/>
      <c r="P93" s="155"/>
    </row>
    <row r="94" spans="2:16">
      <c r="B94" s="154"/>
      <c r="C94" s="79"/>
      <c r="H94" s="73" t="s">
        <v>89</v>
      </c>
      <c r="I94" s="160"/>
      <c r="J94" s="160"/>
      <c r="K94" s="160"/>
      <c r="O94" s="78"/>
      <c r="P94" s="155"/>
    </row>
    <row r="95" spans="2:16">
      <c r="B95" s="154"/>
      <c r="C95" s="77"/>
      <c r="D95" s="159"/>
      <c r="E95" s="159"/>
      <c r="F95" s="159"/>
      <c r="G95" s="159"/>
      <c r="H95" s="73" t="s">
        <v>83</v>
      </c>
      <c r="L95" s="159"/>
      <c r="M95" s="159"/>
      <c r="N95" s="159"/>
      <c r="O95" s="76"/>
      <c r="P95" s="155"/>
    </row>
    <row r="96" spans="2:16" ht="17.25" customHeight="1">
      <c r="B96" s="154"/>
      <c r="C96" s="75"/>
      <c r="D96" s="161"/>
      <c r="E96" s="161"/>
      <c r="K96" s="418"/>
      <c r="L96" s="418"/>
      <c r="M96" s="418"/>
      <c r="N96" s="418"/>
      <c r="O96" s="419"/>
      <c r="P96" s="155"/>
    </row>
    <row r="97" spans="2:16" ht="18.75" customHeight="1" thickBot="1">
      <c r="B97" s="154"/>
      <c r="C97" s="422"/>
      <c r="D97" s="423"/>
      <c r="E97" s="423"/>
      <c r="F97" s="74"/>
      <c r="G97" s="74"/>
      <c r="H97" s="74"/>
      <c r="I97" s="74"/>
      <c r="J97" s="74"/>
      <c r="K97" s="420"/>
      <c r="L97" s="420"/>
      <c r="M97" s="420"/>
      <c r="N97" s="420"/>
      <c r="O97" s="421"/>
      <c r="P97" s="155"/>
    </row>
    <row r="98" spans="2:16" ht="14.4" thickBot="1">
      <c r="B98" s="162"/>
      <c r="C98" s="163"/>
      <c r="D98" s="163"/>
      <c r="E98" s="163"/>
      <c r="F98" s="163"/>
      <c r="G98" s="163"/>
      <c r="H98" s="163"/>
      <c r="I98" s="163"/>
      <c r="J98" s="163"/>
      <c r="K98" s="163"/>
      <c r="L98" s="163"/>
      <c r="M98" s="163"/>
      <c r="N98" s="163"/>
      <c r="O98" s="163"/>
      <c r="P98" s="164"/>
    </row>
    <row r="99" spans="2:16" ht="14.4" thickTop="1"/>
  </sheetData>
  <mergeCells count="83">
    <mergeCell ref="C3:F3"/>
    <mergeCell ref="B2:P2"/>
    <mergeCell ref="K96:O97"/>
    <mergeCell ref="C97:E97"/>
    <mergeCell ref="C18:F18"/>
    <mergeCell ref="C87:O88"/>
    <mergeCell ref="C83:O83"/>
    <mergeCell ref="C84:O84"/>
    <mergeCell ref="C68:I68"/>
    <mergeCell ref="M68:N68"/>
    <mergeCell ref="M69:N69"/>
    <mergeCell ref="M70:N70"/>
    <mergeCell ref="C71:N71"/>
    <mergeCell ref="C73:N73"/>
    <mergeCell ref="C89:O90"/>
    <mergeCell ref="C60:I60"/>
    <mergeCell ref="M60:N60"/>
    <mergeCell ref="C61:N61"/>
    <mergeCell ref="C35:N35"/>
    <mergeCell ref="C63:N63"/>
    <mergeCell ref="C67:I67"/>
    <mergeCell ref="M67:N67"/>
    <mergeCell ref="M59:N59"/>
    <mergeCell ref="C49:I49"/>
    <mergeCell ref="M49:N49"/>
    <mergeCell ref="C50:I50"/>
    <mergeCell ref="M50:N50"/>
    <mergeCell ref="C51:I51"/>
    <mergeCell ref="M51:N51"/>
    <mergeCell ref="C52:N52"/>
    <mergeCell ref="C56:I56"/>
    <mergeCell ref="M56:N56"/>
    <mergeCell ref="M57:N57"/>
    <mergeCell ref="M58:N58"/>
    <mergeCell ref="J29:K29"/>
    <mergeCell ref="M29:N29"/>
    <mergeCell ref="D25:L25"/>
    <mergeCell ref="C26:O28"/>
    <mergeCell ref="C34:G34"/>
    <mergeCell ref="H34:I34"/>
    <mergeCell ref="M34:N34"/>
    <mergeCell ref="C46:O48"/>
    <mergeCell ref="C53:O55"/>
    <mergeCell ref="M33:N33"/>
    <mergeCell ref="C44:J44"/>
    <mergeCell ref="M44:N44"/>
    <mergeCell ref="C42:J42"/>
    <mergeCell ref="C64:O66"/>
    <mergeCell ref="C8:C14"/>
    <mergeCell ref="D8:K8"/>
    <mergeCell ref="D9:K9"/>
    <mergeCell ref="D10:K10"/>
    <mergeCell ref="L10:L11"/>
    <mergeCell ref="D24:L24"/>
    <mergeCell ref="C36:O38"/>
    <mergeCell ref="O12:O14"/>
    <mergeCell ref="L8:O9"/>
    <mergeCell ref="M10:O11"/>
    <mergeCell ref="D11:K11"/>
    <mergeCell ref="L12:L14"/>
    <mergeCell ref="C39:J39"/>
    <mergeCell ref="C45:N45"/>
    <mergeCell ref="M39:N39"/>
    <mergeCell ref="M42:N42"/>
    <mergeCell ref="M25:N25"/>
    <mergeCell ref="C29:G29"/>
    <mergeCell ref="H29:I29"/>
    <mergeCell ref="C6:O6"/>
    <mergeCell ref="M12:M14"/>
    <mergeCell ref="N12:N14"/>
    <mergeCell ref="D14:K14"/>
    <mergeCell ref="D12:K13"/>
    <mergeCell ref="M24:N24"/>
    <mergeCell ref="C22:O22"/>
    <mergeCell ref="C30:G30"/>
    <mergeCell ref="H30:I30"/>
    <mergeCell ref="M30:N30"/>
    <mergeCell ref="C31:G31"/>
    <mergeCell ref="C32:G32"/>
    <mergeCell ref="C33:G33"/>
    <mergeCell ref="C40:J40"/>
    <mergeCell ref="C41:J41"/>
    <mergeCell ref="C43:J43"/>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a6cb9e4b-f1d1-4245-83ec-6cad768d538a"/>
    <ds:schemaRef ds:uri="http://purl.org/dc/elements/1.1/"/>
    <ds:schemaRef ds:uri="9d85dbaf-23eb-4e57-a637-93dcacc8b1a1"/>
    <ds:schemaRef ds:uri="http://purl.org/dc/dcmitype/"/>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 OFICIAL (Entidad)</vt:lpstr>
      <vt:lpstr>PROPUESTA ECONOMICA(Proponente)</vt:lpstr>
      <vt:lpstr>INDICAR CÓDIGO DEL ITEM DE PAGO</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PAVILION</cp:lastModifiedBy>
  <cp:revision/>
  <cp:lastPrinted>2020-02-14T22:15:33Z</cp:lastPrinted>
  <dcterms:created xsi:type="dcterms:W3CDTF">2006-06-27T16:47:25Z</dcterms:created>
  <dcterms:modified xsi:type="dcterms:W3CDTF">2025-03-14T15:36:32Z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