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ma\OneDrive - Fuerza Aerea\DOCUMENTOS CACOM-5\DECOP\PROCESOS CACOM 5\2025 CACOM 5\CTO OBRA CERRO\DOCUMENTOS PARA PUBLICACION OBRA\"/>
    </mc:Choice>
  </mc:AlternateContent>
  <bookViews>
    <workbookView xWindow="0" yWindow="0" windowWidth="23040" windowHeight="9072"/>
  </bookViews>
  <sheets>
    <sheet name="oferta economica" sheetId="1" r:id="rId1"/>
  </sheets>
  <definedNames>
    <definedName name="_xlnm.Print_Area" localSheetId="0">'oferta economica'!$A$1:$F$81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1" i="1" l="1"/>
  <c r="F70" i="1"/>
  <c r="F68" i="1"/>
  <c r="F66" i="1"/>
  <c r="F65" i="1"/>
  <c r="F64" i="1"/>
  <c r="F63" i="1"/>
  <c r="F62" i="1"/>
  <c r="F60" i="1"/>
  <c r="F59" i="1"/>
  <c r="F58" i="1"/>
  <c r="F57" i="1"/>
  <c r="F55" i="1"/>
  <c r="F54" i="1"/>
  <c r="F53" i="1"/>
  <c r="F52" i="1"/>
  <c r="F51" i="1"/>
  <c r="F50" i="1"/>
  <c r="F49" i="1"/>
  <c r="F48" i="1"/>
  <c r="F47" i="1"/>
  <c r="F45" i="1"/>
  <c r="F44" i="1"/>
  <c r="F43" i="1"/>
  <c r="F42" i="1"/>
  <c r="F41" i="1"/>
  <c r="F40" i="1"/>
  <c r="F39" i="1"/>
  <c r="F37" i="1"/>
  <c r="F36" i="1"/>
  <c r="F21" i="1"/>
  <c r="F20" i="1"/>
  <c r="F19" i="1"/>
  <c r="F18" i="1"/>
  <c r="F17" i="1"/>
  <c r="F15" i="1"/>
  <c r="F14" i="1"/>
  <c r="F13" i="1"/>
  <c r="F12" i="1"/>
  <c r="F11" i="1"/>
  <c r="F10" i="1"/>
  <c r="F9" i="1"/>
  <c r="F8" i="1"/>
  <c r="F22" i="1" l="1"/>
  <c r="E24" i="1" s="1"/>
  <c r="F72" i="1"/>
  <c r="E74" i="1" s="1"/>
  <c r="E77" i="1" s="1"/>
  <c r="E78" i="1" s="1"/>
  <c r="XFD22" i="1" l="1"/>
  <c r="E75" i="1"/>
  <c r="E76" i="1"/>
  <c r="E27" i="1"/>
  <c r="E28" i="1" s="1"/>
  <c r="E26" i="1"/>
  <c r="E25" i="1"/>
  <c r="E79" i="1"/>
  <c r="F80" i="1" s="1"/>
  <c r="E29" i="1" l="1"/>
  <c r="F30" i="1" s="1"/>
  <c r="E81" i="1" l="1"/>
</calcChain>
</file>

<file path=xl/sharedStrings.xml><?xml version="1.0" encoding="utf-8"?>
<sst xmlns="http://schemas.openxmlformats.org/spreadsheetml/2006/main" count="170" uniqueCount="127">
  <si>
    <t>PRESUPUESTO</t>
  </si>
  <si>
    <t>27-Feb-2025</t>
  </si>
  <si>
    <t>Item</t>
  </si>
  <si>
    <t>Actividad</t>
  </si>
  <si>
    <t>UM</t>
  </si>
  <si>
    <t>Cantidad</t>
  </si>
  <si>
    <t>Vr. Unitario</t>
  </si>
  <si>
    <t>Vr. Total</t>
  </si>
  <si>
    <t>PRELIMINARES</t>
  </si>
  <si>
    <t>1.1</t>
  </si>
  <si>
    <t>LOCALIZACIÓN Y REPLANTEO CON ELEMENTOS DE PRECISIÓN.</t>
  </si>
  <si>
    <t>m²</t>
  </si>
  <si>
    <t>1.2</t>
  </si>
  <si>
    <t>DEMOLICION DE CAJAS DE INSPECCION, INCLUYE RETIRO</t>
  </si>
  <si>
    <t>un</t>
  </si>
  <si>
    <t>1.3</t>
  </si>
  <si>
    <t>DEMOLICIÓN PLACAS MACIZAS HASTA 0.15M INCLUYE RETIRO</t>
  </si>
  <si>
    <t>1.4</t>
  </si>
  <si>
    <t>RELLENO MATERIAL DEMOLICION (SITIO)</t>
  </si>
  <si>
    <t>m³</t>
  </si>
  <si>
    <t>1.5</t>
  </si>
  <si>
    <t>DEMOLICIÓN DE MURO PVC EXISTENTE</t>
  </si>
  <si>
    <t>1.6</t>
  </si>
  <si>
    <t>DEMOLICIÓN MUROS 0.15M</t>
  </si>
  <si>
    <t>1.7</t>
  </si>
  <si>
    <t>ASEO GENERAL INTERIOR Y EXTERIOR, FINAL DE OBRA</t>
  </si>
  <si>
    <t>1.8</t>
  </si>
  <si>
    <t>RETIRO DE SOBRANTES FUERA DE LA UNIDAD</t>
  </si>
  <si>
    <t>MOVIMIENTO DE TIERRAS</t>
  </si>
  <si>
    <t>2.1</t>
  </si>
  <si>
    <t>RELLENO Y COMPACTACIÓN CON MATERIAL DE EXCAVACIÓN SELECCIONADO - AREA DESCONCENTRADA</t>
  </si>
  <si>
    <t>2.2</t>
  </si>
  <si>
    <t>EXCAVACIÓN MANUAL EN MATERIAL COMÚN SEGUN PLANOS. INCLUYE CARGUE, TRANSPORTE Y DISPOSICIÓN FINAL DE SOBRANTES A SITIO AUTORIZADO</t>
  </si>
  <si>
    <t>2.3</t>
  </si>
  <si>
    <t>CIMENTACION Y ATRAQUE DE TUBERIA</t>
  </si>
  <si>
    <t>2.4</t>
  </si>
  <si>
    <t>EXCAVACION MECANICA , NO INCLUYE CARGUE, RETIRO Y DISPOCISIÓN FINAL DE EXCAVACION</t>
  </si>
  <si>
    <t>2.5</t>
  </si>
  <si>
    <t>ENTIBADO TIPO 2 (1 A 7 UTILIZACIONES)</t>
  </si>
  <si>
    <t>TOTAL Costos directos</t>
  </si>
  <si>
    <t>SUBTOTAL</t>
  </si>
  <si>
    <t>ADMINISTRACION</t>
  </si>
  <si>
    <t>IMPREVISTOS</t>
  </si>
  <si>
    <t>UTILIDAD</t>
  </si>
  <si>
    <t>I.V.A. / UTILIDAD</t>
  </si>
  <si>
    <t>TOTAL OBRA 1</t>
  </si>
  <si>
    <t>CIMENTACIÓN</t>
  </si>
  <si>
    <t>3.1</t>
  </si>
  <si>
    <t>ZAPATA CORRIDA 1.00X1.00X0.60M</t>
  </si>
  <si>
    <t>m</t>
  </si>
  <si>
    <t>3.2</t>
  </si>
  <si>
    <t>RELLENO EN RECEBO COMÚN COMPACTADO</t>
  </si>
  <si>
    <t>ESTRUCTURAS</t>
  </si>
  <si>
    <t>4.1</t>
  </si>
  <si>
    <t>PLACA DE CONTRAPISO EN CONCRETO DE 3.000 PSI IMPERMEABILIZADO, SEGÚN PLANOS. INCLUYE MANO DE OBRA, FORMALETAS, EQUIPOS Y HERRAMIENTAS NECESARIAS, E=0.12 M, NO INCLUYE ACERO DE REFUERZO</t>
  </si>
  <si>
    <t>4.2</t>
  </si>
  <si>
    <t>PLACA SUPERIOR TANQUE SUBTERRANEO EN CONCRETO DE 4.000 PSI IMPERMEABILIZADO, SEGÚN PLANOS. INCLUYE MANO DE OBRA, FORMALETAS, EQUIPOS Y HERRAMIENTAS NECESARIAS, NO INCLUYE ACERO DE REFUERZO	.</t>
  </si>
  <si>
    <t>4.3</t>
  </si>
  <si>
    <t>PLACA FONDO TANQUE SUBTERRANEO EN CONCRETO DE 4.000 PSI IMPERMEABILIZADO, SEGÚN PLANOS. INCLUYE MANO DE OBRA, FORMALETAS, EQUIPOS Y HERRAMIENTAS NECESARIAS, NO INCLUYE ACERO DE REFUERZO.</t>
  </si>
  <si>
    <t>4.4</t>
  </si>
  <si>
    <t>MURO EN CONCRETO DE 4.500 PSI IMPERMEABILIZADO PARA TANQUE SEGÚN PLANOS. INCLUYE MANO DE OBRA, FORMALETAS, EQUIPO Y HERRAMIENTAS NECESARIAS, NO INCLUYE ACERO DE REFUERZO</t>
  </si>
  <si>
    <t>4.5</t>
  </si>
  <si>
    <t>ACERO DE REFUERZO ESTRUCTURAL FY: 420  MPA GR 60 -NTC 2289  INCLUYE  ALAMBRE NEGRO</t>
  </si>
  <si>
    <t>kg</t>
  </si>
  <si>
    <t>4.6</t>
  </si>
  <si>
    <t>PEDESTAL EN CONCRETO DE 3000 PSI  IMPERMEABILIZADO (0,35X0,60X0,60 MT), INCLUYE FORMALETAS, ACERO DE REFUERZO PARA SU CORRECTA EJECUCION.</t>
  </si>
  <si>
    <t>4.7</t>
  </si>
  <si>
    <t>POZO DE INSPECCIÓN EN CONCRETO DE Ø 1,20 H = 0-2,50 M INCLUYE CONO DE REDUCCIÓN, ARO Y Tapa de alcantarillado en plástico reciclado 75cm</t>
  </si>
  <si>
    <t>INSTALACIONES HIDROSANITARIAS</t>
  </si>
  <si>
    <t>5.1</t>
  </si>
  <si>
    <t>TUBERÍA PVC SANITARIA Ø 2", INCLUYE ACCESORIOS PARA SU CORRECTA INSTALACION</t>
  </si>
  <si>
    <t>ml</t>
  </si>
  <si>
    <t>5.2</t>
  </si>
  <si>
    <t>TUBERÍA PVC SANITARIA Ø 4", INCLUYE ACCESORIOS PARA SU CORRECTA INSTALACION</t>
  </si>
  <si>
    <t>5.3</t>
  </si>
  <si>
    <t>TUBERÍA DE VENTILACIÓN Ø 4", INCLUYE ACCESORIOS PARA SU CORRECTA INSTALACION</t>
  </si>
  <si>
    <t>ML</t>
  </si>
  <si>
    <t>5.4</t>
  </si>
  <si>
    <t>TUBERÍA NOVAFORT 6", INCLUYE ACCESORIOS PARA SU CORRECTA INSTALACION</t>
  </si>
  <si>
    <t>5.5</t>
  </si>
  <si>
    <t>CAJA DE INSPECCIÓN 0,60 X 0,6M H=0 - 0,5M, INCLUYE TAPA EN CONCRETO</t>
  </si>
  <si>
    <t>5.6</t>
  </si>
  <si>
    <t>CAJA DE INSPECCIÓN 0,80 X 0,8M H=1,0 -1,5M, INCLUYE TAPA EN CONCRETO</t>
  </si>
  <si>
    <t>5.7</t>
  </si>
  <si>
    <t>TRAMPA DE GRASAS 0,8 M X 1 M X 1 M</t>
  </si>
  <si>
    <t>5.8</t>
  </si>
  <si>
    <t>TUBERÍA NOVAFORT 8", INCLUYE ACCESORIOS PARA SU CORRECTA INSTALACION</t>
  </si>
  <si>
    <t>5.9</t>
  </si>
  <si>
    <t>TUBERÍA NOVAFORT 10", INCLUYE ACCESORIOS PARA SU CORRECTA INSTALACION</t>
  </si>
  <si>
    <t>INSTALACIONES ELÉCTRICAS</t>
  </si>
  <si>
    <t>6.1</t>
  </si>
  <si>
    <t>TABLERO DE DISTRIBUCIÓN BIFÁSICO, ENCHUFABLES, SEIS (06) CIRCUITOS, PUERTA CON CHAPA Y LLAVES, INCLUYE PROTECCIONES TERMOMAGNÉTICAS, ESPACIO PARA TOTALIZADOR Y TODOS LOS ELEMENTOS NECESARIOS PARA SU CORRECTA INSTALACIÓN Y PUESTA EN FUNCIONAMIENTO</t>
  </si>
  <si>
    <t>6.2</t>
  </si>
  <si>
    <t>LUMINARIA LED PANEL 120 X 30  40W,  INCLUYE ACCESORIOS DE FIJACIÓN  Y DE CONEXIÓN Y TODOS LOS ACCESORIOS NECESARIOS PARA GARANTIZAR SU CORRECTA INSTALACIÓN Y PUESTA EN SERVICIO.</t>
  </si>
  <si>
    <t>6.3</t>
  </si>
  <si>
    <t>ACOMETIDA EN CABLE 3 X( NO. 6 CUXAWG FASES) + 1 X NO.6 CUXAWG NEUTRO + 1 X NO. 8 CUXDESNXAWG  TIERRA, EN CABLEADO (PE, HF, FR, LS, LIBRE DE HALÓGENOS, RETARDANTE A LA LLAMA, BAJA EMISIÓN DE HUMOS),  INCLUYE ACCESORIOS PARA SU CORRECTA INSTALACIÓN Y PUESTA</t>
  </si>
  <si>
    <t>6.4</t>
  </si>
  <si>
    <t>INTERRUPTOR SENCILLO, INCLUYE SALIDA EN CABLEADO CU HFFR-LS NO.12 AWG , CAJA PLASTICA UNIVERSAL, TUBERIA PVC 3/4 " Y TODOS LOS ACCESORIOS NECESARIOS PARA GARANTIZAR SU CORRECTA INSTALACIÓN Y PUESTA EN SERVICIO.</t>
  </si>
  <si>
    <t>CARPINTERIA METALICA</t>
  </si>
  <si>
    <t>7.1</t>
  </si>
  <si>
    <t>SUMINISTRO E INSTALACIÓN DE PLATINAS PARA REFORZAMIENTO DE CERCHA TIPO PRATT, INCLUYE SOLDADURA,PINTURA, ACCESORIOS Y LO NECESARIO PARA SU CORRECTA INSTALACIÓN Y FUNCIONAMIENTO</t>
  </si>
  <si>
    <t>7.2</t>
  </si>
  <si>
    <t>ANGULO 3/4"X 1/8"  INCLUYE SOLDADURA, APLICACIÓN DE  ANTICORROSIVO, PINTURA Y DEMAS ELEMENTOS NECESARIOS PARA SU CORRECTA INSTALACION</t>
  </si>
  <si>
    <t>7.3</t>
  </si>
  <si>
    <t>ANGULO METÁLICO 2" X 3/16 INCLUYE SOLDADURA, ANTICORROSIVO, PINTURA Y DEMÁS ELEMENTOS NECESARIOS PARA SU CORRECTA INSTALACIÓN</t>
  </si>
  <si>
    <t>7.4</t>
  </si>
  <si>
    <t>ESTRUCTURA DE CUBIERTA EN PERFILES METALICOS TIPO ACESCO O SIMILAR SEGUN INDICACIONES. INCLUYE TODOS LOS ELEMENTOS ESTRUCTURALES PARA SU MONTAJE Y CORRECTO FUNCIONAMIENTO COMO TEMPLETES, CONTRAVIENTOS Y OTROS ACCESORIOS, COMO TAMBIEN PINTURA EN ANTICORROS</t>
  </si>
  <si>
    <t>7.5</t>
  </si>
  <si>
    <t>CERRAMIENTO EN MALLA ESLABONADA CAL.10 INCLUYE ANGULO, PLATINA, TUBO GALVANIZADO 2"</t>
  </si>
  <si>
    <t>CUBIERTAS</t>
  </si>
  <si>
    <t>8.1</t>
  </si>
  <si>
    <t>TEJA EN LÁMINA SIN TRASLAPO COLOR EXTERIOR POR DEFINIR Y BLANCO INTERIOR  TIPO SANDWICH PANEL 2" HASTA 50 CM  CAL 24 (INCLUYE  STANDING S 0,61XML 26 V/B, CLIP TEJA STANDING, TRAXX 3-10-16 X3/4), RELLENO CON POLIESTIRENO (ICOPOR) Y TODO ACCESORIOS NECESARIOS PARA SU INSTALACIÓN Y CORRECTO FUNCIONAMIENTO.</t>
  </si>
  <si>
    <t>URBANISMO</t>
  </si>
  <si>
    <t>9.1</t>
  </si>
  <si>
    <t>ANDEN EN CONCRETO DE 3000 PSI, E=0,10M . INCLUYE MATERIALES, FORMALETA, TEXTURIZADO, CURADO, MALLA  ELECTROSOLDADA Y TODO LO NECESARIO PARA SU CORRECTA INSTALACION Y PUESTA EN SERVICIO.</t>
  </si>
  <si>
    <t>9.2</t>
  </si>
  <si>
    <t>EMPRADIZACIÓN - TIERRA NEGRA, ABONO Y GRAMA TIPO KIKUYO</t>
  </si>
  <si>
    <t>TOTAL OBRA 2</t>
  </si>
  <si>
    <t>TOTAL OBRA  (TOTAL 1 + TOTAL 2)</t>
  </si>
  <si>
    <t>Atentamente,</t>
  </si>
  <si>
    <r>
      <t>[</t>
    </r>
    <r>
      <rPr>
        <sz val="11"/>
        <color rgb="FFA6A6A6"/>
        <rFont val="Calibri"/>
        <family val="2"/>
      </rPr>
      <t>Firma representante legal del Proponente o del Proponente persona natural</t>
    </r>
    <r>
      <rPr>
        <sz val="11"/>
        <color rgb="FF000000"/>
        <rFont val="Calibri"/>
      </rPr>
      <t>]</t>
    </r>
  </si>
  <si>
    <r>
      <t>Nombre: [</t>
    </r>
    <r>
      <rPr>
        <sz val="11"/>
        <color rgb="FFA6A6A6"/>
        <rFont val="Calibri"/>
        <family val="2"/>
      </rPr>
      <t>Insertar información</t>
    </r>
    <r>
      <rPr>
        <sz val="11"/>
        <color rgb="FF000000"/>
        <rFont val="Calibri"/>
      </rPr>
      <t>]</t>
    </r>
  </si>
  <si>
    <r>
      <t>Cargo: [</t>
    </r>
    <r>
      <rPr>
        <sz val="11"/>
        <color rgb="FFA6A6A6"/>
        <rFont val="Calibri"/>
        <family val="2"/>
      </rPr>
      <t>Insertar información</t>
    </r>
    <r>
      <rPr>
        <sz val="11"/>
        <color rgb="FF000000"/>
        <rFont val="Calibri"/>
      </rPr>
      <t>]</t>
    </r>
  </si>
  <si>
    <r>
      <t>Documento de Identidad: [</t>
    </r>
    <r>
      <rPr>
        <sz val="11"/>
        <color rgb="FFA6A6A6"/>
        <rFont val="Calibri"/>
        <family val="2"/>
      </rPr>
      <t>Insertar información</t>
    </r>
    <r>
      <rPr>
        <sz val="11"/>
        <color rgb="FF000000"/>
        <rFont val="Calibri"/>
      </rPr>
      <t>]</t>
    </r>
  </si>
  <si>
    <t>ADECUACIÓN SISTEMA DE DRENAJE PUESTO LUXOR Y CACOM 5
A-02-02-02-005-004 SERVICIOS DE CONSTRUCCIÓN
REC. 10 $22.100.000,00</t>
  </si>
  <si>
    <t>ADECUACIÓN SISTEMA DE DRENAJE PUESTO LUXOR Y CACOM 5
A-02-01-01-001-003 OTRAS ESTRUCTURAS
REC. 10 $107.900.000,00</t>
  </si>
  <si>
    <t>Nota: 1. El Valor total de la Oferta económica deberá diligenciarse en la Plataforma SECOP II, y se adjuntará el Formato de Oferta Económica (CANTIDADES DE OBRA), en el cual se discrimina el valor unitario, cantidades y subtotales de cada una de las actividades contempladas en el Presupuesto elaborado por la Entidad.
Si posterior a la corrección aritmética adelantada por el Comité Económico Evaluador, existe alguna diferencia entre el Anexo de Oferta Económica (CANTIDADES DE OBRA) y el valor indicado en los formularios del SECOP II, la Entidad Estatal al momento de la evaluación y calificación, tendrá en cuenta la información contemplada en el anexo de Oferta Económica y la correspondiente corrección aritmética”
Causales de Rechazo de tipo económico:
1. Que el valor total de la oferta o el obtenido de la corrección aritmética exceda el Presupuesto elaborado por la Entidad para el Proceso de Contratación.
2. Que el Proponente adicione, suprima, cambie o modifique los ítems, la descripción, las unidades o cantidades señaladas en el Formato de oferta económica.
3. No ofrecer el valor de un precio unitario u ofertarlo con valor cero.
4. No ofrecer o presentar en cero el componente de imprevistos del AIU.
5. No discriminar en la oferta económica el porcentaje de AIU en la forma como lo establece el Pliego de Condiciones y el Formato de oferta económica.
6. Ofrecer como AIU un porcentaje cuya sumatoria sea superior al establecido por la Entidad en el Formato de oferta económica.
7. El valor de la oferta económica supere el valor de los rubros presupuestales o del presupuesto estimado por la Entidad.
8. No presentar oferta económica.
9. Presentar más de una oferta económica.
10. Cuando se determine que el valor total de la oferta es artificialmente bajo, de acuerdo con lo establecido en el Artículo 2.2.1.1.2.2.4 del Decreto 1082 de 2015.
11. El porcentaje del A.I.U. que presenten los Proponentes no debe ser superior al porcentaje total del A.I.U establecido en el Formulario del Presupuesto Estimado por la Entidad. En consecuencia, el Proponente puede configurar libremente el porcentaje individual de la A, de la I y de la U, siempre que la sumatoria de ellos no exceda el porcentaje total definido por la Entidad en el Formulario de Presupuesto Estimado por la Entidad.
12. No cumplir con el K residual del presente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</si>
</sst>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240A]\ * #,##0.00_-;\-[$$-240A]\ * #,##0.00_-;_-[$$-240A]\ * &quot;-&quot;??_-;_-@_-"/>
  </numFmts>
  <fonts count="13" x14ac:knownFonts="1">
    <font>
      <sz val="11"/>
      <color rgb="FF000000"/>
      <name val="Calibri"/>
    </font>
    <font>
      <sz val="11"/>
      <color rgb="FF000000"/>
      <name val="Calibri"/>
    </font>
    <font>
      <sz val="8"/>
      <color rgb="FF000000"/>
      <name val="Tahoma"/>
    </font>
    <font>
      <b/>
      <sz val="10"/>
      <color rgb="FF000000"/>
      <name val="Tahoma"/>
      <family val="2"/>
    </font>
    <font>
      <sz val="8.25"/>
      <color rgb="FF000000"/>
      <name val="Tahoma"/>
    </font>
    <font>
      <b/>
      <sz val="8.25"/>
      <color rgb="FF000000"/>
      <name val="Tahoma"/>
      <family val="2"/>
    </font>
    <font>
      <b/>
      <sz val="8"/>
      <color rgb="FF000000"/>
      <name val="Tahoma"/>
    </font>
    <font>
      <b/>
      <sz val="8.25"/>
      <color rgb="FF000000"/>
      <name val="Tahoma"/>
    </font>
    <font>
      <sz val="11"/>
      <color theme="0"/>
      <name val="Calibri"/>
      <family val="2"/>
    </font>
    <font>
      <sz val="8.25"/>
      <color rgb="FF000000"/>
      <name val="Tahoma"/>
      <family val="2"/>
    </font>
    <font>
      <sz val="11"/>
      <color rgb="FF000000"/>
      <name val="Arial Narrow"/>
      <family val="2"/>
    </font>
    <font>
      <b/>
      <u/>
      <sz val="11"/>
      <color rgb="FF000000"/>
      <name val="Arial Narrow"/>
      <family val="2"/>
    </font>
    <font>
      <sz val="11"/>
      <color rgb="FFA6A6A6"/>
      <name val="Calibri"/>
      <family val="2"/>
    </font>
  </fonts>
  <fills count="4">
    <fill>
      <patternFill patternType="none"/>
    </fill>
    <fill>
      <patternFill patternType="gray125"/>
    </fill>
    <fill>
      <patternFill patternType="solid">
        <fgColor theme="0" tint="-0.249977111117893"/>
        <bgColor indexed="64"/>
      </patternFill>
    </fill>
    <fill>
      <patternFill patternType="solid">
        <fgColor rgb="FFABC100"/>
      </patternFill>
    </fill>
  </fills>
  <borders count="21">
    <border>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s>
  <cellStyleXfs count="3">
    <xf numFmtId="0" fontId="0" fillId="0" borderId="0"/>
    <xf numFmtId="9" fontId="1" fillId="0" borderId="0" applyFont="0" applyFill="0" applyBorder="0" applyAlignment="0" applyProtection="0"/>
    <xf numFmtId="0" fontId="1" fillId="0" borderId="0"/>
  </cellStyleXfs>
  <cellXfs count="92">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5" xfId="0" applyFont="1" applyBorder="1" applyAlignment="1">
      <alignment vertical="center" wrapText="1"/>
    </xf>
    <xf numFmtId="0" fontId="2" fillId="0" borderId="6" xfId="0" applyFont="1" applyBorder="1" applyAlignment="1">
      <alignment horizontal="center" vertical="center" wrapText="1"/>
    </xf>
    <xf numFmtId="0" fontId="2" fillId="0" borderId="0" xfId="0" applyFont="1" applyAlignment="1">
      <alignment horizontal="center" vertical="top" wrapText="1"/>
    </xf>
    <xf numFmtId="0" fontId="2" fillId="0" borderId="0" xfId="0" applyFont="1" applyAlignment="1">
      <alignment vertical="top" wrapText="1"/>
    </xf>
    <xf numFmtId="0" fontId="2" fillId="0" borderId="7" xfId="0" applyFont="1" applyBorder="1" applyAlignment="1">
      <alignment vertical="center" wrapText="1"/>
    </xf>
    <xf numFmtId="0" fontId="4" fillId="0" borderId="7" xfId="0" applyFont="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6" fillId="3" borderId="8" xfId="2" applyFont="1" applyFill="1" applyBorder="1" applyAlignment="1">
      <alignment horizontal="center" vertical="center" wrapText="1"/>
    </xf>
    <xf numFmtId="0" fontId="6" fillId="3" borderId="9" xfId="2" applyFont="1" applyFill="1" applyBorder="1" applyAlignment="1">
      <alignment vertical="center" wrapText="1"/>
    </xf>
    <xf numFmtId="164" fontId="6" fillId="3" borderId="9" xfId="2" applyNumberFormat="1" applyFont="1" applyFill="1" applyBorder="1" applyAlignment="1">
      <alignment vertical="center" wrapText="1"/>
    </xf>
    <xf numFmtId="164" fontId="6" fillId="3" borderId="10" xfId="2" applyNumberFormat="1" applyFont="1" applyFill="1" applyBorder="1" applyAlignment="1">
      <alignment vertical="center" wrapText="1"/>
    </xf>
    <xf numFmtId="0" fontId="1" fillId="0" borderId="0" xfId="2"/>
    <xf numFmtId="0" fontId="4" fillId="0" borderId="8" xfId="2" applyFont="1" applyBorder="1" applyAlignment="1">
      <alignment horizontal="center" vertical="center" wrapText="1"/>
    </xf>
    <xf numFmtId="0" fontId="4" fillId="0" borderId="9" xfId="2" applyFont="1" applyBorder="1" applyAlignment="1">
      <alignment horizontal="left" vertical="center" wrapText="1"/>
    </xf>
    <xf numFmtId="0" fontId="4" fillId="0" borderId="9" xfId="2" applyFont="1" applyBorder="1" applyAlignment="1">
      <alignment horizontal="center" vertical="center" wrapText="1"/>
    </xf>
    <xf numFmtId="4" fontId="4" fillId="0" borderId="9" xfId="2" applyNumberFormat="1" applyFont="1" applyBorder="1" applyAlignment="1">
      <alignment horizontal="right" vertical="center" wrapText="1"/>
    </xf>
    <xf numFmtId="164" fontId="4" fillId="0" borderId="9" xfId="2" applyNumberFormat="1" applyFont="1" applyBorder="1" applyAlignment="1">
      <alignment horizontal="right" vertical="center" wrapText="1"/>
    </xf>
    <xf numFmtId="164" fontId="4" fillId="0" borderId="10" xfId="2" applyNumberFormat="1" applyFont="1" applyBorder="1" applyAlignment="1">
      <alignment horizontal="right" vertical="center" wrapText="1"/>
    </xf>
    <xf numFmtId="164" fontId="7" fillId="2" borderId="10" xfId="0" applyNumberFormat="1" applyFont="1" applyFill="1" applyBorder="1" applyAlignment="1">
      <alignment vertical="center" wrapText="1"/>
    </xf>
    <xf numFmtId="164" fontId="0" fillId="0" borderId="0" xfId="0" applyNumberFormat="1"/>
    <xf numFmtId="0" fontId="4" fillId="0" borderId="6" xfId="0"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4" fillId="0" borderId="7" xfId="0" applyFont="1" applyBorder="1" applyAlignment="1">
      <alignment vertical="center" wrapText="1"/>
    </xf>
    <xf numFmtId="0" fontId="0" fillId="0" borderId="6" xfId="0" applyBorder="1" applyAlignment="1">
      <alignment horizontal="center"/>
    </xf>
    <xf numFmtId="164" fontId="7" fillId="2" borderId="9" xfId="0" applyNumberFormat="1" applyFont="1" applyFill="1" applyBorder="1" applyAlignment="1">
      <alignment vertical="center" wrapText="1"/>
    </xf>
    <xf numFmtId="0" fontId="0" fillId="0" borderId="7" xfId="0" applyBorder="1"/>
    <xf numFmtId="10" fontId="7" fillId="0" borderId="9" xfId="1" applyNumberFormat="1" applyFont="1" applyFill="1" applyBorder="1" applyAlignment="1">
      <alignment vertical="center" wrapText="1"/>
    </xf>
    <xf numFmtId="164" fontId="7" fillId="0" borderId="9" xfId="0" applyNumberFormat="1" applyFont="1" applyBorder="1" applyAlignment="1">
      <alignment vertical="center" wrapText="1"/>
    </xf>
    <xf numFmtId="4" fontId="7" fillId="0" borderId="7" xfId="0" applyNumberFormat="1" applyFont="1" applyBorder="1" applyAlignment="1">
      <alignment vertical="center" wrapText="1"/>
    </xf>
    <xf numFmtId="0" fontId="0" fillId="0" borderId="0" xfId="0" applyAlignment="1">
      <alignment horizontal="center"/>
    </xf>
    <xf numFmtId="164" fontId="8" fillId="0" borderId="7" xfId="0" applyNumberFormat="1" applyFont="1" applyBorder="1"/>
    <xf numFmtId="0" fontId="9" fillId="0" borderId="8" xfId="2" applyFont="1" applyBorder="1" applyAlignment="1">
      <alignment horizontal="center" vertical="center" wrapText="1"/>
    </xf>
    <xf numFmtId="0" fontId="6" fillId="3" borderId="9" xfId="0" applyFont="1" applyFill="1" applyBorder="1" applyAlignment="1">
      <alignment vertical="center" wrapText="1"/>
    </xf>
    <xf numFmtId="0" fontId="4" fillId="0" borderId="9" xfId="0" applyFont="1" applyBorder="1" applyAlignment="1">
      <alignment vertical="center" wrapText="1"/>
    </xf>
    <xf numFmtId="164" fontId="4" fillId="0" borderId="9" xfId="0" applyNumberFormat="1" applyFont="1" applyBorder="1" applyAlignment="1">
      <alignment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vertical="center" wrapText="1"/>
    </xf>
    <xf numFmtId="0" fontId="1" fillId="0" borderId="6" xfId="2" applyBorder="1" applyAlignment="1">
      <alignment horizontal="center"/>
    </xf>
    <xf numFmtId="164" fontId="1" fillId="0" borderId="0" xfId="2" applyNumberFormat="1"/>
    <xf numFmtId="0" fontId="0" fillId="0" borderId="14" xfId="0" applyBorder="1" applyAlignment="1">
      <alignment horizontal="center"/>
    </xf>
    <xf numFmtId="164" fontId="7" fillId="2" borderId="15" xfId="0" applyNumberFormat="1" applyFont="1" applyFill="1" applyBorder="1" applyAlignment="1">
      <alignment vertical="center" wrapText="1"/>
    </xf>
    <xf numFmtId="0" fontId="8" fillId="0" borderId="16" xfId="0" applyFont="1" applyBorder="1"/>
    <xf numFmtId="0" fontId="0" fillId="0" borderId="1" xfId="0" applyBorder="1" applyAlignment="1">
      <alignment horizontal="center"/>
    </xf>
    <xf numFmtId="0" fontId="0" fillId="0" borderId="17" xfId="0" applyBorder="1"/>
    <xf numFmtId="0" fontId="0" fillId="0" borderId="17" xfId="0" applyBorder="1" applyAlignment="1">
      <alignment horizontal="center" vertical="center"/>
    </xf>
    <xf numFmtId="0" fontId="0" fillId="0" borderId="17" xfId="0" applyBorder="1" applyAlignment="1">
      <alignment horizontal="center"/>
    </xf>
    <xf numFmtId="0" fontId="0" fillId="0" borderId="5" xfId="0" applyBorder="1"/>
    <xf numFmtId="0" fontId="0" fillId="0" borderId="0" xfId="0" applyAlignment="1">
      <alignment horizontal="left" vertical="center"/>
    </xf>
    <xf numFmtId="0" fontId="0" fillId="0" borderId="7" xfId="0" applyBorder="1" applyAlignment="1">
      <alignment horizontal="left" vertical="center"/>
    </xf>
    <xf numFmtId="0" fontId="1" fillId="0" borderId="0" xfId="2" applyAlignment="1">
      <alignment horizontal="center"/>
    </xf>
    <xf numFmtId="0" fontId="0" fillId="0" borderId="0" xfId="0" applyFill="1"/>
    <xf numFmtId="0" fontId="1" fillId="0" borderId="0" xfId="2" applyFill="1"/>
    <xf numFmtId="164" fontId="0" fillId="0" borderId="0" xfId="0" applyNumberFormat="1" applyFill="1"/>
    <xf numFmtId="4" fontId="1" fillId="0" borderId="0" xfId="2" applyNumberFormat="1" applyFill="1"/>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0" borderId="9" xfId="0" applyFont="1" applyBorder="1" applyAlignment="1">
      <alignment horizontal="right" vertical="center" wrapText="1"/>
    </xf>
    <xf numFmtId="0" fontId="5" fillId="2" borderId="9" xfId="0" applyFont="1" applyFill="1" applyBorder="1" applyAlignment="1">
      <alignment horizontal="center" vertical="center" wrapText="1"/>
    </xf>
    <xf numFmtId="0" fontId="10" fillId="0" borderId="6" xfId="0" applyFont="1" applyBorder="1" applyAlignment="1">
      <alignment horizontal="left" vertical="top" wrapText="1"/>
    </xf>
    <xf numFmtId="0" fontId="10" fillId="0" borderId="0" xfId="0" applyFont="1" applyBorder="1" applyAlignment="1">
      <alignment horizontal="left" vertical="top" wrapText="1"/>
    </xf>
    <xf numFmtId="0" fontId="10" fillId="0" borderId="7" xfId="0" applyFont="1" applyBorder="1" applyAlignment="1">
      <alignment horizontal="left" vertical="top" wrapText="1"/>
    </xf>
    <xf numFmtId="0" fontId="5" fillId="2" borderId="15"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0" fillId="0" borderId="14" xfId="0" applyBorder="1" applyAlignment="1">
      <alignment horizontal="left" vertical="center" wrapText="1"/>
    </xf>
    <xf numFmtId="0" fontId="0" fillId="0" borderId="20" xfId="0" applyBorder="1" applyAlignment="1">
      <alignment horizontal="left" vertical="center" wrapText="1"/>
    </xf>
    <xf numFmtId="0" fontId="0" fillId="0" borderId="16" xfId="0" applyBorder="1" applyAlignment="1">
      <alignment horizontal="left" vertical="center" wrapText="1"/>
    </xf>
    <xf numFmtId="0" fontId="11" fillId="0" borderId="6" xfId="0" applyFont="1" applyBorder="1" applyAlignment="1">
      <alignment horizontal="left" vertical="center" wrapText="1"/>
    </xf>
    <xf numFmtId="0" fontId="11" fillId="0" borderId="0" xfId="0" applyFont="1" applyAlignment="1">
      <alignment horizontal="left" vertical="center" wrapText="1"/>
    </xf>
    <xf numFmtId="0" fontId="11" fillId="0" borderId="7" xfId="0" applyFont="1" applyBorder="1" applyAlignment="1">
      <alignment horizontal="left" vertical="center" wrapText="1"/>
    </xf>
    <xf numFmtId="0" fontId="10" fillId="0" borderId="6" xfId="0" applyFont="1" applyBorder="1" applyAlignment="1">
      <alignment horizontal="left" vertical="center" wrapText="1"/>
    </xf>
    <xf numFmtId="0" fontId="10" fillId="0" borderId="0" xfId="0" applyFont="1" applyAlignment="1">
      <alignment horizontal="left" vertical="center" wrapText="1"/>
    </xf>
    <xf numFmtId="0" fontId="10" fillId="0" borderId="7" xfId="0" applyFont="1" applyBorder="1" applyAlignment="1">
      <alignment horizontal="left" vertical="center" wrapText="1"/>
    </xf>
    <xf numFmtId="0" fontId="10" fillId="0" borderId="18" xfId="0" applyFont="1" applyBorder="1" applyAlignment="1">
      <alignment vertical="center"/>
    </xf>
    <xf numFmtId="0" fontId="10" fillId="0" borderId="19" xfId="0" applyFont="1" applyBorder="1" applyAlignment="1">
      <alignment vertical="center"/>
    </xf>
    <xf numFmtId="0" fontId="0" fillId="0" borderId="6" xfId="0" applyBorder="1" applyAlignment="1">
      <alignment horizontal="left" vertical="center" wrapText="1"/>
    </xf>
    <xf numFmtId="0" fontId="0" fillId="0" borderId="0" xfId="0"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34738</xdr:colOff>
      <xdr:row>0</xdr:row>
      <xdr:rowOff>19050</xdr:rowOff>
    </xdr:from>
    <xdr:ext cx="1038225" cy="904875"/>
    <xdr:pic>
      <xdr:nvPicPr>
        <xdr:cNvPr id="2" name="Picture 67">
          <a:extLst>
            <a:ext uri="{FF2B5EF4-FFF2-40B4-BE49-F238E27FC236}">
              <a16:creationId xmlns:a16="http://schemas.microsoft.com/office/drawing/2014/main" id="{5B0BDEE4-B98D-45AA-9DA9-3E567FFAB197}"/>
            </a:ext>
          </a:extLst>
        </xdr:cNvPr>
        <xdr:cNvPicPr/>
      </xdr:nvPicPr>
      <xdr:blipFill>
        <a:blip xmlns:r="http://schemas.openxmlformats.org/officeDocument/2006/relationships" r:embed="rId1"/>
        <a:srcRect/>
        <a:stretch>
          <a:fillRect/>
        </a:stretch>
      </xdr:blipFill>
      <xdr:spPr>
        <a:xfrm>
          <a:off x="7197538" y="19050"/>
          <a:ext cx="1038225" cy="904875"/>
        </a:xfrm>
        <a:prstGeom prst="rect">
          <a:avLst/>
        </a:prstGeom>
      </xdr:spPr>
    </xdr:pic>
    <xdr:clientData/>
  </xdr:oneCellAnchor>
  <xdr:oneCellAnchor>
    <xdr:from>
      <xdr:col>5</xdr:col>
      <xdr:colOff>53788</xdr:colOff>
      <xdr:row>29</xdr:row>
      <xdr:rowOff>66675</xdr:rowOff>
    </xdr:from>
    <xdr:ext cx="1038225" cy="904875"/>
    <xdr:pic>
      <xdr:nvPicPr>
        <xdr:cNvPr id="3" name="Picture 67">
          <a:extLst>
            <a:ext uri="{FF2B5EF4-FFF2-40B4-BE49-F238E27FC236}">
              <a16:creationId xmlns:a16="http://schemas.microsoft.com/office/drawing/2014/main" id="{3528BA18-DAE7-4F64-BA9D-7E74D9EB3418}"/>
            </a:ext>
          </a:extLst>
        </xdr:cNvPr>
        <xdr:cNvPicPr/>
      </xdr:nvPicPr>
      <xdr:blipFill>
        <a:blip xmlns:r="http://schemas.openxmlformats.org/officeDocument/2006/relationships" r:embed="rId1"/>
        <a:srcRect/>
        <a:stretch>
          <a:fillRect/>
        </a:stretch>
      </xdr:blipFill>
      <xdr:spPr>
        <a:xfrm>
          <a:off x="7216588" y="6181725"/>
          <a:ext cx="1038225" cy="90487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92"/>
  <sheetViews>
    <sheetView showGridLines="0" tabSelected="1" zoomScale="80" zoomScaleNormal="80" workbookViewId="0">
      <selection activeCell="B2" sqref="B2:E2"/>
    </sheetView>
  </sheetViews>
  <sheetFormatPr baseColWidth="10" defaultColWidth="11.44140625" defaultRowHeight="14.4" x14ac:dyDescent="0.3"/>
  <cols>
    <col min="1" max="1" width="5.33203125" style="58" bestFit="1" customWidth="1"/>
    <col min="2" max="2" width="72" style="18" customWidth="1"/>
    <col min="3" max="3" width="5" style="18" customWidth="1"/>
    <col min="4" max="4" width="9.5546875" style="18" customWidth="1"/>
    <col min="5" max="5" width="15.5546875" style="47" bestFit="1" customWidth="1"/>
    <col min="6" max="6" width="16.6640625" style="47" customWidth="1"/>
    <col min="7" max="7" width="16.6640625" style="18" bestFit="1" customWidth="1"/>
    <col min="8" max="8" width="11.44140625" style="18"/>
    <col min="9" max="9" width="19.109375" style="18" bestFit="1" customWidth="1"/>
    <col min="10" max="10" width="15.33203125" style="18" bestFit="1" customWidth="1"/>
    <col min="11" max="11" width="7.33203125" style="18" bestFit="1" customWidth="1"/>
    <col min="12" max="13" width="13.33203125" style="18" bestFit="1" customWidth="1"/>
    <col min="14" max="16384" width="11.44140625" style="18"/>
  </cols>
  <sheetData>
    <row r="1" spans="1:7" customFormat="1" ht="15" thickBot="1" x14ac:dyDescent="0.35">
      <c r="A1" s="1"/>
      <c r="B1" s="2"/>
      <c r="C1" s="1"/>
      <c r="D1" s="3"/>
      <c r="E1" s="3"/>
      <c r="F1" s="3"/>
      <c r="G1" s="59"/>
    </row>
    <row r="2" spans="1:7" customFormat="1" ht="47.25" customHeight="1" thickBot="1" x14ac:dyDescent="0.35">
      <c r="A2" s="4"/>
      <c r="B2" s="65" t="s">
        <v>124</v>
      </c>
      <c r="C2" s="66"/>
      <c r="D2" s="66"/>
      <c r="E2" s="67"/>
      <c r="F2" s="5"/>
      <c r="G2" s="59"/>
    </row>
    <row r="3" spans="1:7" customFormat="1" ht="15" thickBot="1" x14ac:dyDescent="0.35">
      <c r="A3" s="6"/>
      <c r="B3" s="7"/>
      <c r="C3" s="7"/>
      <c r="D3" s="8"/>
      <c r="E3" s="8"/>
      <c r="F3" s="9"/>
      <c r="G3" s="59"/>
    </row>
    <row r="4" spans="1:7" customFormat="1" ht="15" thickBot="1" x14ac:dyDescent="0.35">
      <c r="A4" s="6"/>
      <c r="B4" s="65" t="s">
        <v>0</v>
      </c>
      <c r="C4" s="66"/>
      <c r="D4" s="66"/>
      <c r="E4" s="67"/>
      <c r="F4" s="10" t="s">
        <v>1</v>
      </c>
      <c r="G4" s="59"/>
    </row>
    <row r="5" spans="1:7" customFormat="1" x14ac:dyDescent="0.3">
      <c r="A5" s="6"/>
      <c r="C5" s="7"/>
      <c r="D5" s="8"/>
      <c r="E5" s="8"/>
      <c r="F5" s="9"/>
      <c r="G5" s="59"/>
    </row>
    <row r="6" spans="1:7" customFormat="1" x14ac:dyDescent="0.3">
      <c r="A6" s="11" t="s">
        <v>2</v>
      </c>
      <c r="B6" s="12" t="s">
        <v>3</v>
      </c>
      <c r="C6" s="12" t="s">
        <v>4</v>
      </c>
      <c r="D6" s="12" t="s">
        <v>5</v>
      </c>
      <c r="E6" s="12" t="s">
        <v>6</v>
      </c>
      <c r="F6" s="13" t="s">
        <v>7</v>
      </c>
      <c r="G6" s="59"/>
    </row>
    <row r="7" spans="1:7" x14ac:dyDescent="0.3">
      <c r="A7" s="14">
        <v>1</v>
      </c>
      <c r="B7" s="15" t="s">
        <v>8</v>
      </c>
      <c r="C7" s="15"/>
      <c r="D7" s="15"/>
      <c r="E7" s="16"/>
      <c r="F7" s="17"/>
      <c r="G7" s="60"/>
    </row>
    <row r="8" spans="1:7" x14ac:dyDescent="0.3">
      <c r="A8" s="19" t="s">
        <v>9</v>
      </c>
      <c r="B8" s="20" t="s">
        <v>10</v>
      </c>
      <c r="C8" s="21" t="s">
        <v>11</v>
      </c>
      <c r="D8" s="22">
        <v>226.63</v>
      </c>
      <c r="E8" s="23"/>
      <c r="F8" s="24">
        <f>+D8*E8</f>
        <v>0</v>
      </c>
      <c r="G8" s="60"/>
    </row>
    <row r="9" spans="1:7" x14ac:dyDescent="0.3">
      <c r="A9" s="19" t="s">
        <v>12</v>
      </c>
      <c r="B9" s="20" t="s">
        <v>13</v>
      </c>
      <c r="C9" s="21" t="s">
        <v>14</v>
      </c>
      <c r="D9" s="22">
        <v>4</v>
      </c>
      <c r="E9" s="23"/>
      <c r="F9" s="24">
        <f t="shared" ref="F9" si="0">+D9*E9</f>
        <v>0</v>
      </c>
      <c r="G9" s="60"/>
    </row>
    <row r="10" spans="1:7" x14ac:dyDescent="0.3">
      <c r="A10" s="19" t="s">
        <v>15</v>
      </c>
      <c r="B10" s="20" t="s">
        <v>16</v>
      </c>
      <c r="C10" s="21" t="s">
        <v>11</v>
      </c>
      <c r="D10" s="22">
        <v>40.119999999999997</v>
      </c>
      <c r="E10" s="23"/>
      <c r="F10" s="24">
        <f>+D10*E10</f>
        <v>0</v>
      </c>
      <c r="G10" s="60"/>
    </row>
    <row r="11" spans="1:7" x14ac:dyDescent="0.3">
      <c r="A11" s="19" t="s">
        <v>17</v>
      </c>
      <c r="B11" s="20" t="s">
        <v>18</v>
      </c>
      <c r="C11" s="21" t="s">
        <v>19</v>
      </c>
      <c r="D11" s="22">
        <v>9</v>
      </c>
      <c r="E11" s="23"/>
      <c r="F11" s="24">
        <f>+D11*E11</f>
        <v>0</v>
      </c>
      <c r="G11" s="60"/>
    </row>
    <row r="12" spans="1:7" x14ac:dyDescent="0.3">
      <c r="A12" s="19" t="s">
        <v>20</v>
      </c>
      <c r="B12" s="20" t="s">
        <v>21</v>
      </c>
      <c r="C12" s="21" t="s">
        <v>11</v>
      </c>
      <c r="D12" s="22">
        <v>1</v>
      </c>
      <c r="E12" s="23"/>
      <c r="F12" s="24">
        <f t="shared" ref="F12:F13" si="1">+D12*E12</f>
        <v>0</v>
      </c>
      <c r="G12" s="60"/>
    </row>
    <row r="13" spans="1:7" x14ac:dyDescent="0.3">
      <c r="A13" s="19" t="s">
        <v>22</v>
      </c>
      <c r="B13" s="20" t="s">
        <v>23</v>
      </c>
      <c r="C13" s="21" t="s">
        <v>11</v>
      </c>
      <c r="D13" s="22">
        <v>1</v>
      </c>
      <c r="E13" s="23"/>
      <c r="F13" s="24">
        <f t="shared" si="1"/>
        <v>0</v>
      </c>
      <c r="G13" s="60"/>
    </row>
    <row r="14" spans="1:7" x14ac:dyDescent="0.3">
      <c r="A14" s="19" t="s">
        <v>24</v>
      </c>
      <c r="B14" s="20" t="s">
        <v>25</v>
      </c>
      <c r="C14" s="21" t="s">
        <v>11</v>
      </c>
      <c r="D14" s="22">
        <v>320</v>
      </c>
      <c r="E14" s="23"/>
      <c r="F14" s="24">
        <f>+D14*E14</f>
        <v>0</v>
      </c>
      <c r="G14" s="60"/>
    </row>
    <row r="15" spans="1:7" x14ac:dyDescent="0.3">
      <c r="A15" s="19" t="s">
        <v>26</v>
      </c>
      <c r="B15" s="20" t="s">
        <v>27</v>
      </c>
      <c r="C15" s="21" t="s">
        <v>19</v>
      </c>
      <c r="D15" s="22">
        <v>3</v>
      </c>
      <c r="E15" s="23"/>
      <c r="F15" s="24">
        <f>+D15*E15</f>
        <v>0</v>
      </c>
      <c r="G15" s="60"/>
    </row>
    <row r="16" spans="1:7" x14ac:dyDescent="0.3">
      <c r="A16" s="14">
        <v>2</v>
      </c>
      <c r="B16" s="15" t="s">
        <v>28</v>
      </c>
      <c r="C16" s="15"/>
      <c r="D16" s="15"/>
      <c r="E16" s="16"/>
      <c r="F16" s="17"/>
      <c r="G16" s="60"/>
    </row>
    <row r="17" spans="1:7 16384:16384" ht="21.6" x14ac:dyDescent="0.3">
      <c r="A17" s="19" t="s">
        <v>29</v>
      </c>
      <c r="B17" s="20" t="s">
        <v>30</v>
      </c>
      <c r="C17" s="21" t="s">
        <v>19</v>
      </c>
      <c r="D17" s="22">
        <v>2</v>
      </c>
      <c r="E17" s="23"/>
      <c r="F17" s="24">
        <f t="shared" ref="F17:F18" si="2">+D17*E17</f>
        <v>0</v>
      </c>
      <c r="G17" s="60"/>
    </row>
    <row r="18" spans="1:7 16384:16384" ht="21.6" x14ac:dyDescent="0.3">
      <c r="A18" s="19" t="s">
        <v>31</v>
      </c>
      <c r="B18" s="20" t="s">
        <v>32</v>
      </c>
      <c r="C18" s="21" t="s">
        <v>19</v>
      </c>
      <c r="D18" s="22">
        <v>70</v>
      </c>
      <c r="E18" s="23"/>
      <c r="F18" s="24">
        <f t="shared" si="2"/>
        <v>0</v>
      </c>
      <c r="G18" s="60"/>
    </row>
    <row r="19" spans="1:7 16384:16384" x14ac:dyDescent="0.3">
      <c r="A19" s="19" t="s">
        <v>33</v>
      </c>
      <c r="B19" s="20" t="s">
        <v>34</v>
      </c>
      <c r="C19" s="21" t="s">
        <v>19</v>
      </c>
      <c r="D19" s="22">
        <v>40.200000000000003</v>
      </c>
      <c r="E19" s="23"/>
      <c r="F19" s="24">
        <f>+D19*E19</f>
        <v>0</v>
      </c>
      <c r="G19" s="60"/>
    </row>
    <row r="20" spans="1:7 16384:16384" ht="21" customHeight="1" x14ac:dyDescent="0.3">
      <c r="A20" s="19" t="s">
        <v>35</v>
      </c>
      <c r="B20" s="20" t="s">
        <v>36</v>
      </c>
      <c r="C20" s="21" t="s">
        <v>19</v>
      </c>
      <c r="D20" s="22">
        <v>1</v>
      </c>
      <c r="E20" s="23"/>
      <c r="F20" s="24">
        <f t="shared" ref="F20" si="3">+D20*E20</f>
        <v>0</v>
      </c>
      <c r="G20" s="60"/>
    </row>
    <row r="21" spans="1:7 16384:16384" x14ac:dyDescent="0.3">
      <c r="A21" s="19" t="s">
        <v>37</v>
      </c>
      <c r="B21" s="20" t="s">
        <v>38</v>
      </c>
      <c r="C21" s="21" t="s">
        <v>11</v>
      </c>
      <c r="D21" s="22">
        <v>1</v>
      </c>
      <c r="E21" s="23"/>
      <c r="F21" s="24">
        <f>+D21*E21</f>
        <v>0</v>
      </c>
      <c r="G21" s="60"/>
    </row>
    <row r="22" spans="1:7 16384:16384" customFormat="1" x14ac:dyDescent="0.3">
      <c r="A22" s="63" t="s">
        <v>39</v>
      </c>
      <c r="B22" s="64"/>
      <c r="C22" s="64"/>
      <c r="D22" s="64"/>
      <c r="E22" s="64"/>
      <c r="F22" s="25">
        <f>SUM(F8:F21)</f>
        <v>0</v>
      </c>
      <c r="G22" s="59"/>
      <c r="XFD22" s="26">
        <f>SUM(F22:XFC22)</f>
        <v>0</v>
      </c>
    </row>
    <row r="23" spans="1:7 16384:16384" customFormat="1" x14ac:dyDescent="0.3">
      <c r="A23" s="27"/>
      <c r="B23" s="28"/>
      <c r="C23" s="29"/>
      <c r="D23" s="28"/>
      <c r="F23" s="30"/>
      <c r="G23" s="59"/>
    </row>
    <row r="24" spans="1:7 16384:16384" customFormat="1" x14ac:dyDescent="0.3">
      <c r="A24" s="31"/>
      <c r="B24" s="68" t="s">
        <v>40</v>
      </c>
      <c r="C24" s="69"/>
      <c r="D24" s="70"/>
      <c r="E24" s="32">
        <f>+F22</f>
        <v>0</v>
      </c>
      <c r="F24" s="33"/>
      <c r="G24" s="59"/>
    </row>
    <row r="25" spans="1:7 16384:16384" customFormat="1" x14ac:dyDescent="0.3">
      <c r="A25" s="31"/>
      <c r="B25" s="71" t="s">
        <v>41</v>
      </c>
      <c r="C25" s="71"/>
      <c r="D25" s="34"/>
      <c r="E25" s="35">
        <f>+$E$24*D25</f>
        <v>0</v>
      </c>
      <c r="F25" s="36"/>
      <c r="G25" s="59"/>
    </row>
    <row r="26" spans="1:7 16384:16384" customFormat="1" x14ac:dyDescent="0.3">
      <c r="A26" s="31"/>
      <c r="B26" s="71" t="s">
        <v>42</v>
      </c>
      <c r="C26" s="71"/>
      <c r="D26" s="34"/>
      <c r="E26" s="35">
        <f t="shared" ref="E26:E27" si="4">+$E$24*D26</f>
        <v>0</v>
      </c>
      <c r="F26" s="33"/>
      <c r="G26" s="59"/>
    </row>
    <row r="27" spans="1:7 16384:16384" customFormat="1" x14ac:dyDescent="0.3">
      <c r="A27" s="31"/>
      <c r="B27" s="71" t="s">
        <v>43</v>
      </c>
      <c r="C27" s="71"/>
      <c r="D27" s="34"/>
      <c r="E27" s="35">
        <f t="shared" si="4"/>
        <v>0</v>
      </c>
      <c r="F27" s="33"/>
      <c r="G27" s="59"/>
    </row>
    <row r="28" spans="1:7 16384:16384" customFormat="1" x14ac:dyDescent="0.3">
      <c r="A28" s="31"/>
      <c r="B28" s="71" t="s">
        <v>44</v>
      </c>
      <c r="C28" s="71"/>
      <c r="D28" s="34">
        <v>0.19</v>
      </c>
      <c r="E28" s="35">
        <f>+$E$27*D28</f>
        <v>0</v>
      </c>
      <c r="F28" s="33"/>
      <c r="G28" s="59"/>
    </row>
    <row r="29" spans="1:7 16384:16384" customFormat="1" x14ac:dyDescent="0.3">
      <c r="A29" s="31"/>
      <c r="B29" s="72" t="s">
        <v>45</v>
      </c>
      <c r="C29" s="64"/>
      <c r="D29" s="64"/>
      <c r="E29" s="32">
        <f>SUM(E24:E28)</f>
        <v>0</v>
      </c>
      <c r="F29" s="33"/>
      <c r="G29" s="61"/>
    </row>
    <row r="30" spans="1:7 16384:16384" customFormat="1" ht="15" thickBot="1" x14ac:dyDescent="0.35">
      <c r="A30" s="31"/>
      <c r="C30" s="37"/>
      <c r="F30" s="38">
        <f>+G29-E29</f>
        <v>0</v>
      </c>
      <c r="G30" s="59"/>
    </row>
    <row r="31" spans="1:7 16384:16384" customFormat="1" ht="47.25" customHeight="1" thickBot="1" x14ac:dyDescent="0.35">
      <c r="A31" s="6"/>
      <c r="B31" s="65" t="s">
        <v>125</v>
      </c>
      <c r="C31" s="66"/>
      <c r="D31" s="66"/>
      <c r="E31" s="67"/>
      <c r="F31" s="9"/>
      <c r="G31" s="59"/>
    </row>
    <row r="32" spans="1:7 16384:16384" customFormat="1" ht="15" thickBot="1" x14ac:dyDescent="0.35">
      <c r="A32" s="6"/>
      <c r="B32" s="7"/>
      <c r="C32" s="7"/>
      <c r="D32" s="8"/>
      <c r="E32" s="8"/>
      <c r="F32" s="9"/>
      <c r="G32" s="59"/>
    </row>
    <row r="33" spans="1:7" customFormat="1" ht="15" thickBot="1" x14ac:dyDescent="0.35">
      <c r="A33" s="6"/>
      <c r="B33" s="65" t="s">
        <v>0</v>
      </c>
      <c r="C33" s="66"/>
      <c r="D33" s="66"/>
      <c r="E33" s="67"/>
      <c r="F33" s="10"/>
      <c r="G33" s="59"/>
    </row>
    <row r="34" spans="1:7" customFormat="1" x14ac:dyDescent="0.3">
      <c r="A34" s="6"/>
      <c r="C34" s="7"/>
      <c r="D34" s="8"/>
      <c r="E34" s="8"/>
      <c r="F34" s="9"/>
      <c r="G34" s="59"/>
    </row>
    <row r="35" spans="1:7" x14ac:dyDescent="0.3">
      <c r="A35" s="14">
        <v>3</v>
      </c>
      <c r="B35" s="15" t="s">
        <v>46</v>
      </c>
      <c r="C35" s="15"/>
      <c r="D35" s="15"/>
      <c r="E35" s="16"/>
      <c r="F35" s="17"/>
      <c r="G35" s="60"/>
    </row>
    <row r="36" spans="1:7" x14ac:dyDescent="0.3">
      <c r="A36" s="39" t="s">
        <v>47</v>
      </c>
      <c r="B36" s="20" t="s">
        <v>48</v>
      </c>
      <c r="C36" s="21" t="s">
        <v>49</v>
      </c>
      <c r="D36" s="22">
        <v>2</v>
      </c>
      <c r="E36" s="23"/>
      <c r="F36" s="24">
        <f>+D36*E36</f>
        <v>0</v>
      </c>
      <c r="G36" s="60"/>
    </row>
    <row r="37" spans="1:7" x14ac:dyDescent="0.3">
      <c r="A37" s="39" t="s">
        <v>50</v>
      </c>
      <c r="B37" s="20" t="s">
        <v>51</v>
      </c>
      <c r="C37" s="21" t="s">
        <v>19</v>
      </c>
      <c r="D37" s="22">
        <v>1</v>
      </c>
      <c r="E37" s="23"/>
      <c r="F37" s="24">
        <f>+D37*E37</f>
        <v>0</v>
      </c>
      <c r="G37" s="60"/>
    </row>
    <row r="38" spans="1:7" x14ac:dyDescent="0.3">
      <c r="A38" s="14">
        <v>4</v>
      </c>
      <c r="B38" s="40" t="s">
        <v>52</v>
      </c>
      <c r="C38" s="15"/>
      <c r="D38" s="15"/>
      <c r="E38" s="16"/>
      <c r="F38" s="17"/>
      <c r="G38" s="60"/>
    </row>
    <row r="39" spans="1:7" ht="32.4" x14ac:dyDescent="0.3">
      <c r="A39" s="39" t="s">
        <v>53</v>
      </c>
      <c r="B39" s="20" t="s">
        <v>54</v>
      </c>
      <c r="C39" s="21" t="s">
        <v>11</v>
      </c>
      <c r="D39" s="22">
        <v>4</v>
      </c>
      <c r="E39" s="23"/>
      <c r="F39" s="24">
        <f t="shared" ref="F39:F43" si="5">+D39*E39</f>
        <v>0</v>
      </c>
      <c r="G39" s="60"/>
    </row>
    <row r="40" spans="1:7" ht="32.4" x14ac:dyDescent="0.3">
      <c r="A40" s="39" t="s">
        <v>55</v>
      </c>
      <c r="B40" s="20" t="s">
        <v>56</v>
      </c>
      <c r="C40" s="21" t="s">
        <v>19</v>
      </c>
      <c r="D40" s="22">
        <v>0.84</v>
      </c>
      <c r="E40" s="23"/>
      <c r="F40" s="24">
        <f t="shared" si="5"/>
        <v>0</v>
      </c>
      <c r="G40" s="60"/>
    </row>
    <row r="41" spans="1:7" ht="32.4" x14ac:dyDescent="0.3">
      <c r="A41" s="39" t="s">
        <v>57</v>
      </c>
      <c r="B41" s="20" t="s">
        <v>58</v>
      </c>
      <c r="C41" s="21" t="s">
        <v>19</v>
      </c>
      <c r="D41" s="22">
        <v>1.2</v>
      </c>
      <c r="E41" s="23"/>
      <c r="F41" s="24">
        <f t="shared" si="5"/>
        <v>0</v>
      </c>
      <c r="G41" s="60"/>
    </row>
    <row r="42" spans="1:7" ht="32.4" x14ac:dyDescent="0.3">
      <c r="A42" s="39" t="s">
        <v>59</v>
      </c>
      <c r="B42" s="20" t="s">
        <v>60</v>
      </c>
      <c r="C42" s="21" t="s">
        <v>19</v>
      </c>
      <c r="D42" s="22">
        <v>7.8</v>
      </c>
      <c r="E42" s="23"/>
      <c r="F42" s="24">
        <f t="shared" si="5"/>
        <v>0</v>
      </c>
      <c r="G42" s="60"/>
    </row>
    <row r="43" spans="1:7" x14ac:dyDescent="0.3">
      <c r="A43" s="39" t="s">
        <v>61</v>
      </c>
      <c r="B43" s="20" t="s">
        <v>62</v>
      </c>
      <c r="C43" s="21" t="s">
        <v>63</v>
      </c>
      <c r="D43" s="22">
        <v>1832.63</v>
      </c>
      <c r="E43" s="23"/>
      <c r="F43" s="24">
        <f t="shared" si="5"/>
        <v>0</v>
      </c>
      <c r="G43" s="60"/>
    </row>
    <row r="44" spans="1:7" ht="21.6" x14ac:dyDescent="0.3">
      <c r="A44" s="39" t="s">
        <v>64</v>
      </c>
      <c r="B44" s="20" t="s">
        <v>65</v>
      </c>
      <c r="C44" s="21" t="s">
        <v>14</v>
      </c>
      <c r="D44" s="22">
        <v>1</v>
      </c>
      <c r="E44" s="23"/>
      <c r="F44" s="24">
        <f>+D44*E44</f>
        <v>0</v>
      </c>
      <c r="G44" s="62"/>
    </row>
    <row r="45" spans="1:7" ht="21.6" x14ac:dyDescent="0.3">
      <c r="A45" s="39" t="s">
        <v>66</v>
      </c>
      <c r="B45" s="20" t="s">
        <v>67</v>
      </c>
      <c r="C45" s="21" t="s">
        <v>14</v>
      </c>
      <c r="D45" s="22">
        <v>1</v>
      </c>
      <c r="E45" s="23"/>
      <c r="F45" s="24">
        <f>+D45*E45</f>
        <v>0</v>
      </c>
      <c r="G45" s="62"/>
    </row>
    <row r="46" spans="1:7" x14ac:dyDescent="0.3">
      <c r="A46" s="14">
        <v>5</v>
      </c>
      <c r="B46" s="15" t="s">
        <v>68</v>
      </c>
      <c r="C46" s="15"/>
      <c r="D46" s="15"/>
      <c r="E46" s="16"/>
      <c r="F46" s="17"/>
      <c r="G46" s="60"/>
    </row>
    <row r="47" spans="1:7" x14ac:dyDescent="0.3">
      <c r="A47" s="39" t="s">
        <v>69</v>
      </c>
      <c r="B47" s="20" t="s">
        <v>70</v>
      </c>
      <c r="C47" s="21" t="s">
        <v>71</v>
      </c>
      <c r="D47" s="22">
        <v>3</v>
      </c>
      <c r="E47" s="23"/>
      <c r="F47" s="24">
        <f>+D47*E47</f>
        <v>0</v>
      </c>
      <c r="G47" s="60"/>
    </row>
    <row r="48" spans="1:7" x14ac:dyDescent="0.3">
      <c r="A48" s="39" t="s">
        <v>72</v>
      </c>
      <c r="B48" s="20" t="s">
        <v>73</v>
      </c>
      <c r="C48" s="21" t="s">
        <v>71</v>
      </c>
      <c r="D48" s="22">
        <v>15</v>
      </c>
      <c r="E48" s="23"/>
      <c r="F48" s="24">
        <f>+D48*E48</f>
        <v>0</v>
      </c>
      <c r="G48" s="60"/>
    </row>
    <row r="49" spans="1:7" x14ac:dyDescent="0.3">
      <c r="A49" s="39" t="s">
        <v>74</v>
      </c>
      <c r="B49" s="20" t="s">
        <v>75</v>
      </c>
      <c r="C49" s="21" t="s">
        <v>76</v>
      </c>
      <c r="D49" s="22">
        <v>10</v>
      </c>
      <c r="E49" s="23"/>
      <c r="F49" s="24">
        <f>+D49*E49</f>
        <v>0</v>
      </c>
      <c r="G49" s="60"/>
    </row>
    <row r="50" spans="1:7" x14ac:dyDescent="0.3">
      <c r="A50" s="39" t="s">
        <v>77</v>
      </c>
      <c r="B50" s="20" t="s">
        <v>78</v>
      </c>
      <c r="C50" s="21" t="s">
        <v>71</v>
      </c>
      <c r="D50" s="22">
        <v>230</v>
      </c>
      <c r="E50" s="23"/>
      <c r="F50" s="24">
        <f>+D50*E50</f>
        <v>0</v>
      </c>
      <c r="G50" s="60"/>
    </row>
    <row r="51" spans="1:7" x14ac:dyDescent="0.3">
      <c r="A51" s="39" t="s">
        <v>79</v>
      </c>
      <c r="B51" s="20" t="s">
        <v>80</v>
      </c>
      <c r="C51" s="21" t="s">
        <v>14</v>
      </c>
      <c r="D51" s="22">
        <v>2</v>
      </c>
      <c r="E51" s="23"/>
      <c r="F51" s="24">
        <f>+D51*E51</f>
        <v>0</v>
      </c>
      <c r="G51" s="60"/>
    </row>
    <row r="52" spans="1:7" x14ac:dyDescent="0.3">
      <c r="A52" s="39" t="s">
        <v>81</v>
      </c>
      <c r="B52" s="20" t="s">
        <v>82</v>
      </c>
      <c r="C52" s="21" t="s">
        <v>14</v>
      </c>
      <c r="D52" s="22">
        <v>7</v>
      </c>
      <c r="E52" s="23"/>
      <c r="F52" s="24">
        <f t="shared" ref="F52:F53" si="6">+D52*E52</f>
        <v>0</v>
      </c>
      <c r="G52" s="60"/>
    </row>
    <row r="53" spans="1:7" x14ac:dyDescent="0.3">
      <c r="A53" s="39" t="s">
        <v>83</v>
      </c>
      <c r="B53" s="41" t="s">
        <v>84</v>
      </c>
      <c r="C53" s="21" t="s">
        <v>14</v>
      </c>
      <c r="D53" s="22">
        <v>1</v>
      </c>
      <c r="E53" s="42"/>
      <c r="F53" s="24">
        <f t="shared" si="6"/>
        <v>0</v>
      </c>
      <c r="G53" s="60"/>
    </row>
    <row r="54" spans="1:7" x14ac:dyDescent="0.3">
      <c r="A54" s="39" t="s">
        <v>85</v>
      </c>
      <c r="B54" s="20" t="s">
        <v>86</v>
      </c>
      <c r="C54" s="21" t="s">
        <v>71</v>
      </c>
      <c r="D54" s="22">
        <v>1</v>
      </c>
      <c r="E54" s="23"/>
      <c r="F54" s="24">
        <f>+D54*E54</f>
        <v>0</v>
      </c>
      <c r="G54" s="60"/>
    </row>
    <row r="55" spans="1:7" x14ac:dyDescent="0.3">
      <c r="A55" s="39" t="s">
        <v>87</v>
      </c>
      <c r="B55" s="20" t="s">
        <v>88</v>
      </c>
      <c r="C55" s="21" t="s">
        <v>71</v>
      </c>
      <c r="D55" s="22">
        <v>1</v>
      </c>
      <c r="E55" s="23"/>
      <c r="F55" s="24">
        <f>+D55*E55</f>
        <v>0</v>
      </c>
      <c r="G55" s="60"/>
    </row>
    <row r="56" spans="1:7" customFormat="1" x14ac:dyDescent="0.3">
      <c r="A56" s="43">
        <v>6</v>
      </c>
      <c r="B56" s="40" t="s">
        <v>89</v>
      </c>
      <c r="C56" s="44"/>
      <c r="D56" s="40"/>
      <c r="E56" s="40"/>
      <c r="F56" s="45"/>
      <c r="G56" s="60"/>
    </row>
    <row r="57" spans="1:7" ht="41.4" customHeight="1" x14ac:dyDescent="0.3">
      <c r="A57" s="39" t="s">
        <v>90</v>
      </c>
      <c r="B57" s="20" t="s">
        <v>91</v>
      </c>
      <c r="C57" s="21" t="s">
        <v>14</v>
      </c>
      <c r="D57" s="22">
        <v>1</v>
      </c>
      <c r="E57" s="23"/>
      <c r="F57" s="24">
        <f t="shared" ref="F57:F59" si="7">+D57*E57</f>
        <v>0</v>
      </c>
      <c r="G57" s="60"/>
    </row>
    <row r="58" spans="1:7" ht="32.4" x14ac:dyDescent="0.3">
      <c r="A58" s="39" t="s">
        <v>92</v>
      </c>
      <c r="B58" s="20" t="s">
        <v>93</v>
      </c>
      <c r="C58" s="21" t="s">
        <v>14</v>
      </c>
      <c r="D58" s="22">
        <v>1</v>
      </c>
      <c r="E58" s="23"/>
      <c r="F58" s="24">
        <f t="shared" si="7"/>
        <v>0</v>
      </c>
      <c r="G58" s="60"/>
    </row>
    <row r="59" spans="1:7" ht="43.2" x14ac:dyDescent="0.3">
      <c r="A59" s="39" t="s">
        <v>94</v>
      </c>
      <c r="B59" s="20" t="s">
        <v>95</v>
      </c>
      <c r="C59" s="21" t="s">
        <v>76</v>
      </c>
      <c r="D59" s="22">
        <v>10</v>
      </c>
      <c r="E59" s="23"/>
      <c r="F59" s="24">
        <f t="shared" si="7"/>
        <v>0</v>
      </c>
      <c r="G59" s="60"/>
    </row>
    <row r="60" spans="1:7" ht="32.4" x14ac:dyDescent="0.3">
      <c r="A60" s="39" t="s">
        <v>96</v>
      </c>
      <c r="B60" s="20" t="s">
        <v>97</v>
      </c>
      <c r="C60" s="21" t="s">
        <v>14</v>
      </c>
      <c r="D60" s="22">
        <v>1</v>
      </c>
      <c r="E60" s="23"/>
      <c r="F60" s="24">
        <f>+D60*E60</f>
        <v>0</v>
      </c>
      <c r="G60" s="60"/>
    </row>
    <row r="61" spans="1:7" x14ac:dyDescent="0.3">
      <c r="A61" s="14">
        <v>7</v>
      </c>
      <c r="B61" s="15" t="s">
        <v>98</v>
      </c>
      <c r="C61" s="15"/>
      <c r="D61" s="15"/>
      <c r="E61" s="16"/>
      <c r="F61" s="17"/>
      <c r="G61" s="60"/>
    </row>
    <row r="62" spans="1:7" ht="32.4" x14ac:dyDescent="0.3">
      <c r="A62" s="39" t="s">
        <v>99</v>
      </c>
      <c r="B62" s="20" t="s">
        <v>100</v>
      </c>
      <c r="C62" s="21" t="s">
        <v>76</v>
      </c>
      <c r="D62" s="22">
        <v>3</v>
      </c>
      <c r="E62" s="23"/>
      <c r="F62" s="24">
        <f t="shared" ref="F62:F66" si="8">+D62*E62</f>
        <v>0</v>
      </c>
      <c r="G62" s="60"/>
    </row>
    <row r="63" spans="1:7" ht="21.6" x14ac:dyDescent="0.3">
      <c r="A63" s="39" t="s">
        <v>101</v>
      </c>
      <c r="B63" s="20" t="s">
        <v>102</v>
      </c>
      <c r="C63" s="21" t="s">
        <v>76</v>
      </c>
      <c r="D63" s="22">
        <v>141</v>
      </c>
      <c r="E63" s="23"/>
      <c r="F63" s="24">
        <f t="shared" si="8"/>
        <v>0</v>
      </c>
      <c r="G63" s="60"/>
    </row>
    <row r="64" spans="1:7" ht="21.6" x14ac:dyDescent="0.3">
      <c r="A64" s="39" t="s">
        <v>103</v>
      </c>
      <c r="B64" s="20" t="s">
        <v>104</v>
      </c>
      <c r="C64" s="21" t="s">
        <v>76</v>
      </c>
      <c r="D64" s="22">
        <v>65</v>
      </c>
      <c r="E64" s="23"/>
      <c r="F64" s="24">
        <f t="shared" si="8"/>
        <v>0</v>
      </c>
      <c r="G64" s="60"/>
    </row>
    <row r="65" spans="1:17" ht="43.2" x14ac:dyDescent="0.3">
      <c r="A65" s="39" t="s">
        <v>105</v>
      </c>
      <c r="B65" s="20" t="s">
        <v>106</v>
      </c>
      <c r="C65" s="21" t="s">
        <v>63</v>
      </c>
      <c r="D65" s="22">
        <v>30</v>
      </c>
      <c r="E65" s="23"/>
      <c r="F65" s="24">
        <f t="shared" si="8"/>
        <v>0</v>
      </c>
      <c r="G65" s="60"/>
    </row>
    <row r="66" spans="1:17" ht="27" customHeight="1" x14ac:dyDescent="0.3">
      <c r="A66" s="39" t="s">
        <v>107</v>
      </c>
      <c r="B66" s="20" t="s">
        <v>108</v>
      </c>
      <c r="C66" s="21" t="s">
        <v>11</v>
      </c>
      <c r="D66" s="22">
        <v>8</v>
      </c>
      <c r="E66" s="23"/>
      <c r="F66" s="24">
        <f t="shared" si="8"/>
        <v>0</v>
      </c>
      <c r="G66" s="60"/>
    </row>
    <row r="67" spans="1:17" x14ac:dyDescent="0.3">
      <c r="A67" s="14">
        <v>8</v>
      </c>
      <c r="B67" s="15" t="s">
        <v>109</v>
      </c>
      <c r="C67" s="15"/>
      <c r="D67" s="15"/>
      <c r="E67" s="16"/>
      <c r="F67" s="17"/>
      <c r="G67" s="60"/>
    </row>
    <row r="68" spans="1:17" ht="60.6" customHeight="1" x14ac:dyDescent="0.3">
      <c r="A68" s="39" t="s">
        <v>110</v>
      </c>
      <c r="B68" s="20" t="s">
        <v>111</v>
      </c>
      <c r="C68" s="21" t="s">
        <v>11</v>
      </c>
      <c r="D68" s="22">
        <v>4</v>
      </c>
      <c r="E68" s="23"/>
      <c r="F68" s="24">
        <f>+D68*E68</f>
        <v>0</v>
      </c>
      <c r="G68" s="60"/>
    </row>
    <row r="69" spans="1:17" x14ac:dyDescent="0.3">
      <c r="A69" s="14">
        <v>9</v>
      </c>
      <c r="B69" s="40" t="s">
        <v>112</v>
      </c>
      <c r="C69" s="15"/>
      <c r="D69" s="15"/>
      <c r="E69" s="16"/>
      <c r="F69" s="17"/>
      <c r="G69" s="60"/>
    </row>
    <row r="70" spans="1:17" ht="32.4" x14ac:dyDescent="0.3">
      <c r="A70" s="39" t="s">
        <v>113</v>
      </c>
      <c r="B70" s="20" t="s">
        <v>114</v>
      </c>
      <c r="C70" s="21" t="s">
        <v>11</v>
      </c>
      <c r="D70" s="22">
        <v>1</v>
      </c>
      <c r="E70" s="23"/>
      <c r="F70" s="24">
        <f t="shared" ref="F70:F71" si="9">+D70*E70</f>
        <v>0</v>
      </c>
      <c r="G70" s="60"/>
    </row>
    <row r="71" spans="1:17" x14ac:dyDescent="0.3">
      <c r="A71" s="39" t="s">
        <v>115</v>
      </c>
      <c r="B71" s="20" t="s">
        <v>116</v>
      </c>
      <c r="C71" s="21" t="s">
        <v>11</v>
      </c>
      <c r="D71" s="22">
        <v>1</v>
      </c>
      <c r="E71" s="23"/>
      <c r="F71" s="24">
        <f t="shared" si="9"/>
        <v>0</v>
      </c>
      <c r="G71" s="60"/>
    </row>
    <row r="72" spans="1:17" customFormat="1" x14ac:dyDescent="0.3">
      <c r="A72" s="63" t="s">
        <v>39</v>
      </c>
      <c r="B72" s="64"/>
      <c r="C72" s="64"/>
      <c r="D72" s="64"/>
      <c r="E72" s="64"/>
      <c r="F72" s="25">
        <f>SUM(F36:F71)</f>
        <v>0</v>
      </c>
      <c r="G72" s="59"/>
    </row>
    <row r="73" spans="1:17" customFormat="1" x14ac:dyDescent="0.3">
      <c r="A73" s="27"/>
      <c r="B73" s="28"/>
      <c r="C73" s="29"/>
      <c r="D73" s="28"/>
      <c r="F73" s="30"/>
      <c r="G73" s="59"/>
    </row>
    <row r="74" spans="1:17" customFormat="1" x14ac:dyDescent="0.3">
      <c r="A74" s="31"/>
      <c r="B74" s="68" t="s">
        <v>40</v>
      </c>
      <c r="C74" s="69"/>
      <c r="D74" s="70"/>
      <c r="E74" s="32">
        <f>+F72</f>
        <v>0</v>
      </c>
      <c r="F74" s="33"/>
      <c r="G74" s="59"/>
    </row>
    <row r="75" spans="1:17" customFormat="1" x14ac:dyDescent="0.3">
      <c r="A75" s="31"/>
      <c r="B75" s="71" t="s">
        <v>41</v>
      </c>
      <c r="C75" s="71"/>
      <c r="D75" s="34"/>
      <c r="E75" s="35">
        <f>+$E$74*D75</f>
        <v>0</v>
      </c>
      <c r="F75" s="36"/>
      <c r="G75" s="59"/>
    </row>
    <row r="76" spans="1:17" customFormat="1" x14ac:dyDescent="0.3">
      <c r="A76" s="31"/>
      <c r="B76" s="71" t="s">
        <v>42</v>
      </c>
      <c r="C76" s="71"/>
      <c r="D76" s="34"/>
      <c r="E76" s="35">
        <f t="shared" ref="E76:E77" si="10">+$E$74*D76</f>
        <v>0</v>
      </c>
      <c r="F76" s="33"/>
      <c r="G76" s="59"/>
    </row>
    <row r="77" spans="1:17" customFormat="1" x14ac:dyDescent="0.3">
      <c r="A77" s="31"/>
      <c r="B77" s="71" t="s">
        <v>43</v>
      </c>
      <c r="C77" s="71"/>
      <c r="D77" s="34"/>
      <c r="E77" s="35">
        <f t="shared" si="10"/>
        <v>0</v>
      </c>
      <c r="F77" s="33"/>
      <c r="G77" s="59"/>
    </row>
    <row r="78" spans="1:17" customFormat="1" x14ac:dyDescent="0.3">
      <c r="A78" s="31"/>
      <c r="B78" s="71" t="s">
        <v>44</v>
      </c>
      <c r="C78" s="71"/>
      <c r="D78" s="34">
        <v>0.19</v>
      </c>
      <c r="E78" s="35">
        <f>+$E$77*D78</f>
        <v>0</v>
      </c>
      <c r="F78" s="33"/>
      <c r="G78" s="59"/>
    </row>
    <row r="79" spans="1:17" customFormat="1" x14ac:dyDescent="0.3">
      <c r="A79" s="31"/>
      <c r="B79" s="72" t="s">
        <v>117</v>
      </c>
      <c r="C79" s="64"/>
      <c r="D79" s="64"/>
      <c r="E79" s="32">
        <f>SUM(E74:E78)</f>
        <v>0</v>
      </c>
      <c r="F79" s="33"/>
      <c r="G79" s="61"/>
    </row>
    <row r="80" spans="1:17" x14ac:dyDescent="0.3">
      <c r="A80" s="46"/>
      <c r="F80" s="38">
        <f>+G79-E79</f>
        <v>0</v>
      </c>
      <c r="G80" s="60"/>
      <c r="I80"/>
      <c r="J80"/>
      <c r="K80"/>
      <c r="L80"/>
      <c r="M80"/>
      <c r="N80"/>
      <c r="O80"/>
      <c r="P80"/>
      <c r="Q80"/>
    </row>
    <row r="81" spans="1:17" customFormat="1" ht="15" thickBot="1" x14ac:dyDescent="0.35">
      <c r="A81" s="48"/>
      <c r="B81" s="76" t="s">
        <v>118</v>
      </c>
      <c r="C81" s="77"/>
      <c r="D81" s="77"/>
      <c r="E81" s="49">
        <f>+E29+E79</f>
        <v>0</v>
      </c>
      <c r="F81" s="50"/>
      <c r="G81" s="61"/>
    </row>
    <row r="82" spans="1:17" x14ac:dyDescent="0.3">
      <c r="A82" s="51"/>
      <c r="B82" s="52"/>
      <c r="C82" s="53"/>
      <c r="D82" s="54"/>
      <c r="E82" s="52"/>
      <c r="F82" s="55"/>
      <c r="G82" s="60"/>
      <c r="I82"/>
      <c r="J82"/>
      <c r="K82"/>
      <c r="L82"/>
      <c r="M82"/>
      <c r="N82"/>
      <c r="O82"/>
      <c r="P82"/>
      <c r="Q82"/>
    </row>
    <row r="83" spans="1:17" ht="16.5" customHeight="1" x14ac:dyDescent="0.3">
      <c r="A83" s="73" t="s">
        <v>126</v>
      </c>
      <c r="B83" s="74"/>
      <c r="C83" s="74"/>
      <c r="D83" s="74"/>
      <c r="E83" s="74"/>
      <c r="F83" s="75"/>
      <c r="I83"/>
      <c r="J83"/>
      <c r="K83"/>
      <c r="L83"/>
      <c r="M83"/>
      <c r="N83"/>
      <c r="O83"/>
      <c r="P83"/>
      <c r="Q83"/>
    </row>
    <row r="84" spans="1:17" ht="138" customHeight="1" x14ac:dyDescent="0.3">
      <c r="A84" s="73"/>
      <c r="B84" s="74"/>
      <c r="C84" s="74"/>
      <c r="D84" s="74"/>
      <c r="E84" s="74"/>
      <c r="F84" s="75"/>
      <c r="I84"/>
      <c r="J84"/>
      <c r="K84"/>
      <c r="L84"/>
      <c r="M84"/>
      <c r="N84"/>
      <c r="O84"/>
      <c r="P84"/>
      <c r="Q84"/>
    </row>
    <row r="85" spans="1:17" ht="206.4" customHeight="1" x14ac:dyDescent="0.3">
      <c r="A85" s="73"/>
      <c r="B85" s="74"/>
      <c r="C85" s="74"/>
      <c r="D85" s="74"/>
      <c r="E85" s="74"/>
      <c r="F85" s="75"/>
      <c r="I85"/>
      <c r="J85"/>
      <c r="K85"/>
      <c r="L85"/>
      <c r="M85"/>
      <c r="N85"/>
      <c r="O85"/>
      <c r="P85"/>
      <c r="Q85"/>
    </row>
    <row r="86" spans="1:17" ht="33" customHeight="1" x14ac:dyDescent="0.3">
      <c r="A86" s="81"/>
      <c r="B86" s="82"/>
      <c r="C86" s="82"/>
      <c r="D86" s="82"/>
      <c r="E86" s="82"/>
      <c r="F86" s="83"/>
    </row>
    <row r="87" spans="1:17" ht="16.5" customHeight="1" x14ac:dyDescent="0.3">
      <c r="A87" s="84" t="s">
        <v>119</v>
      </c>
      <c r="B87" s="85"/>
      <c r="C87" s="85"/>
      <c r="D87" s="85"/>
      <c r="E87" s="85"/>
      <c r="F87" s="86"/>
    </row>
    <row r="88" spans="1:17" ht="15" thickBot="1" x14ac:dyDescent="0.35">
      <c r="A88" s="87"/>
      <c r="B88" s="88"/>
      <c r="C88" s="56"/>
      <c r="D88" s="56"/>
      <c r="E88" s="56"/>
      <c r="F88" s="57"/>
    </row>
    <row r="89" spans="1:17" ht="15" customHeight="1" x14ac:dyDescent="0.3">
      <c r="A89" s="89" t="s">
        <v>120</v>
      </c>
      <c r="B89" s="90"/>
      <c r="C89" s="90"/>
      <c r="D89" s="90"/>
      <c r="E89" s="90"/>
      <c r="F89" s="91"/>
    </row>
    <row r="90" spans="1:17" ht="15" customHeight="1" x14ac:dyDescent="0.3">
      <c r="A90" s="89" t="s">
        <v>121</v>
      </c>
      <c r="B90" s="90"/>
      <c r="C90" s="90"/>
      <c r="D90" s="90"/>
      <c r="E90" s="90"/>
      <c r="F90" s="91"/>
    </row>
    <row r="91" spans="1:17" ht="15" customHeight="1" x14ac:dyDescent="0.3">
      <c r="A91" s="89" t="s">
        <v>122</v>
      </c>
      <c r="B91" s="90"/>
      <c r="C91" s="90"/>
      <c r="D91" s="90"/>
      <c r="E91" s="90"/>
      <c r="F91" s="91"/>
    </row>
    <row r="92" spans="1:17" ht="15" thickBot="1" x14ac:dyDescent="0.35">
      <c r="A92" s="78" t="s">
        <v>123</v>
      </c>
      <c r="B92" s="79"/>
      <c r="C92" s="79"/>
      <c r="D92" s="79"/>
      <c r="E92" s="79"/>
      <c r="F92" s="80"/>
    </row>
  </sheetData>
  <mergeCells count="27">
    <mergeCell ref="B79:D79"/>
    <mergeCell ref="A83:F85"/>
    <mergeCell ref="B81:D81"/>
    <mergeCell ref="A92:F92"/>
    <mergeCell ref="A86:F86"/>
    <mergeCell ref="A87:F87"/>
    <mergeCell ref="A88:B88"/>
    <mergeCell ref="A89:F89"/>
    <mergeCell ref="A90:F90"/>
    <mergeCell ref="A91:F91"/>
    <mergeCell ref="B74:D74"/>
    <mergeCell ref="B75:C75"/>
    <mergeCell ref="B76:C76"/>
    <mergeCell ref="B77:C77"/>
    <mergeCell ref="B78:C78"/>
    <mergeCell ref="A72:E72"/>
    <mergeCell ref="B2:E2"/>
    <mergeCell ref="B4:E4"/>
    <mergeCell ref="A22:E22"/>
    <mergeCell ref="B24:D24"/>
    <mergeCell ref="B25:C25"/>
    <mergeCell ref="B26:C26"/>
    <mergeCell ref="B27:C27"/>
    <mergeCell ref="B28:C28"/>
    <mergeCell ref="B29:D29"/>
    <mergeCell ref="B31:E31"/>
    <mergeCell ref="B33:E33"/>
  </mergeCells>
  <pageMargins left="0.7" right="0.7" top="0.75" bottom="0.75" header="0.3" footer="0.3"/>
  <pageSetup scale="73"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177ED9C59FBE64D8FFDBDA2F196F2DE" ma:contentTypeVersion="18" ma:contentTypeDescription="Create a new document." ma:contentTypeScope="" ma:versionID="a318f0eea62d9253a9e9c25a3982efba">
  <xsd:schema xmlns:xsd="http://www.w3.org/2001/XMLSchema" xmlns:xs="http://www.w3.org/2001/XMLSchema" xmlns:p="http://schemas.microsoft.com/office/2006/metadata/properties" xmlns:ns3="79dc0f25-f108-41d9-bc4f-d4c790fb814f" xmlns:ns4="838b62a7-0b9a-40e8-81b0-91035a0d6398" targetNamespace="http://schemas.microsoft.com/office/2006/metadata/properties" ma:root="true" ma:fieldsID="c1f7dc9c6cb7daa3c25f8b0763e6e0bb" ns3:_="" ns4:_="">
    <xsd:import namespace="79dc0f25-f108-41d9-bc4f-d4c790fb814f"/>
    <xsd:import namespace="838b62a7-0b9a-40e8-81b0-91035a0d639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AutoKeyPoints" minOccurs="0"/>
                <xsd:element ref="ns3:MediaServiceKeyPoint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dc0f25-f108-41d9-bc4f-d4c790fb81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8b62a7-0b9a-40e8-81b0-91035a0d639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9dc0f25-f108-41d9-bc4f-d4c790fb814f" xsi:nil="true"/>
  </documentManagement>
</p:properties>
</file>

<file path=customXml/itemProps1.xml><?xml version="1.0" encoding="utf-8"?>
<ds:datastoreItem xmlns:ds="http://schemas.openxmlformats.org/officeDocument/2006/customXml" ds:itemID="{1310820B-4604-4A79-B050-AD241A027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dc0f25-f108-41d9-bc4f-d4c790fb814f"/>
    <ds:schemaRef ds:uri="838b62a7-0b9a-40e8-81b0-91035a0d639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C449F7-5059-4CE1-A01F-FB7BE6A63D9C}">
  <ds:schemaRefs>
    <ds:schemaRef ds:uri="http://schemas.microsoft.com/sharepoint/v3/contenttype/forms"/>
  </ds:schemaRefs>
</ds:datastoreItem>
</file>

<file path=customXml/itemProps3.xml><?xml version="1.0" encoding="utf-8"?>
<ds:datastoreItem xmlns:ds="http://schemas.openxmlformats.org/officeDocument/2006/customXml" ds:itemID="{2F7171D6-3A7F-41D2-A1B8-24347808A1DB}">
  <ds:schemaRefs>
    <ds:schemaRef ds:uri="838b62a7-0b9a-40e8-81b0-91035a0d6398"/>
    <ds:schemaRef ds:uri="http://schemas.microsoft.com/office/2006/metadata/properties"/>
    <ds:schemaRef ds:uri="79dc0f25-f108-41d9-bc4f-d4c790fb814f"/>
    <ds:schemaRef ds:uri="http://purl.org/dc/terms/"/>
    <ds:schemaRef ds:uri="http://schemas.microsoft.com/office/2006/documentManagement/types"/>
    <ds:schemaRef ds:uri="http://purl.org/dc/elements/1.1/"/>
    <ds:schemaRef ds:uri="http://schemas.microsoft.com/office/infopath/2007/PartnerControls"/>
    <ds:schemaRef ds:uri="http://purl.org/dc/dcmitype/"/>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dc:creator>
  <cp:lastModifiedBy>ana rodriguez H</cp:lastModifiedBy>
  <dcterms:created xsi:type="dcterms:W3CDTF">2025-04-01T02:13:31Z</dcterms:created>
  <dcterms:modified xsi:type="dcterms:W3CDTF">2025-04-01T14:28:32Z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0x0101009177ED9C59FBE64D8FFDBDA2F196F2DE</vt:lpwstr>
  </property>
</Properties>
</file>