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01"/>
  <workbookPr defaultThemeVersion="124226"/>
  <mc:AlternateContent xmlns:mc="http://schemas.openxmlformats.org/markup-compatibility/2006">
    <mc:Choice Requires="x15">
      <x15ac:absPath xmlns:x15ac="http://schemas.microsoft.com/office/spreadsheetml/2010/11/ac" url="C:\Users\ebers\Documents\Secretaria General\Análisis\ABRIL\ENV-15-32-1018-25 - 1\"/>
    </mc:Choice>
  </mc:AlternateContent>
  <xr:revisionPtr revIDLastSave="0" documentId="8_{9ED5F37F-C923-4502-8BAB-173EC604D4C5}" xr6:coauthVersionLast="47" xr6:coauthVersionMax="47" xr10:uidLastSave="{00000000-0000-0000-0000-000000000000}"/>
  <workbookProtection workbookAlgorithmName="SHA-512" workbookHashValue="0VzewSeEC9icTNOy/zK+O80+tn1g2SczfhwFNOburwFDlqgEUD7Lu65WLqlpKENYia2zMv272WEvGVi95bfhyg==" workbookSaltValue="PsGP/b4TRAO9emAXpU1qzQ==" workbookSpinCount="100000" lockStructure="1"/>
  <bookViews>
    <workbookView xWindow="-110" yWindow="-110" windowWidth="19420" windowHeight="11500" tabRatio="780" xr2:uid="{00000000-000D-0000-FFFF-FFFF00000000}"/>
  </bookViews>
  <sheets>
    <sheet name="invitacion" sheetId="16" r:id="rId1"/>
  </sheets>
  <definedNames>
    <definedName name="_xlnm.Print_Titles" localSheetId="0">invitacion!$1:$11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16" l="1"/>
  <c r="H13" i="16" s="1"/>
  <c r="J13" i="16"/>
  <c r="G14" i="16"/>
  <c r="H14" i="16" s="1"/>
  <c r="J14" i="16"/>
  <c r="G15" i="16"/>
  <c r="I15" i="16" s="1"/>
  <c r="J15" i="16"/>
  <c r="G16" i="16"/>
  <c r="H16" i="16" s="1"/>
  <c r="J16" i="16"/>
  <c r="G17" i="16"/>
  <c r="H17" i="16" s="1"/>
  <c r="J17" i="16"/>
  <c r="G18" i="16"/>
  <c r="H18" i="16" s="1"/>
  <c r="J18" i="16"/>
  <c r="G19" i="16"/>
  <c r="H19" i="16" s="1"/>
  <c r="J19" i="16"/>
  <c r="G20" i="16"/>
  <c r="H20" i="16" s="1"/>
  <c r="J20" i="16"/>
  <c r="G21" i="16"/>
  <c r="H21" i="16" s="1"/>
  <c r="J21" i="16"/>
  <c r="G22" i="16"/>
  <c r="H22" i="16" s="1"/>
  <c r="I22" i="16"/>
  <c r="J22" i="16"/>
  <c r="K22" i="16" s="1"/>
  <c r="G23" i="16"/>
  <c r="I23" i="16" s="1"/>
  <c r="K23" i="16" s="1"/>
  <c r="J23" i="16"/>
  <c r="G24" i="16"/>
  <c r="H24" i="16" s="1"/>
  <c r="J24" i="16"/>
  <c r="G25" i="16"/>
  <c r="H25" i="16" s="1"/>
  <c r="J25" i="16"/>
  <c r="G26" i="16"/>
  <c r="H26" i="16" s="1"/>
  <c r="J26" i="16"/>
  <c r="G27" i="16"/>
  <c r="I27" i="16" s="1"/>
  <c r="J27" i="16"/>
  <c r="J12" i="16"/>
  <c r="J28" i="16" s="1"/>
  <c r="G12" i="16"/>
  <c r="G28" i="16" s="1"/>
  <c r="H15" i="16" l="1"/>
  <c r="I18" i="16"/>
  <c r="H23" i="16"/>
  <c r="I13" i="16"/>
  <c r="K13" i="16" s="1"/>
  <c r="I19" i="16"/>
  <c r="K19" i="16" s="1"/>
  <c r="K18" i="16"/>
  <c r="K15" i="16"/>
  <c r="H27" i="16"/>
  <c r="I24" i="16"/>
  <c r="K24" i="16" s="1"/>
  <c r="I21" i="16"/>
  <c r="K21" i="16" s="1"/>
  <c r="I14" i="16"/>
  <c r="K14" i="16" s="1"/>
  <c r="K27" i="16"/>
  <c r="I17" i="16"/>
  <c r="K17" i="16" s="1"/>
  <c r="I25" i="16"/>
  <c r="K25" i="16" s="1"/>
  <c r="I26" i="16"/>
  <c r="K26" i="16" s="1"/>
  <c r="I16" i="16"/>
  <c r="K16" i="16" s="1"/>
  <c r="I20" i="16"/>
  <c r="K20" i="16" s="1"/>
  <c r="I12" i="16"/>
  <c r="I28" i="16" s="1"/>
  <c r="H12" i="16"/>
  <c r="H28" i="16" s="1"/>
  <c r="K12" i="16" l="1"/>
  <c r="K28" i="16" s="1"/>
</calcChain>
</file>

<file path=xl/sharedStrings.xml><?xml version="1.0" encoding="utf-8"?>
<sst xmlns="http://schemas.openxmlformats.org/spreadsheetml/2006/main" count="78" uniqueCount="63">
  <si>
    <t xml:space="preserve">ANEXO 4 - PROPUESTA ECONÓMICA 
COMPRA DE BIENES Y SERVICIOS DE MÍNIMA CUANTÍA 
(10% DE LA MENOR CUANTÍA)        </t>
  </si>
  <si>
    <t>Código: CC-PL-035</t>
  </si>
  <si>
    <t>Versión: 01</t>
  </si>
  <si>
    <t>OBJETO:</t>
  </si>
  <si>
    <t>REALIZAR LAS ACCIONES NECESARIAS RESPECTO AL MANTENIMIENTO DE LOS EQUIPOS DE MEDICIÓN DE GASES Y EL SOFTWARE OPERACIÓN GASTECH AMBII Y OPA100 DE ACUERDO A LOS LINEAMIENTOS ESTABLECIDOS EN LA NTC 4231: 2012, 5365: 2012, 4983: 2012 Y RESOLUCIÓN 0762 DE 2022 ASÍ COMO TAMBIÉN LA ADQUISICIÓN DE REPUESTOS E INSUMOS NECESARIOS PARA LA OPERACIÓN DE LOS EQUIPOS Y CAPACITACION DEL PERSONAL.</t>
  </si>
  <si>
    <t>PRESUPUESTO OFICIAL
$ 39,128,988
IVA INCLUIDO</t>
  </si>
  <si>
    <t xml:space="preserve">N° PROCESO </t>
  </si>
  <si>
    <t>ENV-15-32-1018-25_1</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</si>
  <si>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</si>
  <si>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</si>
  <si>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</si>
  <si>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</si>
  <si>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</si>
  <si>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</si>
  <si>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</si>
  <si>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</si>
  <si>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</si>
  <si>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</si>
  <si>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r>
      <t xml:space="preserve">DESCRIPCIÓN
</t>
    </r>
    <r>
      <rPr>
        <b/>
        <i/>
        <sz val="11"/>
        <rFont val="Arial Narrow"/>
        <family val="2"/>
      </rPr>
      <t>(Ver detalle en ficha técnica publicada por la entidad)</t>
    </r>
  </si>
  <si>
    <t>UNIDAD DE MANEJO</t>
  </si>
  <si>
    <t>CANTIDAD</t>
  </si>
  <si>
    <t>PROPUESTA ECONÓMICA</t>
  </si>
  <si>
    <r>
      <t xml:space="preserve">VALOR UNITARIO ANTES DE IVA 
</t>
    </r>
    <r>
      <rPr>
        <b/>
        <i/>
        <sz val="10"/>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</si>
  <si>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</si>
  <si>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</si>
  <si>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</si>
  <si>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</si>
  <si>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</si>
  <si>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</si>
  <si>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</si>
  <si>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Servicio de mantenimiento preventivo de los equipos de la unidad móvil, (analizadores de gases)</t>
  </si>
  <si>
    <t>Servicio</t>
  </si>
  <si>
    <t>Mantenimiento preventivo de los equipos de la unidad móvil, (opacímetro)</t>
  </si>
  <si>
    <t>Asistencia para mantenimientos correctivos debido al daño de equipos y/o insumos</t>
  </si>
  <si>
    <t>Servicio de Recarga de gases para cilindro con concentración alta (HC 1200 ppm, CO 4%, CO2 12%)</t>
  </si>
  <si>
    <t>Servicio de Recarga de gases para cilindro con concentración baja (HC 300 ppm, CO 1%, CO2 6%)</t>
  </si>
  <si>
    <t>Pruebas metrológicas para calibración de analizador de gases destinación ciclo otto - motos 4T (con el suministro de gas de Nitrógeno y de Intermedia)</t>
  </si>
  <si>
    <t>Soporte Técnico del Software y actualizaciones a las que haya lugar por hallazgos de IDEAM informe año 2024</t>
  </si>
  <si>
    <t>Capacitación Técnica de 40 horas</t>
  </si>
  <si>
    <t>Actualización de software Gastech OPA100 de acuerdo a Resolución 0762 de 2022 artículo 34 parágrafo 3</t>
  </si>
  <si>
    <t>servicio de calibración de sensores periféricos (sensor de vibración, sonda de temperatura)</t>
  </si>
  <si>
    <t>servicio de calibración de Termohigrómetro (temperatura ambiente y humedad relativa)</t>
  </si>
  <si>
    <t>servicio de calibración de lentes de densidad neutra</t>
  </si>
  <si>
    <t>Sensor periférico pinza inductiva con calibración</t>
  </si>
  <si>
    <t xml:space="preserve">Unidad </t>
  </si>
  <si>
    <t>Sensor de oxígeno</t>
  </si>
  <si>
    <t>Filtros plástico KL-13</t>
  </si>
  <si>
    <t>Filtro de partículas</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</si>
  <si>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</si>
  <si>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</si>
  <si>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</si>
  <si>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</si>
  <si>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incluídos los IMPUESTOS (IVA y demás en caso de que aplique)</t>
  </si>
  <si>
    <t>Todos los requerimientos para dicho proceso se deberan verificar en la invitación publica el cual esta publicada en la página https://www.colombiacompra.gov.co/secop-ii y en las oficinas de la Direción de Compras del Municipio de Envigado ubicado en la Calle 38A Sur # 43-81</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</si>
  <si>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</si>
  <si>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 xml:space="preserve">Notas: 
1.	El contrato se adjudicará por el valor total del presupuesto oficial. 
2.	El proponente deberá responder en la plataforma SECOP II al ítem “Lista de artículos” poniendo el valor total del presupuesto oficial. 
3.	En el Anexo 4 - propuesta económica deberá ser presentada en precios unitarios para cada artículo 
4.	El menor valor propuesto, respecto del valor unitario será, en principio, el factor determinante entre los proponentes para elegir el contratista, sin perjuicio del cumplimiento de los requisitos habilitantes. </t>
  </si>
  <si>
    <t xml:space="preserve">Notas: 
 El oferente deberá tener en cuenta los valores asociados al contrato según el ACUERDO No. 046 (18 de diciembre de 2024) (Estatuto Tributario Municipal). 
 El contratista se compromete a mantener los precios fijos de los bienes y/o servicios presentados en su oferta, en la cual están comprendidos todos los costos directos e indirectos incluidos gastos de envío, impuestos, embalajes y/o seguros que se presenten antes del cumplimiento del contrato.  </t>
  </si>
  <si>
    <t xml:space="preserve">Tener en cuenta los Valores Asociados al Contrato según el Acuerdo Municipal 046 del 18 de diciembre de 2024 (Estatuto Tributario Municipal)  </t>
  </si>
  <si>
    <t>Plazo de Entrega:</t>
  </si>
  <si>
    <t>SEGÚN LA INDICADA EN AVISO DE INVITACIÓN</t>
  </si>
  <si>
    <t>Forma de Pago:</t>
  </si>
  <si>
    <t>_________________________________________________________</t>
  </si>
  <si>
    <t>Firma del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</si>
</sst>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00"/>
  </numFmts>
  <fonts count="20">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u/>
      <sz val="11"/>
      <color theme="10"/>
      <name val="Arial Narrow"/>
      <family val="2"/>
    </font>
    <font>
      <b/>
      <sz val="13"/>
      <color theme="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cellStyleXfs>
  <cellXfs count="94">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8" fillId="3" borderId="2" xfId="7" applyFont="1" applyFill="1" applyAlignment="1">
      <alignment horizontal="left" vertical="center"/>
    </xf>
    <xf numFmtId="0" fontId="8" fillId="2" borderId="2" xfId="7"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0" fontId="14" fillId="8" borderId="1" xfId="6" applyFont="1" applyFill="1" applyAlignment="1">
      <alignment horizontal="center" vertical="center" wrapText="1"/>
    </xf>
    <xf numFmtId="1" fontId="14" fillId="8" borderId="1" xfId="6" applyNumberFormat="1" applyFont="1" applyFill="1" applyAlignment="1">
      <alignment horizontal="center" vertical="center"/>
    </xf>
    <xf numFmtId="0" fontId="14" fillId="8" borderId="19" xfId="6" applyFont="1" applyFill="1" applyBorder="1" applyAlignment="1">
      <alignment horizontal="center" vertical="center" wrapText="1"/>
    </xf>
    <xf numFmtId="0" fontId="5" fillId="0" borderId="0" xfId="0" applyFont="1" applyAlignment="1" applyProtection="1">
      <alignment vertical="center"/>
      <protection locked="0"/>
    </xf>
    <xf numFmtId="166" fontId="8" fillId="0" borderId="2" xfId="7" applyNumberFormat="1" applyFont="1" applyAlignment="1" applyProtection="1">
      <alignment horizontal="center" vertical="center" wrapText="1"/>
    </xf>
    <xf numFmtId="166" fontId="6" fillId="7" borderId="1" xfId="6" applyNumberFormat="1" applyFont="1" applyFill="1" applyAlignment="1">
      <alignment horizontal="center" vertical="center"/>
    </xf>
    <xf numFmtId="166" fontId="8" fillId="5" borderId="14" xfId="7" applyNumberFormat="1" applyFont="1" applyFill="1" applyBorder="1" applyAlignment="1">
      <alignment horizontal="center" vertical="center" wrapText="1"/>
    </xf>
    <xf numFmtId="0" fontId="8" fillId="3" borderId="16" xfId="7" applyFont="1" applyFill="1" applyBorder="1" applyAlignment="1" applyProtection="1">
      <alignment horizontal="left" vertical="center"/>
      <protection locked="0"/>
    </xf>
    <xf numFmtId="166" fontId="8" fillId="3" borderId="2" xfId="7" applyNumberFormat="1" applyFont="1" applyFill="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20" xfId="0" applyFont="1" applyBorder="1" applyAlignment="1" applyProtection="1">
      <alignment vertical="center"/>
      <protection locked="0"/>
    </xf>
    <xf numFmtId="0" fontId="6" fillId="0" borderId="0" xfId="0" applyFont="1" applyAlignment="1" applyProtection="1">
      <alignment vertical="center"/>
      <protection locked="0"/>
    </xf>
    <xf numFmtId="0" fontId="8" fillId="0" borderId="20" xfId="7" applyFont="1" applyBorder="1" applyAlignment="1">
      <alignment horizontal="center" vertical="center"/>
    </xf>
    <xf numFmtId="9" fontId="8" fillId="3" borderId="0" xfId="2" applyFont="1" applyFill="1" applyBorder="1" applyAlignment="1" applyProtection="1">
      <alignment horizontal="center" vertical="center"/>
      <protection locked="0"/>
    </xf>
    <xf numFmtId="166" fontId="8" fillId="5" borderId="21" xfId="7" applyNumberFormat="1" applyFont="1" applyFill="1" applyBorder="1" applyAlignment="1">
      <alignment horizontal="center" vertical="center" wrapText="1"/>
    </xf>
    <xf numFmtId="0" fontId="12" fillId="0" borderId="2" xfId="7" applyFont="1" applyFill="1" applyAlignment="1">
      <alignment horizontal="left" vertical="center" wrapText="1"/>
    </xf>
    <xf numFmtId="0" fontId="12" fillId="2" borderId="2" xfId="7" applyFont="1" applyFill="1" applyAlignment="1">
      <alignment horizontal="center" vertical="center" wrapText="1"/>
    </xf>
    <xf numFmtId="164" fontId="19" fillId="6" borderId="19" xfId="6" applyNumberFormat="1" applyFont="1" applyFill="1" applyBorder="1" applyAlignment="1">
      <alignment horizontal="center"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Alignment="1">
      <alignment horizontal="lef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pplyProtection="1">
      <alignment horizontal="left" vertical="center"/>
      <protection locked="0"/>
    </xf>
    <xf numFmtId="0" fontId="14" fillId="8" borderId="1" xfId="6" applyFont="1" applyFill="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8" fillId="2" borderId="13" xfId="8" applyFont="1" applyFill="1" applyBorder="1" applyAlignment="1">
      <alignment vertical="center"/>
    </xf>
    <xf numFmtId="0" fontId="18" fillId="2" borderId="2" xfId="8" applyFont="1" applyFill="1" applyBorder="1" applyAlignment="1">
      <alignment vertical="center"/>
    </xf>
    <xf numFmtId="0" fontId="18" fillId="2" borderId="14" xfId="8" applyFont="1" applyFill="1" applyBorder="1" applyAlignment="1">
      <alignment vertical="center"/>
    </xf>
    <xf numFmtId="0" fontId="14" fillId="8" borderId="1" xfId="6" applyFont="1" applyFill="1" applyAlignment="1">
      <alignment horizontal="center" vertical="center"/>
    </xf>
    <xf numFmtId="0" fontId="14" fillId="8" borderId="19" xfId="6" applyFont="1" applyFill="1" applyBorder="1" applyAlignment="1">
      <alignment horizontal="center" vertical="center"/>
    </xf>
    <xf numFmtId="0" fontId="14" fillId="8" borderId="18" xfId="6" applyFont="1" applyFill="1" applyBorder="1" applyAlignment="1">
      <alignment horizontal="center" vertical="center" wrapText="1"/>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protection locked="0"/>
    </xf>
    <xf numFmtId="0" fontId="11" fillId="0" borderId="2" xfId="7" applyFont="1" applyFill="1" applyAlignment="1" applyProtection="1">
      <alignment horizontal="left" vertical="center"/>
      <protection locked="0"/>
    </xf>
    <xf numFmtId="0" fontId="11" fillId="0" borderId="14" xfId="7" applyFont="1" applyFill="1" applyBorder="1" applyAlignment="1" applyProtection="1">
      <alignment horizontal="left" vertical="center"/>
      <protection locked="0"/>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1" fillId="4" borderId="25" xfId="7" applyFont="1" applyFill="1" applyBorder="1" applyAlignment="1">
      <alignment horizontal="left" vertical="center" wrapText="1"/>
    </xf>
    <xf numFmtId="0" fontId="11" fillId="4" borderId="26" xfId="7" applyFont="1" applyFill="1" applyBorder="1" applyAlignment="1">
      <alignment horizontal="lef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1" xfId="0" applyFont="1" applyBorder="1" applyAlignment="1" applyProtection="1">
      <alignment horizontal="left"/>
      <protection locked="0"/>
    </xf>
  </cellXfs>
  <cellStyles count="9">
    <cellStyle name="Hipervínculo" xfId="8" builtinId="8"/>
    <cellStyle name="Millares 2" xfId="1" xr:uid="{00000000-0005-0000-0000-000001000000}"/>
    <cellStyle name="Millares 2 2" xfId="4" xr:uid="{00000000-0005-0000-0000-000002000000}"/>
    <cellStyle name="Normal" xfId="0" builtinId="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envigado.gov.co/normatividad/acuerdo-046-de-20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tabSelected="1" defaultGridColor="0" view="pageBreakPreview" topLeftCell="C21" colorId="44" zoomScale="90" zoomScaleNormal="90" zoomScaleSheetLayoutView="90" workbookViewId="0">
      <selection activeCell="L13" sqref="L13"/>
    </sheetView>
  </sheetViews>
  <sheetFormatPr defaultColWidth="11.42578125" defaultRowHeight="15.6"/>
  <cols>
    <col min="1" max="1" width="5.5703125" style="1" customWidth="1"/>
    <col min="2" max="2" width="51.140625" style="1" customWidth="1"/>
    <col min="3" max="3" width="17.7109375" style="1" bestFit="1" customWidth="1"/>
    <col min="4" max="4" width="11.85546875" style="1" customWidth="1"/>
    <col min="5" max="5" width="23.140625" style="1" customWidth="1"/>
    <col min="6" max="6" width="8.42578125" style="2" customWidth="1"/>
    <col min="7" max="7" width="21.140625" style="2" customWidth="1"/>
    <col min="8" max="8" width="21.42578125" style="2" customWidth="1"/>
    <col min="9" max="9" width="21.5703125" style="2" customWidth="1"/>
    <col min="10" max="10" width="21.7109375" style="2" customWidth="1"/>
    <col min="11" max="11" width="19.42578125" style="1" customWidth="1"/>
    <col min="12" max="12" width="24.42578125" style="1" customWidth="1"/>
    <col min="13" max="16384" width="11.42578125" style="1"/>
  </cols>
  <sheetData>
    <row r="1" spans="1:12" ht="35.1" customHeight="1" thickBot="1">
      <c r="A1" s="36"/>
      <c r="B1" s="37"/>
      <c r="C1" s="42" t="s">
        <v>0</v>
      </c>
      <c r="D1" s="42"/>
      <c r="E1" s="42"/>
      <c r="F1" s="42"/>
      <c r="G1" s="42"/>
      <c r="H1" s="42"/>
      <c r="I1" s="42"/>
      <c r="J1" s="42"/>
      <c r="K1" s="26" t="s">
        <v>1</v>
      </c>
      <c r="L1" s="27"/>
    </row>
    <row r="2" spans="1:12" ht="35.1" customHeight="1" thickTop="1" thickBot="1">
      <c r="A2" s="38"/>
      <c r="B2" s="39"/>
      <c r="C2" s="43"/>
      <c r="D2" s="43"/>
      <c r="E2" s="43"/>
      <c r="F2" s="43"/>
      <c r="G2" s="43"/>
      <c r="H2" s="43"/>
      <c r="I2" s="43"/>
      <c r="J2" s="43"/>
      <c r="K2" s="28" t="s">
        <v>2</v>
      </c>
      <c r="L2" s="29"/>
    </row>
    <row r="3" spans="1:12" ht="62.25" customHeight="1" thickTop="1" thickBot="1">
      <c r="A3" s="40" t="s">
        <v>3</v>
      </c>
      <c r="B3" s="41"/>
      <c r="C3" s="44" t="s">
        <v>4</v>
      </c>
      <c r="D3" s="45"/>
      <c r="E3" s="45"/>
      <c r="F3" s="45"/>
      <c r="G3" s="45"/>
      <c r="H3" s="45"/>
      <c r="I3" s="45"/>
      <c r="J3" s="45"/>
      <c r="K3" s="30" t="s">
        <v>5</v>
      </c>
      <c r="L3" s="31"/>
    </row>
    <row r="4" spans="1:12" ht="21.2" customHeight="1" thickTop="1" thickBot="1">
      <c r="A4" s="40" t="s">
        <v>6</v>
      </c>
      <c r="B4" s="41"/>
      <c r="C4" s="46" t="s">
        <v>7</v>
      </c>
      <c r="D4" s="47"/>
      <c r="E4" s="47"/>
      <c r="F4" s="47"/>
      <c r="G4" s="47"/>
      <c r="H4" s="47"/>
      <c r="I4" s="47"/>
      <c r="J4" s="47"/>
      <c r="K4" s="32"/>
      <c r="L4" s="33"/>
    </row>
    <row r="5" spans="1:12" ht="21.2" customHeight="1" thickTop="1" thickBot="1">
      <c r="A5" s="50" t="s">
        <v>8</v>
      </c>
      <c r="B5" s="51"/>
      <c r="C5" s="34"/>
      <c r="D5" s="35"/>
      <c r="E5" s="35"/>
      <c r="F5" s="35"/>
      <c r="G5" s="35"/>
      <c r="H5" s="35"/>
      <c r="I5" s="35"/>
      <c r="J5" s="35"/>
      <c r="K5" s="4" t="s">
        <v>9</v>
      </c>
      <c r="L5" s="15"/>
    </row>
    <row r="6" spans="1:12" ht="21.2" customHeight="1" thickTop="1" thickBot="1">
      <c r="A6" s="50" t="s">
        <v>10</v>
      </c>
      <c r="B6" s="51"/>
      <c r="C6" s="57"/>
      <c r="D6" s="58"/>
      <c r="E6" s="58"/>
      <c r="F6" s="58"/>
      <c r="G6" s="58"/>
      <c r="H6" s="58"/>
      <c r="I6" s="58"/>
      <c r="J6" s="58"/>
      <c r="K6" s="4" t="s">
        <v>11</v>
      </c>
      <c r="L6" s="15"/>
    </row>
    <row r="7" spans="1:12" ht="21.2" customHeight="1" thickTop="1" thickBot="1">
      <c r="A7" s="50" t="s">
        <v>12</v>
      </c>
      <c r="B7" s="51"/>
      <c r="C7" s="57"/>
      <c r="D7" s="58"/>
      <c r="E7" s="58"/>
      <c r="F7" s="58"/>
      <c r="G7" s="58"/>
      <c r="H7" s="58"/>
      <c r="I7" s="58"/>
      <c r="J7" s="58"/>
      <c r="K7" s="4" t="s">
        <v>13</v>
      </c>
      <c r="L7" s="6"/>
    </row>
    <row r="8" spans="1:12" ht="21.2" customHeight="1" thickTop="1" thickBot="1">
      <c r="A8" s="50" t="s">
        <v>14</v>
      </c>
      <c r="B8" s="51"/>
      <c r="C8" s="57"/>
      <c r="D8" s="58"/>
      <c r="E8" s="58"/>
      <c r="F8" s="58"/>
      <c r="G8" s="58"/>
      <c r="H8" s="58"/>
      <c r="I8" s="58"/>
      <c r="J8" s="58"/>
      <c r="K8" s="34"/>
      <c r="L8" s="62"/>
    </row>
    <row r="9" spans="1:12" ht="21.2" customHeight="1" thickTop="1" thickBot="1">
      <c r="A9" s="50" t="s">
        <v>15</v>
      </c>
      <c r="B9" s="51"/>
      <c r="C9" s="58" t="s">
        <v>16</v>
      </c>
      <c r="D9" s="58"/>
      <c r="E9" s="58"/>
      <c r="F9" s="58"/>
      <c r="G9" s="58"/>
      <c r="H9" s="58"/>
      <c r="I9" s="58"/>
      <c r="J9" s="58"/>
      <c r="K9" s="58"/>
      <c r="L9" s="74"/>
    </row>
    <row r="10" spans="1:12" ht="21.2" customHeight="1" thickTop="1" thickBot="1">
      <c r="A10" s="73" t="s">
        <v>17</v>
      </c>
      <c r="B10" s="63" t="s">
        <v>18</v>
      </c>
      <c r="C10" s="63" t="s">
        <v>19</v>
      </c>
      <c r="D10" s="63" t="s">
        <v>20</v>
      </c>
      <c r="E10" s="71" t="s">
        <v>21</v>
      </c>
      <c r="F10" s="71"/>
      <c r="G10" s="71"/>
      <c r="H10" s="71"/>
      <c r="I10" s="71"/>
      <c r="J10" s="71"/>
      <c r="K10" s="71"/>
      <c r="L10" s="72"/>
    </row>
    <row r="11" spans="1:12" ht="64.5" customHeight="1" thickBot="1">
      <c r="A11" s="73"/>
      <c r="B11" s="63"/>
      <c r="C11" s="63"/>
      <c r="D11" s="63"/>
      <c r="E11" s="8" t="s">
        <v>22</v>
      </c>
      <c r="F11" s="9" t="s">
        <v>23</v>
      </c>
      <c r="G11" s="8" t="s">
        <v>24</v>
      </c>
      <c r="H11" s="8" t="s">
        <v>25</v>
      </c>
      <c r="I11" s="8" t="s">
        <v>26</v>
      </c>
      <c r="J11" s="8" t="s">
        <v>27</v>
      </c>
      <c r="K11" s="8" t="s">
        <v>28</v>
      </c>
      <c r="L11" s="10" t="s">
        <v>29</v>
      </c>
    </row>
    <row r="12" spans="1:12" s="3" customFormat="1" ht="36.6" customHeight="1" thickTop="1" thickBot="1">
      <c r="A12" s="7">
        <v>1</v>
      </c>
      <c r="B12" s="23" t="s">
        <v>30</v>
      </c>
      <c r="C12" s="5" t="s">
        <v>31</v>
      </c>
      <c r="D12" s="24">
        <v>5</v>
      </c>
      <c r="E12" s="16"/>
      <c r="F12" s="17"/>
      <c r="G12" s="12">
        <f>SUM(E12*F12)</f>
        <v>0</v>
      </c>
      <c r="H12" s="12">
        <f>SUM(E12+G12)</f>
        <v>0</v>
      </c>
      <c r="I12" s="12">
        <f>G12*D12</f>
        <v>0</v>
      </c>
      <c r="J12" s="12">
        <f>E12*D12</f>
        <v>0</v>
      </c>
      <c r="K12" s="12">
        <f>J12+I12</f>
        <v>0</v>
      </c>
      <c r="L12" s="14">
        <v>571141</v>
      </c>
    </row>
    <row r="13" spans="1:12" s="3" customFormat="1" ht="36.6" customHeight="1" thickTop="1" thickBot="1">
      <c r="A13" s="20">
        <v>2</v>
      </c>
      <c r="B13" s="23" t="s">
        <v>32</v>
      </c>
      <c r="C13" s="5" t="s">
        <v>31</v>
      </c>
      <c r="D13" s="24">
        <v>5</v>
      </c>
      <c r="E13" s="16"/>
      <c r="F13" s="21"/>
      <c r="G13" s="12">
        <f t="shared" ref="G13:G27" si="0">SUM(E13*F13)</f>
        <v>0</v>
      </c>
      <c r="H13" s="12">
        <f t="shared" ref="H13:H27" si="1">SUM(E13+G13)</f>
        <v>0</v>
      </c>
      <c r="I13" s="12">
        <f t="shared" ref="I13:I27" si="2">G13*D13</f>
        <v>0</v>
      </c>
      <c r="J13" s="12">
        <f t="shared" ref="J13:J27" si="3">E13*D13</f>
        <v>0</v>
      </c>
      <c r="K13" s="12">
        <f t="shared" ref="K13:K27" si="4">J13+I13</f>
        <v>0</v>
      </c>
      <c r="L13" s="22">
        <v>451001</v>
      </c>
    </row>
    <row r="14" spans="1:12" s="3" customFormat="1" ht="36.6" customHeight="1" thickTop="1" thickBot="1">
      <c r="A14" s="7">
        <v>3</v>
      </c>
      <c r="B14" s="23" t="s">
        <v>33</v>
      </c>
      <c r="C14" s="5" t="s">
        <v>31</v>
      </c>
      <c r="D14" s="24">
        <v>1</v>
      </c>
      <c r="E14" s="16"/>
      <c r="F14" s="21"/>
      <c r="G14" s="12">
        <f t="shared" si="0"/>
        <v>0</v>
      </c>
      <c r="H14" s="12">
        <f t="shared" si="1"/>
        <v>0</v>
      </c>
      <c r="I14" s="12">
        <f t="shared" si="2"/>
        <v>0</v>
      </c>
      <c r="J14" s="12">
        <f t="shared" si="3"/>
        <v>0</v>
      </c>
      <c r="K14" s="12">
        <f t="shared" si="4"/>
        <v>0</v>
      </c>
      <c r="L14" s="22">
        <v>8905129</v>
      </c>
    </row>
    <row r="15" spans="1:12" s="3" customFormat="1" ht="36.6" customHeight="1" thickTop="1" thickBot="1">
      <c r="A15" s="20">
        <v>4</v>
      </c>
      <c r="B15" s="23" t="s">
        <v>34</v>
      </c>
      <c r="C15" s="5" t="s">
        <v>31</v>
      </c>
      <c r="D15" s="24">
        <v>2</v>
      </c>
      <c r="E15" s="16"/>
      <c r="F15" s="21"/>
      <c r="G15" s="12">
        <f t="shared" si="0"/>
        <v>0</v>
      </c>
      <c r="H15" s="12">
        <f t="shared" si="1"/>
        <v>0</v>
      </c>
      <c r="I15" s="12">
        <f t="shared" si="2"/>
        <v>0</v>
      </c>
      <c r="J15" s="12">
        <f t="shared" si="3"/>
        <v>0</v>
      </c>
      <c r="K15" s="12">
        <f t="shared" si="4"/>
        <v>0</v>
      </c>
      <c r="L15" s="22">
        <v>1232849</v>
      </c>
    </row>
    <row r="16" spans="1:12" s="3" customFormat="1" ht="36.6" customHeight="1" thickTop="1" thickBot="1">
      <c r="A16" s="7">
        <v>5</v>
      </c>
      <c r="B16" s="23" t="s">
        <v>35</v>
      </c>
      <c r="C16" s="5" t="s">
        <v>31</v>
      </c>
      <c r="D16" s="24">
        <v>1</v>
      </c>
      <c r="E16" s="16"/>
      <c r="F16" s="21"/>
      <c r="G16" s="12">
        <f t="shared" si="0"/>
        <v>0</v>
      </c>
      <c r="H16" s="12">
        <f t="shared" si="1"/>
        <v>0</v>
      </c>
      <c r="I16" s="12">
        <f t="shared" si="2"/>
        <v>0</v>
      </c>
      <c r="J16" s="12">
        <f t="shared" si="3"/>
        <v>0</v>
      </c>
      <c r="K16" s="12">
        <f t="shared" si="4"/>
        <v>0</v>
      </c>
      <c r="L16" s="22">
        <v>1248400</v>
      </c>
    </row>
    <row r="17" spans="1:12" s="3" customFormat="1" ht="53.45" customHeight="1" thickTop="1" thickBot="1">
      <c r="A17" s="20">
        <v>6</v>
      </c>
      <c r="B17" s="23" t="s">
        <v>36</v>
      </c>
      <c r="C17" s="5" t="s">
        <v>31</v>
      </c>
      <c r="D17" s="24">
        <v>1</v>
      </c>
      <c r="E17" s="16"/>
      <c r="F17" s="21"/>
      <c r="G17" s="12">
        <f t="shared" si="0"/>
        <v>0</v>
      </c>
      <c r="H17" s="12">
        <f t="shared" si="1"/>
        <v>0</v>
      </c>
      <c r="I17" s="12">
        <f t="shared" si="2"/>
        <v>0</v>
      </c>
      <c r="J17" s="12">
        <f t="shared" si="3"/>
        <v>0</v>
      </c>
      <c r="K17" s="12">
        <f t="shared" si="4"/>
        <v>0</v>
      </c>
      <c r="L17" s="22">
        <v>743750</v>
      </c>
    </row>
    <row r="18" spans="1:12" s="3" customFormat="1" ht="36.6" customHeight="1" thickTop="1" thickBot="1">
      <c r="A18" s="7">
        <v>7</v>
      </c>
      <c r="B18" s="23" t="s">
        <v>37</v>
      </c>
      <c r="C18" s="5" t="s">
        <v>31</v>
      </c>
      <c r="D18" s="24">
        <v>1</v>
      </c>
      <c r="E18" s="16"/>
      <c r="F18" s="21"/>
      <c r="G18" s="12">
        <f t="shared" si="0"/>
        <v>0</v>
      </c>
      <c r="H18" s="12">
        <f t="shared" si="1"/>
        <v>0</v>
      </c>
      <c r="I18" s="12">
        <f t="shared" si="2"/>
        <v>0</v>
      </c>
      <c r="J18" s="12">
        <f t="shared" si="3"/>
        <v>0</v>
      </c>
      <c r="K18" s="12">
        <f t="shared" si="4"/>
        <v>0</v>
      </c>
      <c r="L18" s="22">
        <v>9579500</v>
      </c>
    </row>
    <row r="19" spans="1:12" s="3" customFormat="1" ht="36.6" customHeight="1" thickTop="1" thickBot="1">
      <c r="A19" s="20">
        <v>8</v>
      </c>
      <c r="B19" s="23" t="s">
        <v>38</v>
      </c>
      <c r="C19" s="5" t="s">
        <v>31</v>
      </c>
      <c r="D19" s="24">
        <v>1</v>
      </c>
      <c r="E19" s="16"/>
      <c r="F19" s="21"/>
      <c r="G19" s="12">
        <f t="shared" si="0"/>
        <v>0</v>
      </c>
      <c r="H19" s="12">
        <f t="shared" si="1"/>
        <v>0</v>
      </c>
      <c r="I19" s="12">
        <f t="shared" si="2"/>
        <v>0</v>
      </c>
      <c r="J19" s="12">
        <f t="shared" si="3"/>
        <v>0</v>
      </c>
      <c r="K19" s="12">
        <f t="shared" si="4"/>
        <v>0</v>
      </c>
      <c r="L19" s="22">
        <v>1785000</v>
      </c>
    </row>
    <row r="20" spans="1:12" s="3" customFormat="1" ht="36.6" customHeight="1" thickTop="1" thickBot="1">
      <c r="A20" s="7">
        <v>9</v>
      </c>
      <c r="B20" s="23" t="s">
        <v>39</v>
      </c>
      <c r="C20" s="5" t="s">
        <v>31</v>
      </c>
      <c r="D20" s="24">
        <v>1</v>
      </c>
      <c r="E20" s="16"/>
      <c r="F20" s="21"/>
      <c r="G20" s="12">
        <f t="shared" si="0"/>
        <v>0</v>
      </c>
      <c r="H20" s="12">
        <f t="shared" si="1"/>
        <v>0</v>
      </c>
      <c r="I20" s="12">
        <f t="shared" si="2"/>
        <v>0</v>
      </c>
      <c r="J20" s="12">
        <f t="shared" si="3"/>
        <v>0</v>
      </c>
      <c r="K20" s="12">
        <f t="shared" si="4"/>
        <v>0</v>
      </c>
      <c r="L20" s="22">
        <v>696150</v>
      </c>
    </row>
    <row r="21" spans="1:12" s="3" customFormat="1" ht="36.6" customHeight="1" thickTop="1" thickBot="1">
      <c r="A21" s="20">
        <v>10</v>
      </c>
      <c r="B21" s="23" t="s">
        <v>40</v>
      </c>
      <c r="C21" s="5" t="s">
        <v>31</v>
      </c>
      <c r="D21" s="24">
        <v>2</v>
      </c>
      <c r="E21" s="16"/>
      <c r="F21" s="21"/>
      <c r="G21" s="12">
        <f t="shared" si="0"/>
        <v>0</v>
      </c>
      <c r="H21" s="12">
        <f t="shared" si="1"/>
        <v>0</v>
      </c>
      <c r="I21" s="12">
        <f t="shared" si="2"/>
        <v>0</v>
      </c>
      <c r="J21" s="12">
        <f t="shared" si="3"/>
        <v>0</v>
      </c>
      <c r="K21" s="12">
        <f t="shared" si="4"/>
        <v>0</v>
      </c>
      <c r="L21" s="22">
        <v>658963</v>
      </c>
    </row>
    <row r="22" spans="1:12" s="3" customFormat="1" ht="36.6" customHeight="1" thickTop="1" thickBot="1">
      <c r="A22" s="7">
        <v>11</v>
      </c>
      <c r="B22" s="23" t="s">
        <v>41</v>
      </c>
      <c r="C22" s="5" t="s">
        <v>31</v>
      </c>
      <c r="D22" s="24">
        <v>1</v>
      </c>
      <c r="E22" s="16"/>
      <c r="F22" s="21"/>
      <c r="G22" s="12">
        <f t="shared" si="0"/>
        <v>0</v>
      </c>
      <c r="H22" s="12">
        <f t="shared" si="1"/>
        <v>0</v>
      </c>
      <c r="I22" s="12">
        <f t="shared" si="2"/>
        <v>0</v>
      </c>
      <c r="J22" s="12">
        <f t="shared" si="3"/>
        <v>0</v>
      </c>
      <c r="K22" s="12">
        <f t="shared" si="4"/>
        <v>0</v>
      </c>
      <c r="L22" s="22">
        <v>895439</v>
      </c>
    </row>
    <row r="23" spans="1:12" s="3" customFormat="1" ht="36.6" customHeight="1" thickTop="1" thickBot="1">
      <c r="A23" s="7">
        <v>12</v>
      </c>
      <c r="B23" s="23" t="s">
        <v>42</v>
      </c>
      <c r="C23" s="5" t="s">
        <v>31</v>
      </c>
      <c r="D23" s="24">
        <v>2</v>
      </c>
      <c r="E23" s="16"/>
      <c r="F23" s="21"/>
      <c r="G23" s="12">
        <f t="shared" si="0"/>
        <v>0</v>
      </c>
      <c r="H23" s="12">
        <f t="shared" si="1"/>
        <v>0</v>
      </c>
      <c r="I23" s="12">
        <f t="shared" si="2"/>
        <v>0</v>
      </c>
      <c r="J23" s="12">
        <f t="shared" si="3"/>
        <v>0</v>
      </c>
      <c r="K23" s="12">
        <f t="shared" si="4"/>
        <v>0</v>
      </c>
      <c r="L23" s="22">
        <v>1148276</v>
      </c>
    </row>
    <row r="24" spans="1:12" s="3" customFormat="1" ht="36.6" customHeight="1" thickTop="1" thickBot="1">
      <c r="A24" s="20">
        <v>13</v>
      </c>
      <c r="B24" s="23" t="s">
        <v>43</v>
      </c>
      <c r="C24" s="5" t="s">
        <v>44</v>
      </c>
      <c r="D24" s="24">
        <v>1</v>
      </c>
      <c r="E24" s="16"/>
      <c r="F24" s="21"/>
      <c r="G24" s="12">
        <f t="shared" si="0"/>
        <v>0</v>
      </c>
      <c r="H24" s="12">
        <f t="shared" si="1"/>
        <v>0</v>
      </c>
      <c r="I24" s="12">
        <f t="shared" si="2"/>
        <v>0</v>
      </c>
      <c r="J24" s="12">
        <f t="shared" si="3"/>
        <v>0</v>
      </c>
      <c r="K24" s="12">
        <f t="shared" si="4"/>
        <v>0</v>
      </c>
      <c r="L24" s="22">
        <v>1355410</v>
      </c>
    </row>
    <row r="25" spans="1:12" s="3" customFormat="1" ht="36.6" customHeight="1" thickTop="1" thickBot="1">
      <c r="A25" s="7">
        <v>14</v>
      </c>
      <c r="B25" s="23" t="s">
        <v>45</v>
      </c>
      <c r="C25" s="5" t="s">
        <v>44</v>
      </c>
      <c r="D25" s="24">
        <v>4</v>
      </c>
      <c r="E25" s="16"/>
      <c r="F25" s="21"/>
      <c r="G25" s="12">
        <f t="shared" si="0"/>
        <v>0</v>
      </c>
      <c r="H25" s="12">
        <f t="shared" si="1"/>
        <v>0</v>
      </c>
      <c r="I25" s="12">
        <f t="shared" si="2"/>
        <v>0</v>
      </c>
      <c r="J25" s="12">
        <f t="shared" si="3"/>
        <v>0</v>
      </c>
      <c r="K25" s="12">
        <f t="shared" si="4"/>
        <v>0</v>
      </c>
      <c r="L25" s="22">
        <v>429939</v>
      </c>
    </row>
    <row r="26" spans="1:12" s="3" customFormat="1" ht="36.6" customHeight="1" thickTop="1" thickBot="1">
      <c r="A26" s="7">
        <v>15</v>
      </c>
      <c r="B26" s="23" t="s">
        <v>46</v>
      </c>
      <c r="C26" s="5" t="s">
        <v>44</v>
      </c>
      <c r="D26" s="24">
        <v>18</v>
      </c>
      <c r="E26" s="16"/>
      <c r="F26" s="21"/>
      <c r="G26" s="12">
        <f t="shared" si="0"/>
        <v>0</v>
      </c>
      <c r="H26" s="12">
        <f t="shared" si="1"/>
        <v>0</v>
      </c>
      <c r="I26" s="12">
        <f t="shared" si="2"/>
        <v>0</v>
      </c>
      <c r="J26" s="12">
        <f t="shared" si="3"/>
        <v>0</v>
      </c>
      <c r="K26" s="12">
        <f t="shared" si="4"/>
        <v>0</v>
      </c>
      <c r="L26" s="22">
        <v>32896</v>
      </c>
    </row>
    <row r="27" spans="1:12" s="3" customFormat="1" ht="36.6" customHeight="1" thickTop="1" thickBot="1">
      <c r="A27" s="20">
        <v>16</v>
      </c>
      <c r="B27" s="23" t="s">
        <v>47</v>
      </c>
      <c r="C27" s="5" t="s">
        <v>44</v>
      </c>
      <c r="D27" s="24">
        <v>10</v>
      </c>
      <c r="E27" s="16"/>
      <c r="F27" s="21"/>
      <c r="G27" s="12">
        <f t="shared" si="0"/>
        <v>0</v>
      </c>
      <c r="H27" s="12">
        <f t="shared" si="1"/>
        <v>0</v>
      </c>
      <c r="I27" s="12">
        <f t="shared" si="2"/>
        <v>0</v>
      </c>
      <c r="J27" s="12">
        <f t="shared" si="3"/>
        <v>0</v>
      </c>
      <c r="K27" s="12">
        <f t="shared" si="4"/>
        <v>0</v>
      </c>
      <c r="L27" s="22">
        <v>41744</v>
      </c>
    </row>
    <row r="28" spans="1:12" s="3" customFormat="1" ht="29.25" customHeight="1" thickTop="1" thickBot="1">
      <c r="A28" s="55" t="s">
        <v>48</v>
      </c>
      <c r="B28" s="56"/>
      <c r="C28" s="56"/>
      <c r="D28" s="56"/>
      <c r="E28" s="56"/>
      <c r="F28" s="56"/>
      <c r="G28" s="13">
        <f>SUM(G12:G27)</f>
        <v>0</v>
      </c>
      <c r="H28" s="13">
        <f t="shared" ref="H28:K28" si="5">SUM(H12:H27)</f>
        <v>0</v>
      </c>
      <c r="I28" s="13">
        <f t="shared" si="5"/>
        <v>0</v>
      </c>
      <c r="J28" s="13">
        <f t="shared" si="5"/>
        <v>0</v>
      </c>
      <c r="K28" s="13">
        <f t="shared" si="5"/>
        <v>0</v>
      </c>
      <c r="L28" s="25"/>
    </row>
    <row r="29" spans="1:12" ht="11.25" customHeight="1">
      <c r="A29" s="78"/>
      <c r="B29" s="79"/>
      <c r="C29" s="79"/>
      <c r="D29" s="79"/>
      <c r="E29" s="79"/>
      <c r="F29" s="79"/>
      <c r="G29" s="79"/>
      <c r="H29" s="79"/>
      <c r="I29" s="79"/>
      <c r="J29" s="79"/>
      <c r="K29" s="79"/>
      <c r="L29" s="80"/>
    </row>
    <row r="30" spans="1:12" ht="24.4" customHeight="1" thickBot="1">
      <c r="A30" s="75" t="s">
        <v>49</v>
      </c>
      <c r="B30" s="76"/>
      <c r="C30" s="76"/>
      <c r="D30" s="76"/>
      <c r="E30" s="76"/>
      <c r="F30" s="76"/>
      <c r="G30" s="76"/>
      <c r="H30" s="76"/>
      <c r="I30" s="76"/>
      <c r="J30" s="76"/>
      <c r="K30" s="76"/>
      <c r="L30" s="77"/>
    </row>
    <row r="31" spans="1:12" ht="38.1" customHeight="1" thickTop="1" thickBot="1">
      <c r="A31" s="59" t="s">
        <v>50</v>
      </c>
      <c r="B31" s="60"/>
      <c r="C31" s="60"/>
      <c r="D31" s="60"/>
      <c r="E31" s="60"/>
      <c r="F31" s="60"/>
      <c r="G31" s="60"/>
      <c r="H31" s="60"/>
      <c r="I31" s="60"/>
      <c r="J31" s="60"/>
      <c r="K31" s="60"/>
      <c r="L31" s="61"/>
    </row>
    <row r="32" spans="1:12" ht="27.75" customHeight="1" thickTop="1" thickBot="1">
      <c r="A32" s="52" t="s">
        <v>51</v>
      </c>
      <c r="B32" s="53"/>
      <c r="C32" s="53"/>
      <c r="D32" s="53"/>
      <c r="E32" s="53"/>
      <c r="F32" s="53"/>
      <c r="G32" s="53"/>
      <c r="H32" s="53"/>
      <c r="I32" s="53"/>
      <c r="J32" s="53"/>
      <c r="K32" s="53"/>
      <c r="L32" s="54"/>
    </row>
    <row r="33" spans="1:12" s="11" customFormat="1" ht="37.35" customHeight="1" thickTop="1">
      <c r="A33" s="81" t="s">
        <v>52</v>
      </c>
      <c r="B33" s="82"/>
      <c r="C33" s="82"/>
      <c r="D33" s="82"/>
      <c r="E33" s="82"/>
      <c r="F33" s="82"/>
      <c r="G33" s="82"/>
      <c r="H33" s="82"/>
      <c r="I33" s="82"/>
      <c r="J33" s="82"/>
      <c r="K33" s="82"/>
      <c r="L33" s="82"/>
    </row>
    <row r="34" spans="1:12" ht="35.450000000000003" customHeight="1" thickBot="1">
      <c r="A34" s="64" t="s">
        <v>53</v>
      </c>
      <c r="B34" s="65"/>
      <c r="C34" s="65"/>
      <c r="D34" s="65"/>
      <c r="E34" s="65"/>
      <c r="F34" s="65"/>
      <c r="G34" s="65"/>
      <c r="H34" s="65"/>
      <c r="I34" s="65"/>
      <c r="J34" s="65"/>
      <c r="K34" s="65"/>
      <c r="L34" s="66"/>
    </row>
    <row r="35" spans="1:12" ht="33.950000000000003" customHeight="1" thickTop="1" thickBot="1">
      <c r="A35" s="64" t="s">
        <v>54</v>
      </c>
      <c r="B35" s="65"/>
      <c r="C35" s="65"/>
      <c r="D35" s="65"/>
      <c r="E35" s="65"/>
      <c r="F35" s="65"/>
      <c r="G35" s="65"/>
      <c r="H35" s="65"/>
      <c r="I35" s="65"/>
      <c r="J35" s="65"/>
      <c r="K35" s="65"/>
      <c r="L35" s="66"/>
    </row>
    <row r="36" spans="1:12" ht="99.6" customHeight="1" thickTop="1" thickBot="1">
      <c r="A36" s="64" t="s">
        <v>55</v>
      </c>
      <c r="B36" s="65"/>
      <c r="C36" s="65"/>
      <c r="D36" s="65"/>
      <c r="E36" s="65"/>
      <c r="F36" s="65"/>
      <c r="G36" s="65"/>
      <c r="H36" s="65"/>
      <c r="I36" s="65"/>
      <c r="J36" s="65"/>
      <c r="K36" s="65"/>
      <c r="L36" s="66"/>
    </row>
    <row r="37" spans="1:12" ht="75.599999999999994" customHeight="1" thickTop="1" thickBot="1">
      <c r="A37" s="64" t="s">
        <v>56</v>
      </c>
      <c r="B37" s="65"/>
      <c r="C37" s="65"/>
      <c r="D37" s="65"/>
      <c r="E37" s="65"/>
      <c r="F37" s="65"/>
      <c r="G37" s="65"/>
      <c r="H37" s="65"/>
      <c r="I37" s="65"/>
      <c r="J37" s="65"/>
      <c r="K37" s="65"/>
      <c r="L37" s="66"/>
    </row>
    <row r="38" spans="1:12" ht="26.45" customHeight="1" thickTop="1" thickBot="1">
      <c r="A38" s="68" t="s">
        <v>57</v>
      </c>
      <c r="B38" s="69"/>
      <c r="C38" s="69"/>
      <c r="D38" s="69"/>
      <c r="E38" s="69"/>
      <c r="F38" s="69"/>
      <c r="G38" s="69"/>
      <c r="H38" s="69"/>
      <c r="I38" s="69"/>
      <c r="J38" s="69"/>
      <c r="K38" s="69"/>
      <c r="L38" s="70"/>
    </row>
    <row r="39" spans="1:12" ht="21.2" customHeight="1" thickTop="1" thickBot="1">
      <c r="A39" s="48" t="s">
        <v>58</v>
      </c>
      <c r="B39" s="49"/>
      <c r="C39" s="49" t="s">
        <v>59</v>
      </c>
      <c r="D39" s="49"/>
      <c r="E39" s="49"/>
      <c r="F39" s="49"/>
      <c r="G39" s="49"/>
      <c r="H39" s="49"/>
      <c r="I39" s="49"/>
      <c r="J39" s="49"/>
      <c r="K39" s="49"/>
      <c r="L39" s="67"/>
    </row>
    <row r="40" spans="1:12" ht="21.2" customHeight="1" thickTop="1" thickBot="1">
      <c r="A40" s="48" t="s">
        <v>60</v>
      </c>
      <c r="B40" s="49"/>
      <c r="C40" s="49" t="s">
        <v>59</v>
      </c>
      <c r="D40" s="49"/>
      <c r="E40" s="49"/>
      <c r="F40" s="49"/>
      <c r="G40" s="49"/>
      <c r="H40" s="49"/>
      <c r="I40" s="49"/>
      <c r="J40" s="49"/>
      <c r="K40" s="49"/>
      <c r="L40" s="67"/>
    </row>
    <row r="41" spans="1:12" ht="17.100000000000001" thickTop="1">
      <c r="A41" s="18"/>
      <c r="B41" s="19"/>
      <c r="C41" s="86"/>
      <c r="D41" s="86"/>
      <c r="E41" s="86"/>
      <c r="F41" s="86"/>
      <c r="G41" s="86"/>
      <c r="H41" s="86"/>
      <c r="I41" s="86"/>
      <c r="J41" s="86"/>
      <c r="K41" s="86"/>
      <c r="L41" s="87"/>
    </row>
    <row r="42" spans="1:12" ht="28.5" customHeight="1">
      <c r="A42" s="91" t="s">
        <v>61</v>
      </c>
      <c r="B42" s="92"/>
      <c r="C42" s="92"/>
      <c r="D42" s="92"/>
      <c r="E42" s="92"/>
      <c r="F42" s="92"/>
      <c r="G42" s="92"/>
      <c r="H42" s="92"/>
      <c r="I42" s="92"/>
      <c r="J42" s="92"/>
      <c r="K42" s="92"/>
      <c r="L42" s="93"/>
    </row>
    <row r="43" spans="1:12" ht="16.5">
      <c r="A43" s="88" t="s">
        <v>62</v>
      </c>
      <c r="B43" s="89"/>
      <c r="C43" s="89"/>
      <c r="D43" s="89"/>
      <c r="E43" s="89"/>
      <c r="F43" s="89"/>
      <c r="G43" s="89"/>
      <c r="H43" s="89"/>
      <c r="I43" s="89"/>
      <c r="J43" s="89"/>
      <c r="K43" s="89"/>
      <c r="L43" s="90"/>
    </row>
    <row r="44" spans="1:12" ht="15.95" thickBot="1">
      <c r="A44" s="83"/>
      <c r="B44" s="84"/>
      <c r="C44" s="84"/>
      <c r="D44" s="84"/>
      <c r="E44" s="84"/>
      <c r="F44" s="84"/>
      <c r="G44" s="84"/>
      <c r="H44" s="84"/>
      <c r="I44" s="84"/>
      <c r="J44" s="84"/>
      <c r="K44" s="84"/>
      <c r="L44" s="85"/>
    </row>
  </sheetData>
  <sheetProtection algorithmName="SHA-512" hashValue="VHU1tPYooVOVNXfxeJidhgy2E/vweO3IwjG3HMLP4uupXasqt5OxCl20Vth0ZB6078X3LYdxKV79N+Wm8rAwfA==" saltValue="g7LwE6ijWtkl7t0UJjUHzQ==" spinCount="100000" sheet="1" objects="1" scenarios="1"/>
  <protectedRanges>
    <protectedRange sqref="C5:J8 K8 C9 L5:L7 E12:F27" name="DATOS"/>
  </protectedRanges>
  <mergeCells count="45">
    <mergeCell ref="A44:L44"/>
    <mergeCell ref="C40:L40"/>
    <mergeCell ref="C41:L41"/>
    <mergeCell ref="A40:B40"/>
    <mergeCell ref="A43:L43"/>
    <mergeCell ref="A42:L42"/>
    <mergeCell ref="A38:L38"/>
    <mergeCell ref="A9:B9"/>
    <mergeCell ref="E10:L10"/>
    <mergeCell ref="C10:C11"/>
    <mergeCell ref="A10:A11"/>
    <mergeCell ref="C9:L9"/>
    <mergeCell ref="A30:L30"/>
    <mergeCell ref="A34:L34"/>
    <mergeCell ref="A29:L29"/>
    <mergeCell ref="D10:D11"/>
    <mergeCell ref="A33:L33"/>
    <mergeCell ref="A37:L37"/>
    <mergeCell ref="A36:L36"/>
    <mergeCell ref="A39:B39"/>
    <mergeCell ref="A5:B5"/>
    <mergeCell ref="A6:B6"/>
    <mergeCell ref="A7:B7"/>
    <mergeCell ref="A8:B8"/>
    <mergeCell ref="A32:L32"/>
    <mergeCell ref="A28:F28"/>
    <mergeCell ref="C6:J6"/>
    <mergeCell ref="C7:J7"/>
    <mergeCell ref="C8:F8"/>
    <mergeCell ref="A31:L31"/>
    <mergeCell ref="K8:L8"/>
    <mergeCell ref="B10:B11"/>
    <mergeCell ref="A35:L35"/>
    <mergeCell ref="G8:J8"/>
    <mergeCell ref="C39:L39"/>
    <mergeCell ref="K1:L1"/>
    <mergeCell ref="K2:L2"/>
    <mergeCell ref="K3:L4"/>
    <mergeCell ref="C5:J5"/>
    <mergeCell ref="A1:B2"/>
    <mergeCell ref="A3:B3"/>
    <mergeCell ref="A4:B4"/>
    <mergeCell ref="C1:J2"/>
    <mergeCell ref="C3:J3"/>
    <mergeCell ref="C4:J4"/>
  </mergeCells>
  <conditionalFormatting sqref="H12:H27">
    <cfRule type="cellIs" dxfId="2" priority="1" operator="equal">
      <formula>L12</formula>
    </cfRule>
    <cfRule type="cellIs" dxfId="1" priority="2" operator="lessThan">
      <formula>L12</formula>
    </cfRule>
    <cfRule type="cellIs" dxfId="0" priority="3" operator="greaterThan">
      <formula>L12</formula>
    </cfRule>
  </conditionalFormatting>
  <hyperlinks>
    <hyperlink ref="A38:L38" r:id="rId1" display="Tener en cuenta los Valores Asociados al Contrato según el Acuerdo Municipal 046 del 18 de diciembre de 2024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file>

<file path=customXml/itemProps2.xml><?xml version="1.0" encoding="utf-8"?>
<ds:datastoreItem xmlns:ds="http://schemas.openxmlformats.org/officeDocument/2006/customXml" ds:itemID="{24CBEB80-54A5-4CE4-A93C-84025026CB51}"/>
</file>

<file path=customXml/itemProps3.xml><?xml version="1.0" encoding="utf-8"?>
<ds:datastoreItem xmlns:ds="http://schemas.openxmlformats.org/officeDocument/2006/customXml" ds:itemID="{073DF632-8B62-497D-8DEA-69E401FAA9C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
  <cp:revision/>
  <dcterms:created xsi:type="dcterms:W3CDTF">2006-11-20T19:37:40Z</dcterms:created>
  <dcterms:modified xsi:type="dcterms:W3CDTF">2025-04-07T18:44:53Z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