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juanjo/Desktop/"/>
    </mc:Choice>
  </mc:AlternateContent>
  <xr:revisionPtr revIDLastSave="0" documentId="8_{D8C353F7-FB04-3341-AF1F-277BE447AE45}" xr6:coauthVersionLast="47" xr6:coauthVersionMax="47" xr10:uidLastSave="{00000000-0000-0000-0000-000000000000}"/>
  <bookViews>
    <workbookView xWindow="0" yWindow="500" windowWidth="19420" windowHeight="11500" activeTab="3" xr2:uid="{75D4A749-10E8-405D-A578-8AEDB87BD626}"/>
  </bookViews>
  <sheets>
    <sheet name="PRE-COTIZACION" sheetId="2" state="hidden" r:id="rId1"/>
    <sheet name="AJUSTES CANTIDADES" sheetId="1" state="hidden" r:id="rId2"/>
    <sheet name="OTROS SUMINISTROS" sheetId="3" state="hidden" r:id="rId3"/>
    <sheet name="FORMATO COTIZACION "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4" i="4" l="1"/>
  <c r="F49" i="4"/>
  <c r="F69" i="4"/>
  <c r="F68" i="4"/>
  <c r="F67" i="4"/>
  <c r="F48" i="4"/>
  <c r="F47" i="4"/>
  <c r="F46" i="4"/>
  <c r="F66" i="4"/>
  <c r="F70" i="4" s="1"/>
  <c r="F58" i="4"/>
  <c r="F57" i="4"/>
  <c r="F59" i="4" s="1"/>
  <c r="F45" i="4"/>
  <c r="F44" i="4"/>
  <c r="F42" i="4"/>
  <c r="F41" i="4"/>
  <c r="F40" i="4"/>
  <c r="F39" i="4"/>
  <c r="F38" i="4"/>
  <c r="F37" i="4"/>
  <c r="F36" i="4"/>
  <c r="F35" i="4"/>
  <c r="F34" i="4"/>
  <c r="F33" i="4"/>
  <c r="F32" i="4"/>
  <c r="F50" i="4" s="1"/>
  <c r="F24" i="4"/>
  <c r="F23" i="4"/>
  <c r="F22" i="4"/>
  <c r="F21" i="4"/>
  <c r="F20" i="4"/>
  <c r="F19" i="4"/>
  <c r="F18" i="4"/>
  <c r="F17" i="4"/>
  <c r="F16" i="4"/>
  <c r="F15" i="4"/>
  <c r="F14" i="4"/>
  <c r="F13" i="4"/>
  <c r="F12" i="4"/>
  <c r="F11" i="4"/>
  <c r="F10" i="4"/>
  <c r="F9" i="4"/>
  <c r="F8" i="4"/>
  <c r="F7" i="4"/>
  <c r="F25" i="4" s="1"/>
  <c r="F26" i="4" s="1"/>
  <c r="F71" i="4" l="1"/>
  <c r="F72" i="4" s="1"/>
  <c r="F51" i="4"/>
  <c r="F52" i="4" s="1"/>
  <c r="F27" i="4" l="1"/>
  <c r="F10" i="3"/>
  <c r="F9" i="3"/>
  <c r="F8" i="3"/>
  <c r="F7" i="3"/>
  <c r="F6" i="3"/>
  <c r="F5" i="3"/>
  <c r="F4" i="3"/>
  <c r="F3" i="3"/>
  <c r="H61" i="2"/>
  <c r="E61" i="2"/>
  <c r="H60" i="2"/>
  <c r="E60" i="2"/>
  <c r="H59" i="2"/>
  <c r="E59" i="2"/>
  <c r="H58" i="2"/>
  <c r="E58" i="2"/>
  <c r="H57" i="2"/>
  <c r="E57" i="2"/>
  <c r="H56" i="2"/>
  <c r="E56" i="2"/>
  <c r="H55" i="2"/>
  <c r="E55" i="2"/>
  <c r="H54" i="2"/>
  <c r="E54" i="2"/>
  <c r="H51" i="2"/>
  <c r="E51" i="2"/>
  <c r="H50" i="2"/>
  <c r="E50" i="2"/>
  <c r="H42" i="2"/>
  <c r="E42" i="2"/>
  <c r="H41" i="2"/>
  <c r="E41" i="2"/>
  <c r="H40" i="2"/>
  <c r="E40" i="2"/>
  <c r="H39" i="2"/>
  <c r="E39" i="2"/>
  <c r="H17" i="2"/>
  <c r="E17" i="2"/>
  <c r="H16" i="2"/>
  <c r="E16" i="2"/>
  <c r="H15" i="2"/>
  <c r="E15" i="2"/>
  <c r="H14" i="2"/>
  <c r="E14" i="2"/>
  <c r="F12" i="3" l="1"/>
  <c r="F60" i="4"/>
  <c r="F61" i="4" s="1"/>
  <c r="F76" i="4" s="1"/>
  <c r="H47" i="2" l="1"/>
  <c r="E47" i="2"/>
  <c r="H46" i="2"/>
  <c r="E46" i="2"/>
  <c r="H45" i="2"/>
  <c r="E45" i="2"/>
  <c r="H44" i="2"/>
  <c r="E44" i="2"/>
  <c r="H43" i="2"/>
  <c r="E43" i="2"/>
  <c r="H38" i="2"/>
  <c r="E38" i="2"/>
  <c r="H37" i="2"/>
  <c r="E37" i="2"/>
  <c r="H36" i="2"/>
  <c r="E36" i="2"/>
  <c r="H35" i="2"/>
  <c r="E35" i="2"/>
  <c r="H34" i="2"/>
  <c r="E34" i="2"/>
  <c r="H22" i="2"/>
  <c r="E22" i="2"/>
  <c r="H21" i="2"/>
  <c r="E21" i="2"/>
  <c r="H20" i="2"/>
  <c r="E20" i="2"/>
  <c r="H19" i="2"/>
  <c r="E19" i="2"/>
  <c r="H18" i="2"/>
  <c r="E18" i="2"/>
  <c r="H13" i="2"/>
  <c r="E13" i="2"/>
  <c r="H12" i="2"/>
  <c r="E12" i="2"/>
  <c r="H11" i="2"/>
  <c r="E11" i="2"/>
  <c r="H24" i="2"/>
  <c r="E24" i="2"/>
  <c r="H23" i="2"/>
  <c r="E23" i="2"/>
  <c r="H10" i="2"/>
  <c r="E10" i="2"/>
  <c r="H9" i="2"/>
  <c r="E9" i="2"/>
  <c r="H8" i="2"/>
  <c r="E8" i="2"/>
  <c r="H7" i="2"/>
  <c r="E7" i="2"/>
  <c r="E62" i="2" l="1"/>
  <c r="E63" i="2" s="1"/>
  <c r="E64" i="2" s="1"/>
  <c r="H62" i="2"/>
  <c r="H25" i="2"/>
  <c r="H26" i="2" s="1"/>
  <c r="H27" i="2" s="1"/>
  <c r="E25" i="2"/>
  <c r="E26" i="2" s="1"/>
  <c r="E27" i="2" s="1"/>
  <c r="E29" i="2" s="1"/>
  <c r="I37" i="1"/>
  <c r="E37" i="1"/>
  <c r="I36" i="1"/>
  <c r="E36" i="1"/>
  <c r="I35" i="1"/>
  <c r="E35" i="1"/>
  <c r="I34" i="1"/>
  <c r="E34" i="1"/>
  <c r="I33" i="1"/>
  <c r="E33" i="1"/>
  <c r="I32" i="1"/>
  <c r="E32" i="1"/>
  <c r="I31" i="1"/>
  <c r="E31" i="1"/>
  <c r="I30" i="1"/>
  <c r="E30" i="1"/>
  <c r="I29" i="1"/>
  <c r="E29" i="1"/>
  <c r="I28" i="1"/>
  <c r="E28" i="1"/>
  <c r="E38" i="1" s="1"/>
  <c r="I18" i="1"/>
  <c r="E18" i="1"/>
  <c r="I17" i="1"/>
  <c r="E17" i="1"/>
  <c r="I16" i="1"/>
  <c r="E16" i="1"/>
  <c r="I15" i="1"/>
  <c r="E15" i="1"/>
  <c r="I14" i="1"/>
  <c r="E14" i="1"/>
  <c r="I13" i="1"/>
  <c r="E13" i="1"/>
  <c r="I12" i="1"/>
  <c r="E12" i="1"/>
  <c r="I11" i="1"/>
  <c r="E11" i="1"/>
  <c r="I10" i="1"/>
  <c r="E10" i="1"/>
  <c r="I9" i="1"/>
  <c r="E9" i="1"/>
  <c r="I8" i="1"/>
  <c r="E8" i="1"/>
  <c r="I7" i="1"/>
  <c r="E7" i="1"/>
  <c r="I6" i="1"/>
  <c r="E6" i="1"/>
  <c r="I5" i="1"/>
  <c r="E5" i="1"/>
  <c r="E19" i="1" s="1"/>
  <c r="H63" i="2" l="1"/>
  <c r="H64" i="2" s="1"/>
  <c r="H29" i="2"/>
  <c r="I38" i="1"/>
  <c r="I39" i="1" s="1"/>
  <c r="I40" i="1" s="1"/>
  <c r="I42" i="1" s="1"/>
  <c r="I19" i="1"/>
  <c r="I20" i="1" s="1"/>
  <c r="E20" i="1"/>
  <c r="E21" i="1" s="1"/>
  <c r="E23" i="1" s="1"/>
  <c r="E39" i="1"/>
  <c r="E40" i="1" s="1"/>
  <c r="E42" i="1" s="1"/>
  <c r="H68" i="2" l="1"/>
  <c r="I21" i="1"/>
  <c r="I23" i="1" l="1"/>
  <c r="I44" i="1"/>
</calcChain>
</file>

<file path=xl/sharedStrings.xml><?xml version="1.0" encoding="utf-8"?>
<sst xmlns="http://schemas.openxmlformats.org/spreadsheetml/2006/main" count="283" uniqueCount="133">
  <si>
    <t xml:space="preserve">FORMATO 1 VALORES Y CANTIDADES </t>
  </si>
  <si>
    <t>FILTROS</t>
  </si>
  <si>
    <t>RUBRO 02-02-01-004-003 REC-10 VALOR ASIGNADO</t>
  </si>
  <si>
    <t>item</t>
  </si>
  <si>
    <t>detalle</t>
  </si>
  <si>
    <t>cant autorizada CPA</t>
  </si>
  <si>
    <t>vr unit</t>
  </si>
  <si>
    <t>vr total</t>
  </si>
  <si>
    <t xml:space="preserve">cant Ajustada necesidad real </t>
  </si>
  <si>
    <t>FILTRO      DE      ACEITE      APLICACIÓN CARROTANQUE      CHEVROLET      NKR MODELO 2014 DIESEL</t>
  </si>
  <si>
    <t>FILTRO      DE      ACEITE      APLICACIÓN NISSAN  FORNTIER  D-22  MODELO  2007</t>
  </si>
  <si>
    <t>FILTRO      DE      ACEITE      APLICACIÓN BUSETA   HYUNDAI   COUNTY   MODELO</t>
  </si>
  <si>
    <t>FILTRO  DE  ACEITE  APLICACIÓN   BUS CHEVROLET      FRR      MODELO      2013</t>
  </si>
  <si>
    <t>FILTRO SECADOR REFERENCIA  REFERENCIA 81521550043</t>
  </si>
  <si>
    <t>FILTRO ACEITE REFERENCIA 51055040122</t>
  </si>
  <si>
    <t>FILTRO DIESEL  REFERENCIA 51125030109</t>
  </si>
  <si>
    <t>FILTRO DE AIRE MOTOR C454 REFERENCIA 81081050021</t>
  </si>
  <si>
    <t>FILTRO DE ACEITE APLICACIÓN CAMION CHEVROLET   NQR   MODELO</t>
  </si>
  <si>
    <t>FILTRO DE ACEITE APLICACIÓN VERSA MODELO 2020 GASOLINA</t>
  </si>
  <si>
    <t>FILTRO  DE      ACEITE      APLICACIÓN CARROTANQUE   INTERNATIONAL   SBA MODELO 2017 DIESEL</t>
  </si>
  <si>
    <t>FILTRO      DE      ACEITE      APLICACIÓN VOLQUETA  CHEVROLET  FVR  MODELO 2012 DIESEL</t>
  </si>
  <si>
    <t>FILTRO      DE      ACEITE      APLICACIÓN CAMIONETA MITSUBISHI L-200 PICK UP MODELO 2015 DIESEL</t>
  </si>
  <si>
    <t>FILTRO      DE      ACEITE      APLICACIÓN AUTOMOVIL         CHEVROLET         BEAT MODELO 2021</t>
  </si>
  <si>
    <t>FILTRO      DE      ACEITE      APLICACIÓN CAMIONETA         HYUNDAI        TUCSON MODELO 2010 A GASOLINA</t>
  </si>
  <si>
    <t>FILTRO      DE      ACEITE      APLICACIÓN NISSAN NP-300 MODELO 2020 DIESEL</t>
  </si>
  <si>
    <t>FILTRO      DE      ACEITE APLICACIÓN MOTOCICLETA       YAMAHA       XTZ-250 MODELO 2014</t>
  </si>
  <si>
    <t>FILTRO      DE      ACEITE      APLICACIÓN MOTOCICLETA        HONDA        XRE-300 MODELO 2021 GASOLINA</t>
  </si>
  <si>
    <t>SUBTOTAL</t>
  </si>
  <si>
    <t>IVA 19%</t>
  </si>
  <si>
    <t>TOTAL RUBRO FILTROS</t>
  </si>
  <si>
    <t>SALDO A LIBERAR</t>
  </si>
  <si>
    <t>BATERÍAS</t>
  </si>
  <si>
    <t>BATERIA  AUTOMOTRIZ  CAJA  27H   B-D 1000 AMP</t>
  </si>
  <si>
    <t>BATERIA  AUTOMOTRIZ  CAJA  27H   B-IZ 1000 AMP</t>
  </si>
  <si>
    <t>BATERIA  AUTOMOTRIZ  CAJA  34D  B-D 950 AMP</t>
  </si>
  <si>
    <t>BATERIA  AUTOMOTRIZ  CAJA  31H  B-IZ 1.150 AMP</t>
  </si>
  <si>
    <t>BATERIA  AUTOMOTRIZ  CAJA  42D  B-D 750 AMP</t>
  </si>
  <si>
    <t>BATERIA  AUTOMOTRIZ  CAJA  42D  B-D 850 AMP</t>
  </si>
  <si>
    <t>BATERIA  AUTOMOTRIZ  CAJA  34D  B-D 900 AMP</t>
  </si>
  <si>
    <t>BATERIA  AUTOMOTRIZ  CAJA  48D  B-D 850 AMP</t>
  </si>
  <si>
    <t>BATERIA MOTOCICLETA 7L 6 AMP</t>
  </si>
  <si>
    <t>BATERIA MOTOCICLETA  5L  5 AMP</t>
  </si>
  <si>
    <t>BATERIAS VEHICULOS DONGFENG REFERENCIA: 6QW60L</t>
  </si>
  <si>
    <t>BATERIAS VEHICULO CHEVROLET DMAX  REFERENCIA 31H, 1150 P TITANIO CON TORNILLOS DE AJUSTE 12 V</t>
  </si>
  <si>
    <t>BATERIAS VEHICULOS FORD SUPER DUTY REFERENCIA  85048D, CON BORNE POSITIVO A LA DERECHA, 12 V</t>
  </si>
  <si>
    <t>BATERIAS VEHICULOS ITURRI   REFERENCIA 4D1500MC</t>
  </si>
  <si>
    <t>INSUMOS</t>
  </si>
  <si>
    <t>PRESUPUESTO ASIGNADO</t>
  </si>
  <si>
    <t>LLANTIL</t>
  </si>
  <si>
    <t>SHAMPOO PARA VEHÍCULOS</t>
  </si>
  <si>
    <t>REPUESTOS VEHÍCULOS</t>
  </si>
  <si>
    <t>BOMBILLO DIRECCIONAL 12 V P21- 5W AMBAR</t>
  </si>
  <si>
    <t>JGO PLUMILLA LIMPIABRISAS  22"</t>
  </si>
  <si>
    <t>JGO PLUMILLA LIMPIABRISAS  18"</t>
  </si>
  <si>
    <t>JGO PLUMILLA LIMPIABRISAS  16"</t>
  </si>
  <si>
    <t>BOMBILLO 12V TIPO H-4 60W</t>
  </si>
  <si>
    <t xml:space="preserve">BOMBILLO DOBLE FILAMENTO 12 V P21- 5W </t>
  </si>
  <si>
    <t>BOMBILLO 24V TIPO H-4 60W</t>
  </si>
  <si>
    <t>JGO PLUMILLA LIMPIABRISAS  36"</t>
  </si>
  <si>
    <t xml:space="preserve">VALOR TOTAL ASIGNADO </t>
  </si>
  <si>
    <t>TOTAL AJUSTADO</t>
  </si>
  <si>
    <t>EMPRESA __________________________</t>
  </si>
  <si>
    <t>REPRESENTANTE ______________________________________</t>
  </si>
  <si>
    <t>NOTA : El contratista no podra exceder los valores asignados por rubro, so pena de rechazo de la oferta.</t>
  </si>
  <si>
    <t>FILTRO DE ACEITE APLICACIÓN
CAMIÓN CHEVROLET NQR
MODELO 2020 DIESEL</t>
  </si>
  <si>
    <t>FILTRO DE ACEITE APLICACIÓN
VERSA MODELO 2020 GASOLINA</t>
  </si>
  <si>
    <t>FILTRO DE ACEITE APLICACIÓN
CARROTANQUE INTERNATIONAL
SBA MODELO 2017 DIESEL</t>
  </si>
  <si>
    <t>FILTRO DE ACEITE APLICACIÓN
VOLQUETA CHEVROLET FVR
MODELO 2012 DIESEL</t>
  </si>
  <si>
    <t>FILTRO DE ACEITE APLICACIÓN
CAMIONETA MITSUBISHI L-200
PICK UP MODELO 2015 DIESEL</t>
  </si>
  <si>
    <t>FILTRO DE ACEITE APLICACIÓN
AUTOMOVIL CHEVROLET BEAT
MODELO 2021</t>
  </si>
  <si>
    <t>FILTRO DE ACEITE APLICACIÓN
CAMIONETA HYUNDAI TUCSON
MODELO 2010 A GASOLINA</t>
  </si>
  <si>
    <t>FILTRO DE ACEITE APLICACIÓN
NISSAN NP-300 MODELO 2020
DIESEL</t>
  </si>
  <si>
    <t>FILTRO DE ACEITE APLICACIÓN
CARROTANQUE CHEVROLET NKR
MODELO 2014 DIESEL</t>
  </si>
  <si>
    <t>FILTRO DE ACEITE APLICACIÓN
NISSAN FORNTIER D-22 MODELO
2007 DIESEL</t>
  </si>
  <si>
    <t>FILTRO DE ACEITE APLICACIÓN
BUSETA HYUNDAI COUNTY
MODELO 2015 DIESEL</t>
  </si>
  <si>
    <t>FILTRO DE ACEITE APLICACIÓN
BUS CHEVROLET FRR MODELO
2013 DIESEL</t>
  </si>
  <si>
    <t>FILTRO DE ACEITE APLICACIÓN
MOTOCICLETA YAMAHA XTZ-250
MODELO 2014</t>
  </si>
  <si>
    <t>FILTRO DE ACEITE APLICACIÓN
PARA MOTOCICLETA HONDA XRE-
300 MODELO 2021 GASOLINA</t>
  </si>
  <si>
    <t>BATERÍA AUTOMOTRIZ CAJA 27H
B-D 1000 AMP</t>
  </si>
  <si>
    <t>BATERÍA AUTOMOTRIZ CAJA 27H
B-IZ 1000 AMP</t>
  </si>
  <si>
    <t>BATERÍA AUTOMOTRIZ CAJA 34D 
B-D 950 AMP</t>
  </si>
  <si>
    <t>BATERÍA AUTOMOTRIZ CAJA 31H
B-IZ 1.150 AMP</t>
  </si>
  <si>
    <t>BATERIA AUTOMOTRIZ CAJA 42D
B-D 750 AMP</t>
  </si>
  <si>
    <t>BATERÍA AUTOMOTRIZ CAJA 42D
B-D 850 AMP</t>
  </si>
  <si>
    <t>BATERÍA AUTOMOTRIZ CAJA 34D
B-D 900 AMP</t>
  </si>
  <si>
    <t>BATERÍA AUTOMOTRIZ CAJA 48D
B-D 850 AMP</t>
  </si>
  <si>
    <t>BATERÍA MOTOCICLETA 7L
6 AMP</t>
  </si>
  <si>
    <t>BATERÍA MOTOCICLETA 5L
5 AMP</t>
  </si>
  <si>
    <t>RUBRO</t>
  </si>
  <si>
    <t>CODIGO</t>
  </si>
  <si>
    <t>DESCRIPCIO DEL BIEN</t>
  </si>
  <si>
    <t>VALOR UNITARIO</t>
  </si>
  <si>
    <t>CANTIDAD</t>
  </si>
  <si>
    <t>VALOR TOTAL</t>
  </si>
  <si>
    <t>02-01-01-004-06-09</t>
  </si>
  <si>
    <t>Adquisicion bombillería (luces de servicio, direccionales, cocuyos, stop,etc.)</t>
  </si>
  <si>
    <t>02-01-01-004-006-05</t>
  </si>
  <si>
    <t xml:space="preserve">Adquisición par de plumillas parabrisas 22" para vehículo </t>
  </si>
  <si>
    <t xml:space="preserve">Adquisición par de plumillas parabrisas 18" para vehículo </t>
  </si>
  <si>
    <t xml:space="preserve">Adquisición par de plumillas parabrisas 16" para vehículo </t>
  </si>
  <si>
    <t xml:space="preserve">Bombillos motocicletas TIPO H4 LED </t>
  </si>
  <si>
    <t>Bombillo boble filamento 12V</t>
  </si>
  <si>
    <t>Bombillo H4 para vehiculo 24V</t>
  </si>
  <si>
    <t>Adquisición  de plumillas parabrisas 36" para Camion de bomberos ITURRI</t>
  </si>
  <si>
    <t>TOTAL PRESUPUESTO ASIGNADO</t>
  </si>
  <si>
    <t>ITEM</t>
  </si>
  <si>
    <t>DESCRIPCIÓN</t>
  </si>
  <si>
    <t>CANTIDAD AUTORIZADA CPA</t>
  </si>
  <si>
    <t xml:space="preserve">VALOR UNITARIO </t>
  </si>
  <si>
    <t>BATERÍAS Y PLUMILLAS</t>
  </si>
  <si>
    <t>RUBRO 02-02-01-004-006 REC-10 VALOR ASIGNADO</t>
  </si>
  <si>
    <t>TOTAL RUBRO BATERIAS</t>
  </si>
  <si>
    <t>CONSUMIBLES</t>
  </si>
  <si>
    <t>RUBRO 02-02-01-003-005 REC-10 VALOR ASIGNADO</t>
  </si>
  <si>
    <t>TOTAL RUBRO CONSUMIBLES</t>
  </si>
  <si>
    <t>RUBRO 02-02-01-004-009 REC-10 VALOR ASIGNADO</t>
  </si>
  <si>
    <t>BOMBILLO PARA VEHÍCULO DIRECCIONAL 12 V P21- 5W AMBAR</t>
  </si>
  <si>
    <t>BOMBILLO PARA VEHÍCULO DE 12V TIPO H-4 60W</t>
  </si>
  <si>
    <t xml:space="preserve">BOMBILLO PARA VEHÍCULO, DE DOBLE FILAMENTO 12 V P21- 5W </t>
  </si>
  <si>
    <t>BOMBILLO PARA VEHÍCULO 24V TIPO H-4 60W</t>
  </si>
  <si>
    <t>TOTAL RUBRO REPUESTOS VEHÍCULOS</t>
  </si>
  <si>
    <t>TOTAL PESUPUESTO ASIGNADO</t>
  </si>
  <si>
    <t xml:space="preserve">VALOR TOTAL OFERTADO </t>
  </si>
  <si>
    <t>VALIDEZ DE LA COTIZACIÓN 120 DIAS</t>
  </si>
  <si>
    <t xml:space="preserve">UNIDAD DE MEDIDA </t>
  </si>
  <si>
    <t>UNIDAD</t>
  </si>
  <si>
    <t>UNIDAD DE MEDIDA</t>
  </si>
  <si>
    <t xml:space="preserve">UNIDAD </t>
  </si>
  <si>
    <t>FILTRO      DE      ACEITE      APLICACIÓN BUSETA   HYUNDAI   COUNTY   MODELO 2015</t>
  </si>
  <si>
    <t>FILTRO DE ACEITE APLICACIÓN CAMION CHEVROLET   NQR   MODELO 2020</t>
  </si>
  <si>
    <t xml:space="preserve">JUEGO </t>
  </si>
  <si>
    <t xml:space="preserve">PARA FACILIDAD DE LOS PROPONENTES SE PUBLICA EL FORMATO EN EXCEL, SIN EMBARGO, SE RECUERDA QUE ES RESPONSABILIDAD DE LOS PROPONENTES EL DILIGENCIAMIENTO E INFORMACIÓN CONTENIDA EN EL MISMO. </t>
  </si>
  <si>
    <t>Nota 1: El oferente deberá cotizar todos y cada uno de los ítems que se encuentran en la OFERTA ECONÓMICA en la sección CUESTIONARIO de la INVITACIÓN PÚBLICA ELECTRÓNICA, lo cual deberá concordar con la solicitado en el ANEXO 1 – ANEXO TÉCNICO - ESPECIFICACIONES TÉCNICAS, so pena de rechazo.
Nota 2: Los oferentes deberán cotizar los bienes relacionados la OFERTA ECONÓMICA con el valor del IVA (si aplica) debidamente discriminado (IVA global por rubro). De encontrarse exento se deberá indicar la norma que aplique.
Nota 3. La propuesta económica debe presentarse en todos los ítems, NO se aceptan valores en cero (0), de ser así será causal de rechazo.
Nota 4. El proponente no podrá sobrepasar el presupuesto oficial TOTAL y/o por RUBRO y/o una vez efectuada la corrección aritmética por el Comité Económico Evaluador lo supere, so pena de rechazo.
Nota 5. En el evento que existan diferencias entre el valor presentado en la sección CUESTIONARIO del SECOP II y alguno(s) de los documentos adjuntos a la oferta, el comité evaluador tendrá en cuenta los valores establecidos en el anexo OFERTA ECONÓMICA.
Nota 6. Los precios ofertados de los servicios, objeto del contrato resultante se considerarán fijos y firmes, por ende, serán de carácter obligatorio durante el periodo de ejecución del contrato a celebrarse y por ningún motivo o circunstancia se podrá cambiar, indiferente de la cantidad requerida por la administración. Por tanto, el proponente deberá tener en cuenta, que, al elaborar su propuesta, debe incluir todos los factores y costos que puedan incidir en el precio de los bienes y/o servicios durante la ejecución del contrato.
Nota 7. La oferta deberá presentarse en pesos colombianos.
Nota 8: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Nota 9: En aras de adelantar el procedimiento de mínima cuantía, bajo un marco de igualdad y equidad para todos los proponentes, la oferta inicial de precio deberá limitarse a las cantidades mínimas requeridas que se proyectan en la presente invitación pública, no obstante, previo acuerdo con el adjudicatario, en el evento de sobrar presupuesto en etapa de adjudicación la Entidad podrá adquirir mayores cantidades hasta la necesidad real establecida en el EDP sin sobrepasar el presupuesto asignado TOTAL y/o por RUBRO.
Nota 10: Para el desarrollo y ejecución de este proceso contractual no existen costos asociados distintos a los ya determinados de manera clara tanto en las especificaciones y condiciones técnicas de obligatorio cumplimiento. Por consiguiente, o hay lugar para costos adicionales que influyan en la determinación del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</si>
</sst>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0_);\(0\)"/>
    <numFmt numFmtId="166" formatCode="_(&quot;$&quot;\ * #,##0.00_);_(&quot;$&quot;\ * \(#,##0.00\);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sz val="11"/>
      <color rgb="FF000000"/>
      <name val="Calibri"/>
      <family val="2"/>
      <scheme val="minor"/>
    </font>
    <font>
      <sz val="12"/>
      <color theme="1"/>
      <name val="Arial"/>
      <family val="2"/>
    </font>
    <font>
      <sz val="10"/>
      <name val="Arial"/>
      <family val="2"/>
    </font>
    <font>
      <sz val="12"/>
      <name val="Arial"/>
      <family val="2"/>
    </font>
    <font>
      <b/>
      <sz val="12"/>
      <color theme="1"/>
      <name val="Arial"/>
      <family val="2"/>
    </font>
    <font>
      <b/>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0.249977111117893"/>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164" fontId="1" fillId="0" borderId="0" applyFont="0" applyFill="0" applyBorder="0" applyAlignment="0" applyProtection="0"/>
    <xf numFmtId="0" fontId="6" fillId="0" borderId="0"/>
  </cellStyleXfs>
  <cellXfs count="149">
    <xf numFmtId="0" fontId="0" fillId="0" borderId="0" xfId="0"/>
    <xf numFmtId="0" fontId="0" fillId="0" borderId="0" xfId="0" applyAlignment="1">
      <alignment horizontal="center"/>
    </xf>
    <xf numFmtId="43" fontId="0" fillId="0" borderId="0" xfId="1" applyFont="1"/>
    <xf numFmtId="0" fontId="0" fillId="2" borderId="0" xfId="0" applyFill="1"/>
    <xf numFmtId="43" fontId="2" fillId="0" borderId="0" xfId="1" applyFont="1"/>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wrapText="1"/>
    </xf>
    <xf numFmtId="43" fontId="2" fillId="4" borderId="5" xfId="1" applyFont="1" applyFill="1" applyBorder="1" applyAlignment="1">
      <alignment horizontal="center" vertical="center"/>
    </xf>
    <xf numFmtId="43" fontId="2" fillId="4" borderId="6" xfId="1" applyFont="1" applyFill="1" applyBorder="1" applyAlignment="1">
      <alignment horizontal="center" vertical="center"/>
    </xf>
    <xf numFmtId="0" fontId="2" fillId="2" borderId="5" xfId="0" applyFont="1" applyFill="1" applyBorder="1" applyAlignment="1">
      <alignment horizontal="center" vertical="center"/>
    </xf>
    <xf numFmtId="0" fontId="2" fillId="5" borderId="6" xfId="0" applyFont="1" applyFill="1" applyBorder="1" applyAlignment="1">
      <alignment horizontal="center" vertical="center" wrapText="1"/>
    </xf>
    <xf numFmtId="43" fontId="2" fillId="4" borderId="7" xfId="1" applyFont="1" applyFill="1" applyBorder="1" applyAlignment="1">
      <alignment horizontal="center" vertical="center"/>
    </xf>
    <xf numFmtId="0" fontId="0" fillId="0" borderId="8" xfId="0" applyBorder="1" applyAlignment="1">
      <alignment horizontal="center"/>
    </xf>
    <xf numFmtId="0" fontId="0" fillId="0" borderId="10" xfId="0" applyBorder="1" applyAlignment="1">
      <alignment horizontal="center"/>
    </xf>
    <xf numFmtId="43" fontId="0" fillId="0" borderId="9" xfId="1" applyFont="1" applyBorder="1"/>
    <xf numFmtId="0" fontId="0" fillId="2" borderId="10" xfId="0" applyFill="1" applyBorder="1"/>
    <xf numFmtId="43" fontId="0" fillId="0" borderId="11" xfId="1" applyFont="1" applyBorder="1"/>
    <xf numFmtId="0" fontId="0" fillId="0" borderId="12" xfId="0" applyBorder="1" applyAlignment="1">
      <alignment horizontal="center"/>
    </xf>
    <xf numFmtId="0" fontId="0" fillId="0" borderId="14" xfId="0" applyBorder="1" applyAlignment="1">
      <alignment horizontal="center"/>
    </xf>
    <xf numFmtId="43" fontId="0" fillId="0" borderId="13" xfId="1" applyFont="1" applyBorder="1"/>
    <xf numFmtId="0" fontId="0" fillId="2" borderId="14" xfId="0" applyFill="1" applyBorder="1"/>
    <xf numFmtId="43" fontId="0" fillId="0" borderId="15" xfId="1" applyFont="1" applyBorder="1"/>
    <xf numFmtId="0" fontId="0" fillId="3" borderId="12" xfId="0" applyFill="1" applyBorder="1" applyAlignment="1">
      <alignment horizontal="center"/>
    </xf>
    <xf numFmtId="0" fontId="0" fillId="0" borderId="16" xfId="0" applyBorder="1" applyAlignment="1">
      <alignment horizontal="center"/>
    </xf>
    <xf numFmtId="0" fontId="0" fillId="0" borderId="18" xfId="0" applyBorder="1" applyAlignment="1">
      <alignment horizontal="center"/>
    </xf>
    <xf numFmtId="43" fontId="0" fillId="0" borderId="17" xfId="1" applyFont="1" applyBorder="1"/>
    <xf numFmtId="0" fontId="0" fillId="2" borderId="18" xfId="0" applyFill="1" applyBorder="1"/>
    <xf numFmtId="43" fontId="0" fillId="0" borderId="19" xfId="1" applyFont="1" applyBorder="1"/>
    <xf numFmtId="43" fontId="2" fillId="0" borderId="21" xfId="1" applyFont="1" applyBorder="1"/>
    <xf numFmtId="0" fontId="0" fillId="0" borderId="22" xfId="0" applyBorder="1" applyAlignment="1">
      <alignment horizontal="center"/>
    </xf>
    <xf numFmtId="43" fontId="0" fillId="0" borderId="0" xfId="1" applyFont="1" applyBorder="1"/>
    <xf numFmtId="43" fontId="2" fillId="0" borderId="4" xfId="1" applyFont="1" applyBorder="1"/>
    <xf numFmtId="43" fontId="0" fillId="0" borderId="21" xfId="1" applyFont="1" applyBorder="1"/>
    <xf numFmtId="43" fontId="0" fillId="0" borderId="23" xfId="1" applyFont="1" applyBorder="1"/>
    <xf numFmtId="43" fontId="2" fillId="0" borderId="26" xfId="1" applyFont="1" applyBorder="1"/>
    <xf numFmtId="0" fontId="0" fillId="0" borderId="24" xfId="0" applyBorder="1" applyAlignment="1">
      <alignment horizontal="center"/>
    </xf>
    <xf numFmtId="43" fontId="0" fillId="0" borderId="25" xfId="1" applyFont="1" applyBorder="1"/>
    <xf numFmtId="43" fontId="2" fillId="0" borderId="27" xfId="1" applyFont="1" applyBorder="1"/>
    <xf numFmtId="0" fontId="2" fillId="0" borderId="0" xfId="0" applyFont="1"/>
    <xf numFmtId="43" fontId="2" fillId="0" borderId="0" xfId="1" applyFont="1" applyAlignment="1">
      <alignment horizontal="left"/>
    </xf>
    <xf numFmtId="0" fontId="0" fillId="0" borderId="9" xfId="0" applyBorder="1" applyAlignment="1">
      <alignment horizontal="center"/>
    </xf>
    <xf numFmtId="43" fontId="0" fillId="0" borderId="10" xfId="1" applyFont="1" applyBorder="1"/>
    <xf numFmtId="0" fontId="0" fillId="0" borderId="13" xfId="0" applyBorder="1" applyAlignment="1">
      <alignment horizontal="center"/>
    </xf>
    <xf numFmtId="43" fontId="0" fillId="0" borderId="14" xfId="1" applyFont="1" applyBorder="1"/>
    <xf numFmtId="0" fontId="0" fillId="0" borderId="17" xfId="0" applyBorder="1" applyAlignment="1">
      <alignment horizontal="center"/>
    </xf>
    <xf numFmtId="43" fontId="0" fillId="0" borderId="18" xfId="1" applyFont="1" applyBorder="1"/>
    <xf numFmtId="0" fontId="0" fillId="0" borderId="25" xfId="0" applyBorder="1"/>
    <xf numFmtId="0" fontId="0" fillId="0" borderId="25" xfId="0" applyBorder="1" applyAlignment="1">
      <alignment horizontal="center"/>
    </xf>
    <xf numFmtId="0" fontId="0" fillId="0" borderId="9" xfId="0" applyBorder="1" applyAlignment="1">
      <alignment wrapText="1"/>
    </xf>
    <xf numFmtId="0" fontId="0" fillId="0" borderId="13" xfId="0" applyBorder="1" applyAlignment="1">
      <alignment wrapText="1"/>
    </xf>
    <xf numFmtId="0" fontId="0" fillId="0" borderId="17" xfId="0" applyBorder="1" applyAlignment="1">
      <alignment wrapText="1"/>
    </xf>
    <xf numFmtId="0" fontId="0" fillId="0" borderId="10" xfId="0" applyBorder="1" applyAlignment="1">
      <alignment wrapText="1"/>
    </xf>
    <xf numFmtId="0" fontId="0" fillId="0" borderId="14" xfId="0" applyBorder="1" applyAlignment="1">
      <alignment wrapText="1"/>
    </xf>
    <xf numFmtId="0" fontId="0" fillId="0" borderId="18" xfId="0" applyBorder="1" applyAlignment="1">
      <alignment wrapText="1"/>
    </xf>
    <xf numFmtId="43" fontId="3" fillId="0" borderId="0" xfId="1" applyFont="1"/>
    <xf numFmtId="0" fontId="0" fillId="3" borderId="9" xfId="0" applyFill="1" applyBorder="1" applyAlignment="1">
      <alignment horizontal="center"/>
    </xf>
    <xf numFmtId="0" fontId="0" fillId="3" borderId="13" xfId="0" applyFill="1" applyBorder="1" applyAlignment="1">
      <alignment horizontal="center"/>
    </xf>
    <xf numFmtId="0" fontId="0" fillId="3" borderId="17" xfId="0" applyFill="1" applyBorder="1" applyAlignment="1">
      <alignment horizontal="center"/>
    </xf>
    <xf numFmtId="0" fontId="0" fillId="3" borderId="8" xfId="0" applyFill="1" applyBorder="1" applyAlignment="1">
      <alignment horizontal="center"/>
    </xf>
    <xf numFmtId="0" fontId="0" fillId="3" borderId="16" xfId="0" applyFill="1" applyBorder="1" applyAlignment="1">
      <alignment horizontal="center"/>
    </xf>
    <xf numFmtId="0" fontId="2" fillId="0" borderId="0" xfId="0" applyFont="1" applyAlignment="1">
      <alignment horizontal="left"/>
    </xf>
    <xf numFmtId="0" fontId="2" fillId="0" borderId="24" xfId="0" applyFont="1" applyBorder="1" applyAlignment="1">
      <alignment horizontal="center"/>
    </xf>
    <xf numFmtId="0" fontId="2" fillId="0" borderId="25" xfId="0" applyFont="1" applyBorder="1" applyAlignment="1">
      <alignment horizontal="center"/>
    </xf>
    <xf numFmtId="0" fontId="2" fillId="4" borderId="4" xfId="0" applyFont="1" applyFill="1" applyBorder="1" applyAlignment="1">
      <alignment horizontal="center" vertical="center" wrapText="1"/>
    </xf>
    <xf numFmtId="43" fontId="2" fillId="4" borderId="4" xfId="1" applyFont="1" applyFill="1" applyBorder="1" applyAlignment="1">
      <alignment horizontal="center" vertical="center"/>
    </xf>
    <xf numFmtId="0" fontId="0" fillId="0" borderId="28" xfId="0" applyBorder="1" applyAlignment="1">
      <alignment horizontal="center"/>
    </xf>
    <xf numFmtId="0" fontId="4" fillId="0" borderId="28" xfId="0" applyFont="1" applyBorder="1" applyAlignment="1">
      <alignment wrapText="1"/>
    </xf>
    <xf numFmtId="0" fontId="5" fillId="0" borderId="28" xfId="0" applyFont="1" applyBorder="1" applyAlignment="1">
      <alignment horizontal="center"/>
    </xf>
    <xf numFmtId="43" fontId="0" fillId="0" borderId="28" xfId="1" applyFont="1" applyBorder="1"/>
    <xf numFmtId="0" fontId="4" fillId="3" borderId="28" xfId="0" applyFont="1" applyFill="1" applyBorder="1" applyAlignment="1">
      <alignment wrapText="1"/>
    </xf>
    <xf numFmtId="0" fontId="0" fillId="0" borderId="29" xfId="0" applyBorder="1" applyAlignment="1">
      <alignment horizontal="center"/>
    </xf>
    <xf numFmtId="0" fontId="4" fillId="0" borderId="30" xfId="0" applyFont="1" applyBorder="1" applyAlignment="1">
      <alignment wrapText="1"/>
    </xf>
    <xf numFmtId="0" fontId="5" fillId="0" borderId="30" xfId="0" applyFont="1" applyBorder="1" applyAlignment="1">
      <alignment horizontal="center"/>
    </xf>
    <xf numFmtId="43" fontId="0" fillId="0" borderId="30" xfId="1" applyFont="1" applyBorder="1"/>
    <xf numFmtId="43" fontId="0" fillId="0" borderId="31" xfId="1" applyFont="1" applyBorder="1"/>
    <xf numFmtId="0" fontId="0" fillId="0" borderId="32" xfId="0" applyBorder="1" applyAlignment="1">
      <alignment horizontal="center"/>
    </xf>
    <xf numFmtId="43" fontId="0" fillId="0" borderId="33" xfId="1" applyFont="1" applyBorder="1"/>
    <xf numFmtId="0" fontId="4" fillId="3" borderId="35" xfId="0" applyFont="1" applyFill="1" applyBorder="1" applyAlignment="1">
      <alignment wrapText="1"/>
    </xf>
    <xf numFmtId="0" fontId="5" fillId="0" borderId="35" xfId="0" applyFont="1" applyBorder="1" applyAlignment="1">
      <alignment horizontal="center"/>
    </xf>
    <xf numFmtId="43" fontId="0" fillId="0" borderId="35" xfId="1" applyFont="1" applyBorder="1"/>
    <xf numFmtId="43" fontId="0" fillId="0" borderId="36" xfId="1" applyFont="1" applyBorder="1"/>
    <xf numFmtId="0" fontId="4" fillId="0" borderId="0" xfId="0" applyFont="1" applyAlignment="1">
      <alignment wrapText="1"/>
    </xf>
    <xf numFmtId="0" fontId="7" fillId="0" borderId="28" xfId="3" applyFont="1" applyBorder="1" applyAlignment="1">
      <alignment horizontal="left" vertical="center" wrapText="1"/>
    </xf>
    <xf numFmtId="0" fontId="7" fillId="0" borderId="35" xfId="3" applyFont="1" applyBorder="1" applyAlignment="1">
      <alignment horizontal="left" vertical="center" wrapText="1"/>
    </xf>
    <xf numFmtId="3" fontId="7" fillId="0" borderId="28" xfId="3" applyNumberFormat="1" applyFont="1" applyBorder="1" applyAlignment="1">
      <alignment horizontal="center" vertical="center" wrapText="1"/>
    </xf>
    <xf numFmtId="3" fontId="7" fillId="0" borderId="35" xfId="3" applyNumberFormat="1" applyFont="1" applyBorder="1" applyAlignment="1">
      <alignment horizontal="center" vertical="center" wrapText="1"/>
    </xf>
    <xf numFmtId="0" fontId="5" fillId="0" borderId="0" xfId="0" applyFont="1"/>
    <xf numFmtId="43" fontId="5" fillId="0" borderId="0" xfId="1" applyFont="1"/>
    <xf numFmtId="0" fontId="8" fillId="6" borderId="29" xfId="0" applyFont="1" applyFill="1" applyBorder="1" applyAlignment="1">
      <alignment horizontal="center" wrapText="1"/>
    </xf>
    <xf numFmtId="0" fontId="8" fillId="6" borderId="30" xfId="0" applyFont="1" applyFill="1" applyBorder="1" applyAlignment="1">
      <alignment horizontal="center" wrapText="1"/>
    </xf>
    <xf numFmtId="0" fontId="8" fillId="6" borderId="31" xfId="0" applyFont="1" applyFill="1" applyBorder="1" applyAlignment="1">
      <alignment horizontal="center" wrapText="1"/>
    </xf>
    <xf numFmtId="0" fontId="5" fillId="0" borderId="0" xfId="0" applyFont="1" applyAlignment="1">
      <alignment wrapText="1"/>
    </xf>
    <xf numFmtId="0" fontId="5" fillId="0" borderId="32" xfId="0" applyFont="1" applyBorder="1"/>
    <xf numFmtId="165" fontId="5" fillId="0" borderId="28" xfId="1" applyNumberFormat="1" applyFont="1" applyBorder="1" applyAlignment="1">
      <alignment horizontal="center" vertical="center"/>
    </xf>
    <xf numFmtId="166" fontId="7" fillId="0" borderId="28" xfId="2" applyNumberFormat="1" applyFont="1" applyFill="1" applyBorder="1" applyAlignment="1">
      <alignment horizontal="center" vertical="center" wrapText="1"/>
    </xf>
    <xf numFmtId="43" fontId="5" fillId="0" borderId="33" xfId="1" applyFont="1" applyBorder="1"/>
    <xf numFmtId="0" fontId="5" fillId="0" borderId="34" xfId="0" applyFont="1" applyBorder="1"/>
    <xf numFmtId="165" fontId="5" fillId="0" borderId="35" xfId="1" applyNumberFormat="1" applyFont="1" applyBorder="1" applyAlignment="1">
      <alignment horizontal="center" vertical="center"/>
    </xf>
    <xf numFmtId="166" fontId="7" fillId="0" borderId="35" xfId="2" applyNumberFormat="1" applyFont="1" applyFill="1" applyBorder="1" applyAlignment="1">
      <alignment horizontal="center" vertical="center" wrapText="1"/>
    </xf>
    <xf numFmtId="43" fontId="5" fillId="0" borderId="36" xfId="1" applyFont="1" applyBorder="1"/>
    <xf numFmtId="43" fontId="8" fillId="0" borderId="3" xfId="1" applyFont="1" applyBorder="1"/>
    <xf numFmtId="43" fontId="5" fillId="0" borderId="0" xfId="0" applyNumberFormat="1" applyFont="1"/>
    <xf numFmtId="43" fontId="2" fillId="0" borderId="3" xfId="1" applyFont="1" applyBorder="1"/>
    <xf numFmtId="43" fontId="2" fillId="0" borderId="7" xfId="1" applyFont="1" applyBorder="1" applyAlignment="1"/>
    <xf numFmtId="43" fontId="2" fillId="0" borderId="25" xfId="1" applyFont="1" applyBorder="1"/>
    <xf numFmtId="0" fontId="2" fillId="6" borderId="29" xfId="0" applyFont="1" applyFill="1" applyBorder="1" applyAlignment="1">
      <alignment horizontal="center" vertical="center" wrapText="1"/>
    </xf>
    <xf numFmtId="0" fontId="2" fillId="6" borderId="30" xfId="0" applyFont="1" applyFill="1" applyBorder="1" applyAlignment="1">
      <alignment horizontal="center" vertical="center" wrapText="1"/>
    </xf>
    <xf numFmtId="43" fontId="2" fillId="6" borderId="30" xfId="1" applyFont="1" applyFill="1" applyBorder="1" applyAlignment="1">
      <alignment horizontal="center" vertical="center" wrapText="1"/>
    </xf>
    <xf numFmtId="43" fontId="2" fillId="6" borderId="31" xfId="1" applyFont="1" applyFill="1" applyBorder="1" applyAlignment="1">
      <alignment horizontal="center" vertical="center" wrapText="1"/>
    </xf>
    <xf numFmtId="43" fontId="2" fillId="0" borderId="33" xfId="1" applyFont="1" applyBorder="1"/>
    <xf numFmtId="43" fontId="2" fillId="0" borderId="36" xfId="1" applyFont="1" applyBorder="1"/>
    <xf numFmtId="43" fontId="0" fillId="0" borderId="3" xfId="1" applyFont="1" applyBorder="1"/>
    <xf numFmtId="0" fontId="4" fillId="0" borderId="28" xfId="0" applyFont="1" applyBorder="1" applyAlignment="1">
      <alignment horizontal="center" wrapText="1"/>
    </xf>
    <xf numFmtId="0" fontId="4"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xf numFmtId="0" fontId="9" fillId="0" borderId="0" xfId="0" applyFont="1" applyAlignment="1">
      <alignment horizontal="center"/>
    </xf>
    <xf numFmtId="43" fontId="2" fillId="0" borderId="1" xfId="1" applyFont="1" applyBorder="1" applyAlignment="1">
      <alignment horizontal="center"/>
    </xf>
    <xf numFmtId="43" fontId="2" fillId="0" borderId="2" xfId="1" applyFont="1" applyBorder="1" applyAlignment="1">
      <alignment horizontal="center"/>
    </xf>
    <xf numFmtId="43" fontId="0" fillId="0" borderId="0" xfId="1" applyFont="1" applyAlignment="1">
      <alignment horizontal="center"/>
    </xf>
    <xf numFmtId="0" fontId="2" fillId="0" borderId="0" xfId="0" applyFont="1" applyAlignment="1">
      <alignment horizontal="center"/>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0" borderId="22" xfId="0" applyFont="1" applyBorder="1" applyAlignment="1">
      <alignment horizontal="center"/>
    </xf>
    <xf numFmtId="0" fontId="2" fillId="0" borderId="21"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0"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2" fillId="0" borderId="32" xfId="0" applyFont="1" applyBorder="1" applyAlignment="1">
      <alignment horizontal="center"/>
    </xf>
    <xf numFmtId="0" fontId="2" fillId="0" borderId="28" xfId="0" applyFont="1" applyBorder="1" applyAlignment="1">
      <alignment horizontal="center"/>
    </xf>
    <xf numFmtId="0" fontId="2" fillId="0" borderId="34" xfId="0" applyFont="1" applyBorder="1" applyAlignment="1">
      <alignment horizontal="center"/>
    </xf>
    <xf numFmtId="0" fontId="2" fillId="0" borderId="35" xfId="0" applyFont="1" applyBorder="1" applyAlignment="1">
      <alignment horizontal="center"/>
    </xf>
    <xf numFmtId="43" fontId="2" fillId="0" borderId="20" xfId="1" applyFont="1" applyBorder="1" applyAlignment="1">
      <alignment horizontal="center"/>
    </xf>
    <xf numFmtId="43" fontId="2" fillId="0" borderId="5" xfId="1" applyFont="1" applyBorder="1" applyAlignment="1">
      <alignment horizontal="center"/>
    </xf>
    <xf numFmtId="43" fontId="2" fillId="0" borderId="7" xfId="1"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9" fillId="3" borderId="0" xfId="0" applyFont="1" applyFill="1" applyAlignment="1">
      <alignment horizontal="left" vertical="center" wrapText="1"/>
    </xf>
    <xf numFmtId="0" fontId="0" fillId="0" borderId="0" xfId="0" applyAlignment="1">
      <alignment horizontal="left" wrapText="1"/>
    </xf>
    <xf numFmtId="0" fontId="0" fillId="0" borderId="0" xfId="0" applyAlignment="1">
      <alignment horizontal="center" wrapText="1"/>
    </xf>
  </cellXfs>
  <cellStyles count="4">
    <cellStyle name="Millares" xfId="1" builtinId="3"/>
    <cellStyle name="Moneda" xfId="2" builtinId="4"/>
    <cellStyle name="Normal" xfId="0" builtinId="0"/>
    <cellStyle name="Normal_COMPRA EQ." xfId="3" xr:uid="{E3E3A38A-63BC-4021-9BA4-3E0E9EF06305}"/>
  </cellStyles>
  <dxfs count="3">
    <dxf>
      <fill>
        <patternFill>
          <bgColor theme="1"/>
        </patternFill>
      </fill>
    </dxf>
    <dxf>
      <font>
        <color rgb="FFFFFF00"/>
      </font>
      <fill>
        <patternFill>
          <bgColor theme="7" tint="-0.24994659260841701"/>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47238-98E8-40DF-A262-E9BECC3A83D3}">
  <dimension ref="A2:H75"/>
  <sheetViews>
    <sheetView topLeftCell="A49" workbookViewId="0">
      <selection activeCell="B54" sqref="B54:B61"/>
    </sheetView>
  </sheetViews>
  <sheetFormatPr baseColWidth="10" defaultColWidth="11.5" defaultRowHeight="15" x14ac:dyDescent="0.2"/>
  <cols>
    <col min="1" max="1" width="8.5" style="1" customWidth="1"/>
    <col min="2" max="2" width="34.5" customWidth="1"/>
    <col min="3" max="3" width="11.5" style="1"/>
    <col min="4" max="4" width="11.5" style="2"/>
    <col min="5" max="5" width="14.1640625" style="2" bestFit="1" customWidth="1"/>
    <col min="6" max="6" width="11.5" style="1"/>
    <col min="7" max="7" width="11.5" style="2"/>
    <col min="8" max="8" width="14.1640625" style="2" bestFit="1" customWidth="1"/>
  </cols>
  <sheetData>
    <row r="2" spans="1:8" ht="40.5" customHeight="1" x14ac:dyDescent="0.2">
      <c r="A2" s="116" t="s">
        <v>0</v>
      </c>
      <c r="B2" s="116"/>
      <c r="C2" s="116"/>
      <c r="D2" s="116"/>
      <c r="E2" s="116"/>
      <c r="F2" s="116"/>
      <c r="G2" s="116"/>
      <c r="H2" s="116"/>
    </row>
    <row r="3" spans="1:8" ht="16" thickBot="1" x14ac:dyDescent="0.25"/>
    <row r="4" spans="1:8" ht="16" thickBot="1" x14ac:dyDescent="0.25">
      <c r="A4" s="122" t="s">
        <v>1</v>
      </c>
      <c r="B4" s="123"/>
      <c r="C4" s="123"/>
      <c r="D4" s="123"/>
      <c r="E4" s="123"/>
      <c r="F4" s="123"/>
      <c r="G4" s="123"/>
      <c r="H4" s="124"/>
    </row>
    <row r="5" spans="1:8" ht="16" thickBot="1" x14ac:dyDescent="0.25">
      <c r="A5" s="118" t="s">
        <v>2</v>
      </c>
      <c r="B5" s="119"/>
      <c r="C5" s="119"/>
      <c r="D5" s="119"/>
      <c r="E5" s="119"/>
      <c r="F5" s="119"/>
      <c r="G5" s="119"/>
      <c r="H5" s="103">
        <v>6399982</v>
      </c>
    </row>
    <row r="6" spans="1:8" ht="63" customHeight="1" thickBot="1" x14ac:dyDescent="0.25">
      <c r="A6" s="5" t="s">
        <v>3</v>
      </c>
      <c r="B6" s="6" t="s">
        <v>4</v>
      </c>
      <c r="C6" s="64" t="s">
        <v>5</v>
      </c>
      <c r="D6" s="8" t="s">
        <v>6</v>
      </c>
      <c r="E6" s="65" t="s">
        <v>7</v>
      </c>
      <c r="F6" s="11" t="s">
        <v>8</v>
      </c>
      <c r="G6" s="9" t="s">
        <v>6</v>
      </c>
      <c r="H6" s="12" t="s">
        <v>7</v>
      </c>
    </row>
    <row r="7" spans="1:8" ht="48" x14ac:dyDescent="0.2">
      <c r="A7" s="71">
        <v>1</v>
      </c>
      <c r="B7" s="72" t="s">
        <v>9</v>
      </c>
      <c r="C7" s="73">
        <v>4</v>
      </c>
      <c r="D7" s="74"/>
      <c r="E7" s="75">
        <f>C7*D7</f>
        <v>0</v>
      </c>
      <c r="F7" s="59">
        <v>8</v>
      </c>
      <c r="G7" s="15">
        <v>31216</v>
      </c>
      <c r="H7" s="17">
        <f>F7*G7</f>
        <v>249728</v>
      </c>
    </row>
    <row r="8" spans="1:8" ht="32" x14ac:dyDescent="0.2">
      <c r="A8" s="76">
        <v>2</v>
      </c>
      <c r="B8" s="67" t="s">
        <v>10</v>
      </c>
      <c r="C8" s="68">
        <v>2</v>
      </c>
      <c r="D8" s="69">
        <v>0</v>
      </c>
      <c r="E8" s="77">
        <f t="shared" ref="E8:E22" si="0">C8*D8</f>
        <v>0</v>
      </c>
      <c r="F8" s="18">
        <v>4</v>
      </c>
      <c r="G8" s="20">
        <v>11018</v>
      </c>
      <c r="H8" s="22">
        <f t="shared" ref="H8:H22" si="1">F8*G8</f>
        <v>44072</v>
      </c>
    </row>
    <row r="9" spans="1:8" ht="32" x14ac:dyDescent="0.2">
      <c r="A9" s="76">
        <v>3</v>
      </c>
      <c r="B9" s="67" t="s">
        <v>11</v>
      </c>
      <c r="C9" s="68">
        <v>2</v>
      </c>
      <c r="D9" s="69">
        <v>0</v>
      </c>
      <c r="E9" s="77">
        <f t="shared" si="0"/>
        <v>0</v>
      </c>
      <c r="F9" s="23">
        <v>4</v>
      </c>
      <c r="G9" s="20">
        <v>14323</v>
      </c>
      <c r="H9" s="22">
        <f t="shared" si="1"/>
        <v>57292</v>
      </c>
    </row>
    <row r="10" spans="1:8" ht="33" thickBot="1" x14ac:dyDescent="0.25">
      <c r="A10" s="76">
        <v>4</v>
      </c>
      <c r="B10" s="67" t="s">
        <v>12</v>
      </c>
      <c r="C10" s="68">
        <v>6</v>
      </c>
      <c r="D10" s="69">
        <v>0</v>
      </c>
      <c r="E10" s="77">
        <f t="shared" si="0"/>
        <v>0</v>
      </c>
      <c r="F10" s="23">
        <v>6</v>
      </c>
      <c r="G10" s="20">
        <v>37460</v>
      </c>
      <c r="H10" s="22">
        <f t="shared" si="1"/>
        <v>224760</v>
      </c>
    </row>
    <row r="11" spans="1:8" ht="32" x14ac:dyDescent="0.2">
      <c r="A11" s="71">
        <v>5</v>
      </c>
      <c r="B11" s="67" t="s">
        <v>13</v>
      </c>
      <c r="C11" s="68">
        <v>4</v>
      </c>
      <c r="D11" s="69">
        <v>0</v>
      </c>
      <c r="E11" s="77">
        <f t="shared" si="0"/>
        <v>0</v>
      </c>
      <c r="F11" s="23">
        <v>6</v>
      </c>
      <c r="G11" s="20">
        <v>11018</v>
      </c>
      <c r="H11" s="22">
        <f t="shared" si="1"/>
        <v>66108</v>
      </c>
    </row>
    <row r="12" spans="1:8" ht="16" x14ac:dyDescent="0.2">
      <c r="A12" s="76">
        <v>6</v>
      </c>
      <c r="B12" s="67" t="s">
        <v>14</v>
      </c>
      <c r="C12" s="68">
        <v>4</v>
      </c>
      <c r="D12" s="69">
        <v>0</v>
      </c>
      <c r="E12" s="77">
        <f t="shared" si="0"/>
        <v>0</v>
      </c>
      <c r="F12" s="23">
        <v>5</v>
      </c>
      <c r="G12" s="20">
        <v>13221</v>
      </c>
      <c r="H12" s="22">
        <f t="shared" si="1"/>
        <v>66105</v>
      </c>
    </row>
    <row r="13" spans="1:8" ht="16" x14ac:dyDescent="0.2">
      <c r="A13" s="76">
        <v>7</v>
      </c>
      <c r="B13" s="67" t="s">
        <v>15</v>
      </c>
      <c r="C13" s="68">
        <v>4</v>
      </c>
      <c r="D13" s="69">
        <v>0</v>
      </c>
      <c r="E13" s="77">
        <f t="shared" si="0"/>
        <v>0</v>
      </c>
      <c r="F13" s="23">
        <v>5</v>
      </c>
      <c r="G13" s="20">
        <v>16526</v>
      </c>
      <c r="H13" s="22">
        <f t="shared" si="1"/>
        <v>82630</v>
      </c>
    </row>
    <row r="14" spans="1:8" ht="33" thickBot="1" x14ac:dyDescent="0.25">
      <c r="A14" s="76">
        <v>8</v>
      </c>
      <c r="B14" s="67" t="s">
        <v>16</v>
      </c>
      <c r="C14" s="68">
        <v>4</v>
      </c>
      <c r="D14" s="69">
        <v>0</v>
      </c>
      <c r="E14" s="77">
        <f t="shared" ref="E14:E17" si="2">C14*D14</f>
        <v>0</v>
      </c>
      <c r="F14" s="23">
        <v>3</v>
      </c>
      <c r="G14" s="20">
        <v>15792</v>
      </c>
      <c r="H14" s="22">
        <f t="shared" ref="H14:H17" si="3">F14*G14</f>
        <v>47376</v>
      </c>
    </row>
    <row r="15" spans="1:8" ht="32" x14ac:dyDescent="0.2">
      <c r="A15" s="71">
        <v>9</v>
      </c>
      <c r="B15" s="67" t="s">
        <v>17</v>
      </c>
      <c r="C15" s="68">
        <v>10</v>
      </c>
      <c r="D15" s="69">
        <v>0</v>
      </c>
      <c r="E15" s="77">
        <f t="shared" si="2"/>
        <v>0</v>
      </c>
      <c r="F15" s="23">
        <v>5</v>
      </c>
      <c r="G15" s="20">
        <v>37460</v>
      </c>
      <c r="H15" s="22">
        <f t="shared" si="3"/>
        <v>187300</v>
      </c>
    </row>
    <row r="16" spans="1:8" ht="32" x14ac:dyDescent="0.2">
      <c r="A16" s="76">
        <v>10</v>
      </c>
      <c r="B16" s="67" t="s">
        <v>18</v>
      </c>
      <c r="C16" s="68">
        <v>2</v>
      </c>
      <c r="D16" s="69">
        <v>0</v>
      </c>
      <c r="E16" s="77">
        <f t="shared" si="2"/>
        <v>0</v>
      </c>
      <c r="F16" s="23">
        <v>15</v>
      </c>
      <c r="G16" s="20">
        <v>61343</v>
      </c>
      <c r="H16" s="22">
        <f t="shared" si="3"/>
        <v>920145</v>
      </c>
    </row>
    <row r="17" spans="1:8" ht="49" thickBot="1" x14ac:dyDescent="0.25">
      <c r="A17" s="76">
        <v>11</v>
      </c>
      <c r="B17" s="67" t="s">
        <v>19</v>
      </c>
      <c r="C17" s="68">
        <v>2</v>
      </c>
      <c r="D17" s="69">
        <v>0</v>
      </c>
      <c r="E17" s="77">
        <f t="shared" si="2"/>
        <v>0</v>
      </c>
      <c r="F17" s="60">
        <v>6</v>
      </c>
      <c r="G17" s="26">
        <v>60963</v>
      </c>
      <c r="H17" s="28">
        <f t="shared" si="3"/>
        <v>365778</v>
      </c>
    </row>
    <row r="18" spans="1:8" ht="49" thickBot="1" x14ac:dyDescent="0.25">
      <c r="A18" s="76">
        <v>12</v>
      </c>
      <c r="B18" s="67" t="s">
        <v>20</v>
      </c>
      <c r="C18" s="68">
        <v>8</v>
      </c>
      <c r="D18" s="69">
        <v>0</v>
      </c>
      <c r="E18" s="77">
        <f t="shared" si="0"/>
        <v>0</v>
      </c>
      <c r="F18" s="23">
        <v>5</v>
      </c>
      <c r="G18" s="20">
        <v>7712</v>
      </c>
      <c r="H18" s="22">
        <f t="shared" si="1"/>
        <v>38560</v>
      </c>
    </row>
    <row r="19" spans="1:8" ht="48" x14ac:dyDescent="0.2">
      <c r="A19" s="71">
        <v>13</v>
      </c>
      <c r="B19" s="67" t="s">
        <v>21</v>
      </c>
      <c r="C19" s="68">
        <v>24</v>
      </c>
      <c r="D19" s="69">
        <v>0</v>
      </c>
      <c r="E19" s="77">
        <f t="shared" si="0"/>
        <v>0</v>
      </c>
      <c r="F19" s="23">
        <v>3</v>
      </c>
      <c r="G19" s="20">
        <v>15792</v>
      </c>
      <c r="H19" s="22">
        <f t="shared" si="1"/>
        <v>47376</v>
      </c>
    </row>
    <row r="20" spans="1:8" ht="48" x14ac:dyDescent="0.2">
      <c r="A20" s="76">
        <v>14</v>
      </c>
      <c r="B20" s="67" t="s">
        <v>22</v>
      </c>
      <c r="C20" s="68">
        <v>2</v>
      </c>
      <c r="D20" s="69">
        <v>0</v>
      </c>
      <c r="E20" s="77">
        <f t="shared" si="0"/>
        <v>0</v>
      </c>
      <c r="F20" s="23">
        <v>5</v>
      </c>
      <c r="G20" s="20">
        <v>37460</v>
      </c>
      <c r="H20" s="22">
        <f t="shared" si="1"/>
        <v>187300</v>
      </c>
    </row>
    <row r="21" spans="1:8" ht="48" x14ac:dyDescent="0.2">
      <c r="A21" s="76">
        <v>15</v>
      </c>
      <c r="B21" s="67" t="s">
        <v>23</v>
      </c>
      <c r="C21" s="68">
        <v>2</v>
      </c>
      <c r="D21" s="69">
        <v>0</v>
      </c>
      <c r="E21" s="77">
        <f t="shared" si="0"/>
        <v>0</v>
      </c>
      <c r="F21" s="23">
        <v>15</v>
      </c>
      <c r="G21" s="20">
        <v>61343</v>
      </c>
      <c r="H21" s="22">
        <f t="shared" si="1"/>
        <v>920145</v>
      </c>
    </row>
    <row r="22" spans="1:8" ht="33" thickBot="1" x14ac:dyDescent="0.25">
      <c r="A22" s="76">
        <v>16</v>
      </c>
      <c r="B22" s="67" t="s">
        <v>24</v>
      </c>
      <c r="C22" s="68">
        <v>4</v>
      </c>
      <c r="D22" s="69">
        <v>0</v>
      </c>
      <c r="E22" s="77">
        <f t="shared" si="0"/>
        <v>0</v>
      </c>
      <c r="F22" s="60">
        <v>6</v>
      </c>
      <c r="G22" s="26">
        <v>60963</v>
      </c>
      <c r="H22" s="28">
        <f t="shared" si="1"/>
        <v>365778</v>
      </c>
    </row>
    <row r="23" spans="1:8" ht="48" x14ac:dyDescent="0.2">
      <c r="A23" s="71">
        <v>17</v>
      </c>
      <c r="B23" s="70" t="s">
        <v>25</v>
      </c>
      <c r="C23" s="68">
        <v>12</v>
      </c>
      <c r="D23" s="69">
        <v>0</v>
      </c>
      <c r="E23" s="77">
        <f>C23*D23</f>
        <v>0</v>
      </c>
      <c r="F23" s="23">
        <v>8</v>
      </c>
      <c r="G23" s="20">
        <v>27177</v>
      </c>
      <c r="H23" s="22">
        <f>F23*G23</f>
        <v>217416</v>
      </c>
    </row>
    <row r="24" spans="1:8" ht="49" thickBot="1" x14ac:dyDescent="0.25">
      <c r="A24" s="76">
        <v>18</v>
      </c>
      <c r="B24" s="78" t="s">
        <v>26</v>
      </c>
      <c r="C24" s="79">
        <v>12</v>
      </c>
      <c r="D24" s="80">
        <v>0</v>
      </c>
      <c r="E24" s="81">
        <f>C24*D24</f>
        <v>0</v>
      </c>
      <c r="F24" s="23">
        <v>6</v>
      </c>
      <c r="G24" s="20">
        <v>11752</v>
      </c>
      <c r="H24" s="22">
        <f>F24*G24</f>
        <v>70512</v>
      </c>
    </row>
    <row r="25" spans="1:8" x14ac:dyDescent="0.2">
      <c r="A25" s="125" t="s">
        <v>27</v>
      </c>
      <c r="B25" s="121"/>
      <c r="C25" s="121"/>
      <c r="D25" s="126"/>
      <c r="E25" s="29">
        <f>SUM(E7:E22)</f>
        <v>0</v>
      </c>
      <c r="F25" s="30"/>
      <c r="G25" s="31"/>
      <c r="H25" s="32">
        <f>SUM(H7:H22)</f>
        <v>3870453</v>
      </c>
    </row>
    <row r="26" spans="1:8" x14ac:dyDescent="0.2">
      <c r="A26" s="125" t="s">
        <v>28</v>
      </c>
      <c r="B26" s="121"/>
      <c r="C26" s="121"/>
      <c r="D26" s="126"/>
      <c r="E26" s="33">
        <f>E25*19%</f>
        <v>0</v>
      </c>
      <c r="F26" s="30"/>
      <c r="G26" s="31"/>
      <c r="H26" s="34">
        <f>H25*19%</f>
        <v>735386.07000000007</v>
      </c>
    </row>
    <row r="27" spans="1:8" ht="16" thickBot="1" x14ac:dyDescent="0.25">
      <c r="A27" s="127" t="s">
        <v>29</v>
      </c>
      <c r="B27" s="128"/>
      <c r="C27" s="128"/>
      <c r="D27" s="129"/>
      <c r="E27" s="35">
        <f>E25+E26</f>
        <v>0</v>
      </c>
      <c r="F27" s="36"/>
      <c r="G27" s="37"/>
      <c r="H27" s="38">
        <f>H25+H26</f>
        <v>4605839.07</v>
      </c>
    </row>
    <row r="29" spans="1:8" x14ac:dyDescent="0.2">
      <c r="E29" s="2">
        <f>H5-E27</f>
        <v>6399982</v>
      </c>
      <c r="F29" s="39" t="s">
        <v>30</v>
      </c>
      <c r="G29" s="40"/>
      <c r="H29" s="55">
        <f>H5-H27</f>
        <v>1794142.9299999997</v>
      </c>
    </row>
    <row r="30" spans="1:8" ht="28.5" customHeight="1" thickBot="1" x14ac:dyDescent="0.25"/>
    <row r="31" spans="1:8" ht="16" thickBot="1" x14ac:dyDescent="0.25">
      <c r="A31" s="122" t="s">
        <v>31</v>
      </c>
      <c r="B31" s="123"/>
      <c r="C31" s="123"/>
      <c r="D31" s="123"/>
      <c r="E31" s="123"/>
      <c r="F31" s="123"/>
      <c r="G31" s="123"/>
      <c r="H31" s="124"/>
    </row>
    <row r="32" spans="1:8" ht="16" thickBot="1" x14ac:dyDescent="0.25">
      <c r="H32" s="4">
        <v>27200000</v>
      </c>
    </row>
    <row r="33" spans="1:8" ht="63" customHeight="1" thickBot="1" x14ac:dyDescent="0.25">
      <c r="A33" s="5" t="s">
        <v>3</v>
      </c>
      <c r="B33" s="6" t="s">
        <v>4</v>
      </c>
      <c r="C33" s="7" t="s">
        <v>5</v>
      </c>
      <c r="D33" s="8" t="s">
        <v>6</v>
      </c>
      <c r="E33" s="9" t="s">
        <v>7</v>
      </c>
      <c r="F33" s="11" t="s">
        <v>8</v>
      </c>
      <c r="G33" s="9" t="s">
        <v>6</v>
      </c>
      <c r="H33" s="12" t="s">
        <v>7</v>
      </c>
    </row>
    <row r="34" spans="1:8" ht="33" thickBot="1" x14ac:dyDescent="0.25">
      <c r="A34" s="41">
        <v>1</v>
      </c>
      <c r="B34" s="67" t="s">
        <v>32</v>
      </c>
      <c r="C34" s="41">
        <v>6</v>
      </c>
      <c r="D34" s="41">
        <v>0</v>
      </c>
      <c r="E34" s="15">
        <f>C34*D34</f>
        <v>0</v>
      </c>
      <c r="F34" s="56">
        <v>7</v>
      </c>
      <c r="G34" s="42">
        <v>549700</v>
      </c>
      <c r="H34" s="15">
        <f>F34*G34</f>
        <v>3847900</v>
      </c>
    </row>
    <row r="35" spans="1:8" ht="33" thickBot="1" x14ac:dyDescent="0.25">
      <c r="A35" s="43">
        <v>2</v>
      </c>
      <c r="B35" s="67" t="s">
        <v>33</v>
      </c>
      <c r="C35" s="41">
        <v>6</v>
      </c>
      <c r="D35" s="41">
        <v>0</v>
      </c>
      <c r="E35" s="20">
        <f t="shared" ref="E35:E47" si="4">C35*D35</f>
        <v>0</v>
      </c>
      <c r="F35" s="57">
        <v>7</v>
      </c>
      <c r="G35" s="44">
        <v>549700</v>
      </c>
      <c r="H35" s="20">
        <f t="shared" ref="H35:H47" si="5">F35*G35</f>
        <v>3847900</v>
      </c>
    </row>
    <row r="36" spans="1:8" ht="33" thickBot="1" x14ac:dyDescent="0.25">
      <c r="A36" s="43">
        <v>3</v>
      </c>
      <c r="B36" s="67" t="s">
        <v>34</v>
      </c>
      <c r="C36" s="41">
        <v>5</v>
      </c>
      <c r="D36" s="41">
        <v>0</v>
      </c>
      <c r="E36" s="20">
        <f t="shared" si="4"/>
        <v>0</v>
      </c>
      <c r="F36" s="57">
        <v>6</v>
      </c>
      <c r="G36" s="44">
        <v>466095</v>
      </c>
      <c r="H36" s="20">
        <f t="shared" si="5"/>
        <v>2796570</v>
      </c>
    </row>
    <row r="37" spans="1:8" ht="33" thickBot="1" x14ac:dyDescent="0.25">
      <c r="A37" s="43">
        <v>4</v>
      </c>
      <c r="B37" s="67" t="s">
        <v>35</v>
      </c>
      <c r="C37" s="41">
        <v>5</v>
      </c>
      <c r="D37" s="41">
        <v>0</v>
      </c>
      <c r="E37" s="20">
        <f t="shared" si="4"/>
        <v>0</v>
      </c>
      <c r="F37" s="57">
        <v>6</v>
      </c>
      <c r="G37" s="44">
        <v>565337</v>
      </c>
      <c r="H37" s="20">
        <f t="shared" si="5"/>
        <v>3392022</v>
      </c>
    </row>
    <row r="38" spans="1:8" ht="33" thickBot="1" x14ac:dyDescent="0.25">
      <c r="A38" s="43">
        <v>5</v>
      </c>
      <c r="B38" s="67" t="s">
        <v>36</v>
      </c>
      <c r="C38" s="41">
        <v>2</v>
      </c>
      <c r="D38" s="41">
        <v>0</v>
      </c>
      <c r="E38" s="20">
        <f t="shared" si="4"/>
        <v>0</v>
      </c>
      <c r="F38" s="57">
        <v>5</v>
      </c>
      <c r="G38" s="44">
        <v>328571</v>
      </c>
      <c r="H38" s="20">
        <f t="shared" si="5"/>
        <v>1642855</v>
      </c>
    </row>
    <row r="39" spans="1:8" ht="33" thickBot="1" x14ac:dyDescent="0.25">
      <c r="A39" s="41">
        <v>6</v>
      </c>
      <c r="B39" s="67" t="s">
        <v>37</v>
      </c>
      <c r="C39" s="41">
        <v>2</v>
      </c>
      <c r="D39" s="41">
        <v>0</v>
      </c>
      <c r="E39" s="20">
        <f t="shared" ref="E39:E42" si="6">C39*D39</f>
        <v>0</v>
      </c>
      <c r="F39" s="57">
        <v>2</v>
      </c>
      <c r="G39" s="44">
        <v>445481</v>
      </c>
      <c r="H39" s="20">
        <f t="shared" ref="H39:H42" si="7">F39*G39</f>
        <v>890962</v>
      </c>
    </row>
    <row r="40" spans="1:8" ht="33" thickBot="1" x14ac:dyDescent="0.25">
      <c r="A40" s="43">
        <v>7</v>
      </c>
      <c r="B40" s="67" t="s">
        <v>38</v>
      </c>
      <c r="C40" s="41">
        <v>2</v>
      </c>
      <c r="D40" s="41">
        <v>0</v>
      </c>
      <c r="E40" s="20">
        <f t="shared" si="6"/>
        <v>0</v>
      </c>
      <c r="F40" s="57">
        <v>4</v>
      </c>
      <c r="G40" s="44">
        <v>389077</v>
      </c>
      <c r="H40" s="20">
        <f t="shared" si="7"/>
        <v>1556308</v>
      </c>
    </row>
    <row r="41" spans="1:8" ht="33" thickBot="1" x14ac:dyDescent="0.25">
      <c r="A41" s="43">
        <v>8</v>
      </c>
      <c r="B41" s="67" t="s">
        <v>39</v>
      </c>
      <c r="C41" s="41">
        <v>4</v>
      </c>
      <c r="D41" s="41">
        <v>0</v>
      </c>
      <c r="E41" s="20">
        <f t="shared" si="6"/>
        <v>0</v>
      </c>
      <c r="F41" s="57">
        <v>5</v>
      </c>
      <c r="G41" s="44">
        <v>96500</v>
      </c>
      <c r="H41" s="20">
        <f t="shared" si="7"/>
        <v>482500</v>
      </c>
    </row>
    <row r="42" spans="1:8" ht="17" thickBot="1" x14ac:dyDescent="0.25">
      <c r="A42" s="43">
        <v>9</v>
      </c>
      <c r="B42" s="67" t="s">
        <v>40</v>
      </c>
      <c r="C42" s="41">
        <v>4</v>
      </c>
      <c r="D42" s="41">
        <v>0</v>
      </c>
      <c r="E42" s="26">
        <f t="shared" si="6"/>
        <v>0</v>
      </c>
      <c r="F42" s="58">
        <v>7</v>
      </c>
      <c r="G42" s="46">
        <v>76345</v>
      </c>
      <c r="H42" s="26">
        <f t="shared" si="7"/>
        <v>534415</v>
      </c>
    </row>
    <row r="43" spans="1:8" ht="17" thickBot="1" x14ac:dyDescent="0.25">
      <c r="A43" s="43">
        <v>10</v>
      </c>
      <c r="B43" s="67" t="s">
        <v>41</v>
      </c>
      <c r="C43" s="41">
        <v>5</v>
      </c>
      <c r="D43" s="41">
        <v>0</v>
      </c>
      <c r="E43" s="20">
        <f t="shared" si="4"/>
        <v>0</v>
      </c>
      <c r="F43" s="57">
        <v>2</v>
      </c>
      <c r="G43" s="44">
        <v>371657</v>
      </c>
      <c r="H43" s="20">
        <f t="shared" si="5"/>
        <v>743314</v>
      </c>
    </row>
    <row r="44" spans="1:8" ht="33" thickBot="1" x14ac:dyDescent="0.25">
      <c r="A44" s="41">
        <v>11</v>
      </c>
      <c r="B44" s="67" t="s">
        <v>42</v>
      </c>
      <c r="C44" s="41">
        <v>2</v>
      </c>
      <c r="D44" s="41">
        <v>0</v>
      </c>
      <c r="E44" s="20">
        <f t="shared" si="4"/>
        <v>0</v>
      </c>
      <c r="F44" s="57">
        <v>2</v>
      </c>
      <c r="G44" s="44">
        <v>445481</v>
      </c>
      <c r="H44" s="20">
        <f t="shared" si="5"/>
        <v>890962</v>
      </c>
    </row>
    <row r="45" spans="1:8" ht="49" thickBot="1" x14ac:dyDescent="0.25">
      <c r="A45" s="43">
        <v>12</v>
      </c>
      <c r="B45" s="67" t="s">
        <v>43</v>
      </c>
      <c r="C45" s="41">
        <v>2</v>
      </c>
      <c r="D45" s="41">
        <v>0</v>
      </c>
      <c r="E45" s="20">
        <f t="shared" si="4"/>
        <v>0</v>
      </c>
      <c r="F45" s="57">
        <v>4</v>
      </c>
      <c r="G45" s="44">
        <v>389077</v>
      </c>
      <c r="H45" s="20">
        <f t="shared" si="5"/>
        <v>1556308</v>
      </c>
    </row>
    <row r="46" spans="1:8" ht="49" thickBot="1" x14ac:dyDescent="0.25">
      <c r="A46" s="43">
        <v>13</v>
      </c>
      <c r="B46" s="67" t="s">
        <v>44</v>
      </c>
      <c r="C46" s="41">
        <v>2</v>
      </c>
      <c r="D46" s="41">
        <v>0</v>
      </c>
      <c r="E46" s="20">
        <f t="shared" si="4"/>
        <v>0</v>
      </c>
      <c r="F46" s="57">
        <v>5</v>
      </c>
      <c r="G46" s="44">
        <v>96500</v>
      </c>
      <c r="H46" s="20">
        <f t="shared" si="5"/>
        <v>482500</v>
      </c>
    </row>
    <row r="47" spans="1:8" ht="33" thickBot="1" x14ac:dyDescent="0.25">
      <c r="A47" s="43">
        <v>14</v>
      </c>
      <c r="B47" s="67" t="s">
        <v>45</v>
      </c>
      <c r="C47" s="41">
        <v>4</v>
      </c>
      <c r="D47" s="41">
        <v>0</v>
      </c>
      <c r="E47" s="26">
        <f t="shared" si="4"/>
        <v>0</v>
      </c>
      <c r="F47" s="58">
        <v>7</v>
      </c>
      <c r="G47" s="46">
        <v>76345</v>
      </c>
      <c r="H47" s="26">
        <f t="shared" si="5"/>
        <v>534415</v>
      </c>
    </row>
    <row r="48" spans="1:8" ht="16" thickBot="1" x14ac:dyDescent="0.25">
      <c r="A48" s="122" t="s">
        <v>46</v>
      </c>
      <c r="B48" s="123"/>
      <c r="C48" s="123"/>
      <c r="D48" s="123"/>
      <c r="E48" s="123"/>
      <c r="F48" s="123"/>
      <c r="G48" s="123"/>
      <c r="H48" s="124"/>
    </row>
    <row r="49" spans="1:8" ht="16" thickBot="1" x14ac:dyDescent="0.25">
      <c r="B49" s="2"/>
      <c r="F49" s="1" t="s">
        <v>47</v>
      </c>
      <c r="H49" s="4">
        <v>1570000</v>
      </c>
    </row>
    <row r="50" spans="1:8" ht="17" thickBot="1" x14ac:dyDescent="0.25">
      <c r="A50" s="41">
        <v>1</v>
      </c>
      <c r="B50" s="67" t="s">
        <v>48</v>
      </c>
      <c r="C50" s="41">
        <v>40</v>
      </c>
      <c r="D50" s="41">
        <v>0</v>
      </c>
      <c r="E50" s="15">
        <f>C50*D50</f>
        <v>0</v>
      </c>
      <c r="F50" s="56">
        <v>7</v>
      </c>
      <c r="G50" s="42">
        <v>549700</v>
      </c>
      <c r="H50" s="15">
        <f>F50*G50</f>
        <v>3847900</v>
      </c>
    </row>
    <row r="51" spans="1:8" ht="17" thickBot="1" x14ac:dyDescent="0.25">
      <c r="A51" s="43">
        <v>2</v>
      </c>
      <c r="B51" s="67" t="s">
        <v>49</v>
      </c>
      <c r="C51" s="41">
        <v>30</v>
      </c>
      <c r="D51" s="41">
        <v>0</v>
      </c>
      <c r="E51" s="20">
        <f t="shared" ref="E51:E61" si="8">C51*D51</f>
        <v>0</v>
      </c>
      <c r="F51" s="57">
        <v>7</v>
      </c>
      <c r="G51" s="44">
        <v>549700</v>
      </c>
      <c r="H51" s="20">
        <f t="shared" ref="H51:H61" si="9">F51*G51</f>
        <v>3847900</v>
      </c>
    </row>
    <row r="52" spans="1:8" ht="16" thickBot="1" x14ac:dyDescent="0.25">
      <c r="A52" s="122" t="s">
        <v>50</v>
      </c>
      <c r="B52" s="123"/>
      <c r="C52" s="123"/>
      <c r="D52" s="123"/>
      <c r="E52" s="123"/>
      <c r="F52" s="123"/>
      <c r="G52" s="123"/>
      <c r="H52" s="124"/>
    </row>
    <row r="53" spans="1:8" ht="16" thickBot="1" x14ac:dyDescent="0.25">
      <c r="B53" s="2"/>
      <c r="F53" s="1" t="s">
        <v>47</v>
      </c>
      <c r="H53" s="4">
        <v>7500000</v>
      </c>
    </row>
    <row r="54" spans="1:8" ht="35" thickBot="1" x14ac:dyDescent="0.25">
      <c r="A54" s="43">
        <v>3</v>
      </c>
      <c r="B54" s="83" t="s">
        <v>51</v>
      </c>
      <c r="C54" s="85">
        <v>20</v>
      </c>
      <c r="D54" s="41">
        <v>0</v>
      </c>
      <c r="E54" s="20">
        <f t="shared" si="8"/>
        <v>0</v>
      </c>
      <c r="F54" s="57">
        <v>6</v>
      </c>
      <c r="G54" s="44">
        <v>466095</v>
      </c>
      <c r="H54" s="20">
        <f t="shared" si="9"/>
        <v>2796570</v>
      </c>
    </row>
    <row r="55" spans="1:8" ht="18" thickBot="1" x14ac:dyDescent="0.25">
      <c r="A55" s="43">
        <v>4</v>
      </c>
      <c r="B55" s="83" t="s">
        <v>52</v>
      </c>
      <c r="C55" s="85">
        <v>2</v>
      </c>
      <c r="D55" s="41">
        <v>0</v>
      </c>
      <c r="E55" s="20">
        <f t="shared" si="8"/>
        <v>0</v>
      </c>
      <c r="F55" s="57">
        <v>6</v>
      </c>
      <c r="G55" s="44">
        <v>565337</v>
      </c>
      <c r="H55" s="20">
        <f t="shared" si="9"/>
        <v>3392022</v>
      </c>
    </row>
    <row r="56" spans="1:8" ht="18" thickBot="1" x14ac:dyDescent="0.25">
      <c r="A56" s="43">
        <v>5</v>
      </c>
      <c r="B56" s="83" t="s">
        <v>53</v>
      </c>
      <c r="C56" s="85">
        <v>20</v>
      </c>
      <c r="D56" s="41">
        <v>0</v>
      </c>
      <c r="E56" s="20">
        <f t="shared" si="8"/>
        <v>0</v>
      </c>
      <c r="F56" s="57">
        <v>5</v>
      </c>
      <c r="G56" s="44">
        <v>328571</v>
      </c>
      <c r="H56" s="20">
        <f t="shared" si="9"/>
        <v>1642855</v>
      </c>
    </row>
    <row r="57" spans="1:8" ht="18" thickBot="1" x14ac:dyDescent="0.25">
      <c r="A57" s="41">
        <v>6</v>
      </c>
      <c r="B57" s="83" t="s">
        <v>54</v>
      </c>
      <c r="C57" s="85">
        <v>20</v>
      </c>
      <c r="D57" s="41">
        <v>0</v>
      </c>
      <c r="E57" s="20">
        <f t="shared" si="8"/>
        <v>0</v>
      </c>
      <c r="F57" s="57">
        <v>2</v>
      </c>
      <c r="G57" s="44">
        <v>445481</v>
      </c>
      <c r="H57" s="20">
        <f t="shared" si="9"/>
        <v>890962</v>
      </c>
    </row>
    <row r="58" spans="1:8" ht="18" thickBot="1" x14ac:dyDescent="0.25">
      <c r="A58" s="43">
        <v>7</v>
      </c>
      <c r="B58" s="83" t="s">
        <v>55</v>
      </c>
      <c r="C58" s="85">
        <v>30</v>
      </c>
      <c r="D58" s="41">
        <v>0</v>
      </c>
      <c r="E58" s="20">
        <f t="shared" si="8"/>
        <v>0</v>
      </c>
      <c r="F58" s="57">
        <v>4</v>
      </c>
      <c r="G58" s="44">
        <v>389077</v>
      </c>
      <c r="H58" s="20">
        <f t="shared" si="9"/>
        <v>1556308</v>
      </c>
    </row>
    <row r="59" spans="1:8" ht="35" thickBot="1" x14ac:dyDescent="0.25">
      <c r="A59" s="43">
        <v>8</v>
      </c>
      <c r="B59" s="83" t="s">
        <v>56</v>
      </c>
      <c r="C59" s="85">
        <v>50</v>
      </c>
      <c r="D59" s="41">
        <v>0</v>
      </c>
      <c r="E59" s="20">
        <f t="shared" si="8"/>
        <v>0</v>
      </c>
      <c r="F59" s="57">
        <v>5</v>
      </c>
      <c r="G59" s="44">
        <v>96500</v>
      </c>
      <c r="H59" s="20">
        <f t="shared" si="9"/>
        <v>482500</v>
      </c>
    </row>
    <row r="60" spans="1:8" ht="18" thickBot="1" x14ac:dyDescent="0.25">
      <c r="A60" s="43">
        <v>9</v>
      </c>
      <c r="B60" s="83" t="s">
        <v>57</v>
      </c>
      <c r="C60" s="85">
        <v>20</v>
      </c>
      <c r="D60" s="41">
        <v>0</v>
      </c>
      <c r="E60" s="26">
        <f t="shared" si="8"/>
        <v>0</v>
      </c>
      <c r="F60" s="58">
        <v>7</v>
      </c>
      <c r="G60" s="46">
        <v>76345</v>
      </c>
      <c r="H60" s="26">
        <f t="shared" si="9"/>
        <v>534415</v>
      </c>
    </row>
    <row r="61" spans="1:8" ht="18" thickBot="1" x14ac:dyDescent="0.25">
      <c r="A61" s="43">
        <v>10</v>
      </c>
      <c r="B61" s="83" t="s">
        <v>58</v>
      </c>
      <c r="C61" s="86">
        <v>4</v>
      </c>
      <c r="D61" s="41">
        <v>0</v>
      </c>
      <c r="E61" s="20">
        <f t="shared" si="8"/>
        <v>0</v>
      </c>
      <c r="F61" s="57">
        <v>2</v>
      </c>
      <c r="G61" s="44">
        <v>371657</v>
      </c>
      <c r="H61" s="20">
        <f t="shared" si="9"/>
        <v>743314</v>
      </c>
    </row>
    <row r="62" spans="1:8" x14ac:dyDescent="0.2">
      <c r="A62" s="30"/>
      <c r="D62" s="31"/>
      <c r="E62" s="29">
        <f>SUM(E34:E47)</f>
        <v>0</v>
      </c>
      <c r="F62" s="30"/>
      <c r="G62" s="31"/>
      <c r="H62" s="29">
        <f>SUM(H34:H47)</f>
        <v>23198931</v>
      </c>
    </row>
    <row r="63" spans="1:8" x14ac:dyDescent="0.2">
      <c r="A63" s="30"/>
      <c r="D63" s="31"/>
      <c r="E63" s="33">
        <f>E62*19%</f>
        <v>0</v>
      </c>
      <c r="F63" s="30"/>
      <c r="G63" s="31"/>
      <c r="H63" s="33">
        <f>H62*19%</f>
        <v>4407796.8899999997</v>
      </c>
    </row>
    <row r="64" spans="1:8" ht="16" thickBot="1" x14ac:dyDescent="0.25">
      <c r="A64" s="36"/>
      <c r="B64" s="47"/>
      <c r="C64" s="48"/>
      <c r="D64" s="37"/>
      <c r="E64" s="35">
        <f>E62+E63</f>
        <v>0</v>
      </c>
      <c r="F64" s="36"/>
      <c r="G64" s="37"/>
      <c r="H64" s="35">
        <f>H62+H63</f>
        <v>27606727.890000001</v>
      </c>
    </row>
    <row r="66" spans="1:8" x14ac:dyDescent="0.2">
      <c r="A66" s="120" t="s">
        <v>59</v>
      </c>
      <c r="B66" s="120"/>
      <c r="C66" s="120"/>
      <c r="D66" s="120"/>
      <c r="E66" s="120"/>
      <c r="F66" s="121"/>
      <c r="G66" s="121"/>
      <c r="H66" s="121"/>
    </row>
    <row r="68" spans="1:8" x14ac:dyDescent="0.2">
      <c r="F68" s="61" t="s">
        <v>60</v>
      </c>
      <c r="G68" s="4"/>
      <c r="H68" s="4">
        <f>H27+H64</f>
        <v>32212566.960000001</v>
      </c>
    </row>
    <row r="70" spans="1:8" x14ac:dyDescent="0.2">
      <c r="A70" t="s">
        <v>61</v>
      </c>
      <c r="B70" s="1"/>
      <c r="D70" s="1"/>
      <c r="E70"/>
      <c r="F70"/>
      <c r="G70"/>
      <c r="H70"/>
    </row>
    <row r="71" spans="1:8" x14ac:dyDescent="0.2">
      <c r="A71"/>
      <c r="B71" s="1"/>
      <c r="D71" s="1"/>
      <c r="E71"/>
      <c r="F71"/>
      <c r="G71"/>
      <c r="H71"/>
    </row>
    <row r="72" spans="1:8" x14ac:dyDescent="0.2">
      <c r="A72" t="s">
        <v>62</v>
      </c>
      <c r="B72" s="1"/>
      <c r="D72" s="1"/>
      <c r="E72"/>
      <c r="F72"/>
      <c r="G72"/>
      <c r="H72"/>
    </row>
    <row r="73" spans="1:8" ht="33.75" customHeight="1" x14ac:dyDescent="0.2">
      <c r="A73"/>
      <c r="B73" s="1"/>
      <c r="D73" s="1"/>
      <c r="E73"/>
      <c r="F73"/>
      <c r="G73"/>
      <c r="H73"/>
    </row>
    <row r="74" spans="1:8" x14ac:dyDescent="0.2">
      <c r="A74"/>
      <c r="B74" s="1"/>
      <c r="D74" s="1"/>
      <c r="E74"/>
      <c r="F74"/>
      <c r="G74"/>
      <c r="H74"/>
    </row>
    <row r="75" spans="1:8" ht="19" x14ac:dyDescent="0.25">
      <c r="A75" s="117" t="s">
        <v>63</v>
      </c>
      <c r="B75" s="117"/>
      <c r="C75" s="117"/>
      <c r="D75" s="117"/>
      <c r="E75" s="117"/>
      <c r="F75" s="117"/>
      <c r="G75" s="117"/>
      <c r="H75" s="117"/>
    </row>
  </sheetData>
  <mergeCells count="12">
    <mergeCell ref="A2:H2"/>
    <mergeCell ref="A75:H75"/>
    <mergeCell ref="A5:G5"/>
    <mergeCell ref="A66:E66"/>
    <mergeCell ref="F66:H66"/>
    <mergeCell ref="A4:H4"/>
    <mergeCell ref="A25:D25"/>
    <mergeCell ref="A26:D26"/>
    <mergeCell ref="A27:D27"/>
    <mergeCell ref="A31:H31"/>
    <mergeCell ref="A48:H48"/>
    <mergeCell ref="A52:H52"/>
  </mergeCells>
  <conditionalFormatting sqref="C54:C61">
    <cfRule type="expression" dxfId="2" priority="1">
      <formula>IF($D54="S",TRUE,FALSE)</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B093D-C463-4329-878D-398AE5A228A4}">
  <dimension ref="A1:I44"/>
  <sheetViews>
    <sheetView workbookViewId="0">
      <selection activeCell="B36" sqref="B36"/>
    </sheetView>
  </sheetViews>
  <sheetFormatPr baseColWidth="10" defaultColWidth="11.5" defaultRowHeight="15" x14ac:dyDescent="0.2"/>
  <cols>
    <col min="1" max="1" width="8.5" style="1" customWidth="1"/>
    <col min="2" max="2" width="34.5" customWidth="1"/>
    <col min="3" max="3" width="11.5" style="1"/>
    <col min="4" max="4" width="11.5" style="2"/>
    <col min="5" max="5" width="14.1640625" style="2" bestFit="1" customWidth="1"/>
    <col min="6" max="6" width="1.83203125" style="3" customWidth="1"/>
    <col min="7" max="7" width="11.5" style="1"/>
    <col min="8" max="8" width="11.5" style="2"/>
    <col min="9" max="9" width="14.1640625" style="2" bestFit="1" customWidth="1"/>
  </cols>
  <sheetData>
    <row r="1" spans="1:9" ht="16" thickBot="1" x14ac:dyDescent="0.25"/>
    <row r="2" spans="1:9" ht="16" thickBot="1" x14ac:dyDescent="0.25">
      <c r="A2" s="122" t="s">
        <v>1</v>
      </c>
      <c r="B2" s="123"/>
      <c r="C2" s="123"/>
      <c r="D2" s="123"/>
      <c r="E2" s="123"/>
      <c r="F2" s="123"/>
      <c r="G2" s="123"/>
      <c r="H2" s="123"/>
      <c r="I2" s="124"/>
    </row>
    <row r="3" spans="1:9" ht="16" thickBot="1" x14ac:dyDescent="0.25">
      <c r="B3" s="2"/>
      <c r="G3" s="1" t="s">
        <v>47</v>
      </c>
      <c r="I3" s="4">
        <v>3142390</v>
      </c>
    </row>
    <row r="4" spans="1:9" ht="63" customHeight="1" thickBot="1" x14ac:dyDescent="0.25">
      <c r="A4" s="5" t="s">
        <v>3</v>
      </c>
      <c r="B4" s="6" t="s">
        <v>4</v>
      </c>
      <c r="C4" s="7" t="s">
        <v>5</v>
      </c>
      <c r="D4" s="8" t="s">
        <v>6</v>
      </c>
      <c r="E4" s="9" t="s">
        <v>7</v>
      </c>
      <c r="F4" s="10"/>
      <c r="G4" s="11" t="s">
        <v>8</v>
      </c>
      <c r="H4" s="9" t="s">
        <v>6</v>
      </c>
      <c r="I4" s="12" t="s">
        <v>7</v>
      </c>
    </row>
    <row r="5" spans="1:9" ht="48" x14ac:dyDescent="0.2">
      <c r="A5" s="13">
        <v>1</v>
      </c>
      <c r="B5" s="49" t="s">
        <v>64</v>
      </c>
      <c r="C5" s="14">
        <v>4</v>
      </c>
      <c r="D5" s="15">
        <v>31216</v>
      </c>
      <c r="E5" s="15">
        <f>C5*D5</f>
        <v>124864</v>
      </c>
      <c r="F5" s="16"/>
      <c r="G5" s="59">
        <v>8</v>
      </c>
      <c r="H5" s="15">
        <v>31216</v>
      </c>
      <c r="I5" s="17">
        <f>G5*H5</f>
        <v>249728</v>
      </c>
    </row>
    <row r="6" spans="1:9" ht="32" x14ac:dyDescent="0.2">
      <c r="A6" s="18">
        <v>2</v>
      </c>
      <c r="B6" s="50" t="s">
        <v>65</v>
      </c>
      <c r="C6" s="19">
        <v>4</v>
      </c>
      <c r="D6" s="20">
        <v>11018</v>
      </c>
      <c r="E6" s="20">
        <f t="shared" ref="E6:E18" si="0">C6*D6</f>
        <v>44072</v>
      </c>
      <c r="F6" s="21"/>
      <c r="G6" s="18">
        <v>4</v>
      </c>
      <c r="H6" s="20">
        <v>11018</v>
      </c>
      <c r="I6" s="22">
        <f t="shared" ref="I6:I18" si="1">G6*H6</f>
        <v>44072</v>
      </c>
    </row>
    <row r="7" spans="1:9" ht="48" x14ac:dyDescent="0.2">
      <c r="A7" s="18">
        <v>3</v>
      </c>
      <c r="B7" s="50" t="s">
        <v>66</v>
      </c>
      <c r="C7" s="19">
        <v>2</v>
      </c>
      <c r="D7" s="20">
        <v>14323</v>
      </c>
      <c r="E7" s="20">
        <f t="shared" si="0"/>
        <v>28646</v>
      </c>
      <c r="F7" s="21"/>
      <c r="G7" s="23">
        <v>4</v>
      </c>
      <c r="H7" s="20">
        <v>14323</v>
      </c>
      <c r="I7" s="22">
        <f t="shared" si="1"/>
        <v>57292</v>
      </c>
    </row>
    <row r="8" spans="1:9" ht="48" x14ac:dyDescent="0.2">
      <c r="A8" s="18">
        <v>4</v>
      </c>
      <c r="B8" s="50" t="s">
        <v>67</v>
      </c>
      <c r="C8" s="19">
        <v>3</v>
      </c>
      <c r="D8" s="20">
        <v>37460</v>
      </c>
      <c r="E8" s="20">
        <f t="shared" si="0"/>
        <v>112380</v>
      </c>
      <c r="F8" s="21"/>
      <c r="G8" s="23">
        <v>6</v>
      </c>
      <c r="H8" s="20">
        <v>37460</v>
      </c>
      <c r="I8" s="22">
        <f t="shared" si="1"/>
        <v>224760</v>
      </c>
    </row>
    <row r="9" spans="1:9" ht="48" x14ac:dyDescent="0.2">
      <c r="A9" s="18">
        <v>5</v>
      </c>
      <c r="B9" s="50" t="s">
        <v>68</v>
      </c>
      <c r="C9" s="19">
        <v>4</v>
      </c>
      <c r="D9" s="20">
        <v>27177</v>
      </c>
      <c r="E9" s="20">
        <f t="shared" si="0"/>
        <v>108708</v>
      </c>
      <c r="F9" s="21"/>
      <c r="G9" s="23">
        <v>8</v>
      </c>
      <c r="H9" s="20">
        <v>27177</v>
      </c>
      <c r="I9" s="22">
        <f t="shared" si="1"/>
        <v>217416</v>
      </c>
    </row>
    <row r="10" spans="1:9" ht="48" x14ac:dyDescent="0.2">
      <c r="A10" s="18">
        <v>6</v>
      </c>
      <c r="B10" s="50" t="s">
        <v>69</v>
      </c>
      <c r="C10" s="19">
        <v>3</v>
      </c>
      <c r="D10" s="20">
        <v>11752</v>
      </c>
      <c r="E10" s="20">
        <f t="shared" si="0"/>
        <v>35256</v>
      </c>
      <c r="F10" s="21"/>
      <c r="G10" s="23">
        <v>6</v>
      </c>
      <c r="H10" s="20">
        <v>11752</v>
      </c>
      <c r="I10" s="22">
        <f t="shared" si="1"/>
        <v>70512</v>
      </c>
    </row>
    <row r="11" spans="1:9" ht="48" x14ac:dyDescent="0.2">
      <c r="A11" s="18">
        <v>7</v>
      </c>
      <c r="B11" s="50" t="s">
        <v>70</v>
      </c>
      <c r="C11" s="19">
        <v>4</v>
      </c>
      <c r="D11" s="20">
        <v>11018</v>
      </c>
      <c r="E11" s="20">
        <f t="shared" si="0"/>
        <v>44072</v>
      </c>
      <c r="F11" s="21"/>
      <c r="G11" s="23">
        <v>6</v>
      </c>
      <c r="H11" s="20">
        <v>11018</v>
      </c>
      <c r="I11" s="22">
        <f t="shared" si="1"/>
        <v>66108</v>
      </c>
    </row>
    <row r="12" spans="1:9" ht="48" x14ac:dyDescent="0.2">
      <c r="A12" s="18">
        <v>8</v>
      </c>
      <c r="B12" s="50" t="s">
        <v>71</v>
      </c>
      <c r="C12" s="19">
        <v>3</v>
      </c>
      <c r="D12" s="20">
        <v>13221</v>
      </c>
      <c r="E12" s="20">
        <f t="shared" si="0"/>
        <v>39663</v>
      </c>
      <c r="F12" s="21"/>
      <c r="G12" s="23">
        <v>5</v>
      </c>
      <c r="H12" s="20">
        <v>13221</v>
      </c>
      <c r="I12" s="22">
        <f t="shared" si="1"/>
        <v>66105</v>
      </c>
    </row>
    <row r="13" spans="1:9" ht="48" x14ac:dyDescent="0.2">
      <c r="A13" s="18">
        <v>9</v>
      </c>
      <c r="B13" s="50" t="s">
        <v>72</v>
      </c>
      <c r="C13" s="19">
        <v>2</v>
      </c>
      <c r="D13" s="20">
        <v>16526</v>
      </c>
      <c r="E13" s="20">
        <f t="shared" si="0"/>
        <v>33052</v>
      </c>
      <c r="F13" s="21"/>
      <c r="G13" s="23">
        <v>5</v>
      </c>
      <c r="H13" s="20">
        <v>16526</v>
      </c>
      <c r="I13" s="22">
        <f t="shared" si="1"/>
        <v>82630</v>
      </c>
    </row>
    <row r="14" spans="1:9" ht="48" x14ac:dyDescent="0.2">
      <c r="A14" s="18">
        <v>10</v>
      </c>
      <c r="B14" s="50" t="s">
        <v>73</v>
      </c>
      <c r="C14" s="19">
        <v>2</v>
      </c>
      <c r="D14" s="20">
        <v>7712</v>
      </c>
      <c r="E14" s="20">
        <f t="shared" si="0"/>
        <v>15424</v>
      </c>
      <c r="F14" s="21"/>
      <c r="G14" s="23">
        <v>5</v>
      </c>
      <c r="H14" s="20">
        <v>7712</v>
      </c>
      <c r="I14" s="22">
        <f t="shared" si="1"/>
        <v>38560</v>
      </c>
    </row>
    <row r="15" spans="1:9" ht="48" x14ac:dyDescent="0.2">
      <c r="A15" s="18">
        <v>11</v>
      </c>
      <c r="B15" s="50" t="s">
        <v>74</v>
      </c>
      <c r="C15" s="19">
        <v>2</v>
      </c>
      <c r="D15" s="20">
        <v>15792</v>
      </c>
      <c r="E15" s="20">
        <f t="shared" si="0"/>
        <v>31584</v>
      </c>
      <c r="F15" s="21"/>
      <c r="G15" s="23">
        <v>3</v>
      </c>
      <c r="H15" s="20">
        <v>15792</v>
      </c>
      <c r="I15" s="22">
        <f t="shared" si="1"/>
        <v>47376</v>
      </c>
    </row>
    <row r="16" spans="1:9" ht="48" x14ac:dyDescent="0.2">
      <c r="A16" s="18">
        <v>12</v>
      </c>
      <c r="B16" s="50" t="s">
        <v>75</v>
      </c>
      <c r="C16" s="19">
        <v>3</v>
      </c>
      <c r="D16" s="20">
        <v>37460</v>
      </c>
      <c r="E16" s="20">
        <f t="shared" si="0"/>
        <v>112380</v>
      </c>
      <c r="F16" s="21"/>
      <c r="G16" s="23">
        <v>5</v>
      </c>
      <c r="H16" s="20">
        <v>37460</v>
      </c>
      <c r="I16" s="22">
        <f t="shared" si="1"/>
        <v>187300</v>
      </c>
    </row>
    <row r="17" spans="1:9" ht="48" x14ac:dyDescent="0.2">
      <c r="A17" s="18">
        <v>13</v>
      </c>
      <c r="B17" s="50" t="s">
        <v>76</v>
      </c>
      <c r="C17" s="19">
        <v>10</v>
      </c>
      <c r="D17" s="20">
        <v>61343</v>
      </c>
      <c r="E17" s="20">
        <f t="shared" si="0"/>
        <v>613430</v>
      </c>
      <c r="F17" s="21"/>
      <c r="G17" s="23">
        <v>15</v>
      </c>
      <c r="H17" s="20">
        <v>61343</v>
      </c>
      <c r="I17" s="22">
        <f t="shared" si="1"/>
        <v>920145</v>
      </c>
    </row>
    <row r="18" spans="1:9" ht="49" thickBot="1" x14ac:dyDescent="0.25">
      <c r="A18" s="24">
        <v>14</v>
      </c>
      <c r="B18" s="51" t="s">
        <v>77</v>
      </c>
      <c r="C18" s="25">
        <v>4</v>
      </c>
      <c r="D18" s="26">
        <v>60963</v>
      </c>
      <c r="E18" s="26">
        <f t="shared" si="0"/>
        <v>243852</v>
      </c>
      <c r="F18" s="27"/>
      <c r="G18" s="60">
        <v>6</v>
      </c>
      <c r="H18" s="26">
        <v>60963</v>
      </c>
      <c r="I18" s="28">
        <f t="shared" si="1"/>
        <v>365778</v>
      </c>
    </row>
    <row r="19" spans="1:9" x14ac:dyDescent="0.2">
      <c r="A19" s="130" t="s">
        <v>27</v>
      </c>
      <c r="B19" s="131"/>
      <c r="C19" s="131"/>
      <c r="D19" s="132"/>
      <c r="E19" s="29">
        <f>SUM(E5:E18)</f>
        <v>1587383</v>
      </c>
      <c r="G19" s="30"/>
      <c r="H19" s="31"/>
      <c r="I19" s="32">
        <f>SUM(I5:I18)</f>
        <v>2637782</v>
      </c>
    </row>
    <row r="20" spans="1:9" x14ac:dyDescent="0.2">
      <c r="A20" s="125" t="s">
        <v>28</v>
      </c>
      <c r="B20" s="121"/>
      <c r="C20" s="121"/>
      <c r="D20" s="126"/>
      <c r="E20" s="33">
        <f>E19*19%</f>
        <v>301602.77</v>
      </c>
      <c r="G20" s="30"/>
      <c r="H20" s="31"/>
      <c r="I20" s="34">
        <f>I19*19%</f>
        <v>501178.58</v>
      </c>
    </row>
    <row r="21" spans="1:9" ht="16" thickBot="1" x14ac:dyDescent="0.25">
      <c r="A21" s="127" t="s">
        <v>29</v>
      </c>
      <c r="B21" s="128"/>
      <c r="C21" s="128"/>
      <c r="D21" s="129"/>
      <c r="E21" s="35">
        <f>E19+E20</f>
        <v>1888985.77</v>
      </c>
      <c r="G21" s="36"/>
      <c r="H21" s="37"/>
      <c r="I21" s="38">
        <f>I19+I20</f>
        <v>3138960.58</v>
      </c>
    </row>
    <row r="23" spans="1:9" x14ac:dyDescent="0.2">
      <c r="E23" s="2">
        <f>I3-E21</f>
        <v>1253404.23</v>
      </c>
      <c r="G23" s="39" t="s">
        <v>30</v>
      </c>
      <c r="H23" s="40"/>
      <c r="I23" s="55">
        <f>I3-I21</f>
        <v>3429.4199999999255</v>
      </c>
    </row>
    <row r="24" spans="1:9" ht="28.5" customHeight="1" thickBot="1" x14ac:dyDescent="0.25"/>
    <row r="25" spans="1:9" ht="16" thickBot="1" x14ac:dyDescent="0.25">
      <c r="A25" s="122" t="s">
        <v>31</v>
      </c>
      <c r="B25" s="123"/>
      <c r="C25" s="123"/>
      <c r="D25" s="123"/>
      <c r="E25" s="123"/>
      <c r="F25" s="123"/>
      <c r="G25" s="123"/>
      <c r="H25" s="123"/>
      <c r="I25" s="124"/>
    </row>
    <row r="26" spans="1:9" ht="16" thickBot="1" x14ac:dyDescent="0.25">
      <c r="I26" s="4">
        <v>23500000</v>
      </c>
    </row>
    <row r="27" spans="1:9" ht="63" customHeight="1" thickBot="1" x14ac:dyDescent="0.25">
      <c r="A27" s="5" t="s">
        <v>3</v>
      </c>
      <c r="B27" s="6" t="s">
        <v>4</v>
      </c>
      <c r="C27" s="7" t="s">
        <v>5</v>
      </c>
      <c r="D27" s="8" t="s">
        <v>6</v>
      </c>
      <c r="E27" s="9" t="s">
        <v>7</v>
      </c>
      <c r="F27" s="10"/>
      <c r="G27" s="11" t="s">
        <v>8</v>
      </c>
      <c r="H27" s="9" t="s">
        <v>6</v>
      </c>
      <c r="I27" s="12" t="s">
        <v>7</v>
      </c>
    </row>
    <row r="28" spans="1:9" ht="32" x14ac:dyDescent="0.2">
      <c r="A28" s="41">
        <v>1</v>
      </c>
      <c r="B28" s="52" t="s">
        <v>78</v>
      </c>
      <c r="C28" s="41">
        <v>3</v>
      </c>
      <c r="D28" s="42">
        <v>549700</v>
      </c>
      <c r="E28" s="15">
        <f>C28*D28</f>
        <v>1649100</v>
      </c>
      <c r="F28" s="16"/>
      <c r="G28" s="56">
        <v>7</v>
      </c>
      <c r="H28" s="42">
        <v>549700</v>
      </c>
      <c r="I28" s="15">
        <f>G28*H28</f>
        <v>3847900</v>
      </c>
    </row>
    <row r="29" spans="1:9" ht="32" x14ac:dyDescent="0.2">
      <c r="A29" s="43">
        <v>2</v>
      </c>
      <c r="B29" s="53" t="s">
        <v>79</v>
      </c>
      <c r="C29" s="43">
        <v>4</v>
      </c>
      <c r="D29" s="44">
        <v>549700</v>
      </c>
      <c r="E29" s="20">
        <f t="shared" ref="E29:E37" si="2">C29*D29</f>
        <v>2198800</v>
      </c>
      <c r="F29" s="21"/>
      <c r="G29" s="57">
        <v>7</v>
      </c>
      <c r="H29" s="44">
        <v>549700</v>
      </c>
      <c r="I29" s="20">
        <f t="shared" ref="I29:I37" si="3">G29*H29</f>
        <v>3847900</v>
      </c>
    </row>
    <row r="30" spans="1:9" ht="32" x14ac:dyDescent="0.2">
      <c r="A30" s="43">
        <v>3</v>
      </c>
      <c r="B30" s="53" t="s">
        <v>80</v>
      </c>
      <c r="C30" s="43">
        <v>3</v>
      </c>
      <c r="D30" s="44">
        <v>466095</v>
      </c>
      <c r="E30" s="20">
        <f t="shared" si="2"/>
        <v>1398285</v>
      </c>
      <c r="F30" s="21"/>
      <c r="G30" s="57">
        <v>6</v>
      </c>
      <c r="H30" s="44">
        <v>466095</v>
      </c>
      <c r="I30" s="20">
        <f t="shared" si="3"/>
        <v>2796570</v>
      </c>
    </row>
    <row r="31" spans="1:9" ht="32" x14ac:dyDescent="0.2">
      <c r="A31" s="43">
        <v>4</v>
      </c>
      <c r="B31" s="53" t="s">
        <v>81</v>
      </c>
      <c r="C31" s="43">
        <v>5</v>
      </c>
      <c r="D31" s="44">
        <v>565337</v>
      </c>
      <c r="E31" s="20">
        <f t="shared" si="2"/>
        <v>2826685</v>
      </c>
      <c r="F31" s="21"/>
      <c r="G31" s="57">
        <v>6</v>
      </c>
      <c r="H31" s="44">
        <v>565337</v>
      </c>
      <c r="I31" s="20">
        <f t="shared" si="3"/>
        <v>3392022</v>
      </c>
    </row>
    <row r="32" spans="1:9" ht="32" x14ac:dyDescent="0.2">
      <c r="A32" s="43">
        <v>5</v>
      </c>
      <c r="B32" s="53" t="s">
        <v>82</v>
      </c>
      <c r="C32" s="43">
        <v>2</v>
      </c>
      <c r="D32" s="44">
        <v>328571</v>
      </c>
      <c r="E32" s="20">
        <f t="shared" si="2"/>
        <v>657142</v>
      </c>
      <c r="F32" s="21"/>
      <c r="G32" s="57">
        <v>5</v>
      </c>
      <c r="H32" s="44">
        <v>328571</v>
      </c>
      <c r="I32" s="20">
        <f t="shared" si="3"/>
        <v>1642855</v>
      </c>
    </row>
    <row r="33" spans="1:9" ht="32" x14ac:dyDescent="0.2">
      <c r="A33" s="43">
        <v>6</v>
      </c>
      <c r="B33" s="53" t="s">
        <v>83</v>
      </c>
      <c r="C33" s="43">
        <v>1</v>
      </c>
      <c r="D33" s="44">
        <v>371657</v>
      </c>
      <c r="E33" s="20">
        <f t="shared" si="2"/>
        <v>371657</v>
      </c>
      <c r="F33" s="21"/>
      <c r="G33" s="57">
        <v>2</v>
      </c>
      <c r="H33" s="44">
        <v>371657</v>
      </c>
      <c r="I33" s="20">
        <f t="shared" si="3"/>
        <v>743314</v>
      </c>
    </row>
    <row r="34" spans="1:9" ht="32" x14ac:dyDescent="0.2">
      <c r="A34" s="43">
        <v>7</v>
      </c>
      <c r="B34" s="53" t="s">
        <v>84</v>
      </c>
      <c r="C34" s="43">
        <v>1</v>
      </c>
      <c r="D34" s="44">
        <v>445481</v>
      </c>
      <c r="E34" s="20">
        <f t="shared" si="2"/>
        <v>445481</v>
      </c>
      <c r="F34" s="21"/>
      <c r="G34" s="57">
        <v>2</v>
      </c>
      <c r="H34" s="44">
        <v>445481</v>
      </c>
      <c r="I34" s="20">
        <f t="shared" si="3"/>
        <v>890962</v>
      </c>
    </row>
    <row r="35" spans="1:9" ht="32" x14ac:dyDescent="0.2">
      <c r="A35" s="43">
        <v>8</v>
      </c>
      <c r="B35" s="53" t="s">
        <v>85</v>
      </c>
      <c r="C35" s="43">
        <v>2</v>
      </c>
      <c r="D35" s="44">
        <v>389077</v>
      </c>
      <c r="E35" s="20">
        <f t="shared" si="2"/>
        <v>778154</v>
      </c>
      <c r="F35" s="21"/>
      <c r="G35" s="57">
        <v>4</v>
      </c>
      <c r="H35" s="44">
        <v>389077</v>
      </c>
      <c r="I35" s="20">
        <f t="shared" si="3"/>
        <v>1556308</v>
      </c>
    </row>
    <row r="36" spans="1:9" ht="32" x14ac:dyDescent="0.2">
      <c r="A36" s="43">
        <v>9</v>
      </c>
      <c r="B36" s="53" t="s">
        <v>86</v>
      </c>
      <c r="C36" s="43">
        <v>3</v>
      </c>
      <c r="D36" s="44">
        <v>96500</v>
      </c>
      <c r="E36" s="20">
        <f t="shared" si="2"/>
        <v>289500</v>
      </c>
      <c r="F36" s="21"/>
      <c r="G36" s="57">
        <v>5</v>
      </c>
      <c r="H36" s="44">
        <v>96500</v>
      </c>
      <c r="I36" s="20">
        <f t="shared" si="3"/>
        <v>482500</v>
      </c>
    </row>
    <row r="37" spans="1:9" ht="33" thickBot="1" x14ac:dyDescent="0.25">
      <c r="A37" s="45">
        <v>10</v>
      </c>
      <c r="B37" s="54" t="s">
        <v>87</v>
      </c>
      <c r="C37" s="45">
        <v>3</v>
      </c>
      <c r="D37" s="46">
        <v>76345</v>
      </c>
      <c r="E37" s="26">
        <f t="shared" si="2"/>
        <v>229035</v>
      </c>
      <c r="F37" s="27"/>
      <c r="G37" s="58">
        <v>7</v>
      </c>
      <c r="H37" s="46">
        <v>76345</v>
      </c>
      <c r="I37" s="26">
        <f t="shared" si="3"/>
        <v>534415</v>
      </c>
    </row>
    <row r="38" spans="1:9" x14ac:dyDescent="0.2">
      <c r="A38" s="30"/>
      <c r="D38" s="31"/>
      <c r="E38" s="29">
        <f>SUM(E28:E37)</f>
        <v>10843839</v>
      </c>
      <c r="G38" s="30"/>
      <c r="H38" s="31"/>
      <c r="I38" s="29">
        <f>SUM(I28:I37)</f>
        <v>19734746</v>
      </c>
    </row>
    <row r="39" spans="1:9" x14ac:dyDescent="0.2">
      <c r="A39" s="30"/>
      <c r="D39" s="31"/>
      <c r="E39" s="33">
        <f>E38*19%</f>
        <v>2060329.41</v>
      </c>
      <c r="G39" s="30"/>
      <c r="H39" s="31"/>
      <c r="I39" s="33">
        <f>I38*19%</f>
        <v>3749601.74</v>
      </c>
    </row>
    <row r="40" spans="1:9" ht="16" thickBot="1" x14ac:dyDescent="0.25">
      <c r="A40" s="36"/>
      <c r="B40" s="47"/>
      <c r="C40" s="48"/>
      <c r="D40" s="37"/>
      <c r="E40" s="35">
        <f>E38+E39</f>
        <v>12904168.41</v>
      </c>
      <c r="G40" s="36"/>
      <c r="H40" s="37"/>
      <c r="I40" s="35">
        <f>I38+I39</f>
        <v>23484347.740000002</v>
      </c>
    </row>
    <row r="42" spans="1:9" x14ac:dyDescent="0.2">
      <c r="E42" s="2">
        <f>I26-E40</f>
        <v>10595831.59</v>
      </c>
      <c r="G42" s="121" t="s">
        <v>30</v>
      </c>
      <c r="H42" s="121"/>
      <c r="I42" s="55">
        <f>I26-I40</f>
        <v>15652.259999997914</v>
      </c>
    </row>
    <row r="44" spans="1:9" x14ac:dyDescent="0.2">
      <c r="G44" s="61" t="s">
        <v>60</v>
      </c>
      <c r="H44" s="4"/>
      <c r="I44" s="4">
        <f>I21+I40</f>
        <v>26623308.32</v>
      </c>
    </row>
  </sheetData>
  <mergeCells count="6">
    <mergeCell ref="G42:H42"/>
    <mergeCell ref="A2:I2"/>
    <mergeCell ref="A19:D19"/>
    <mergeCell ref="A20:D20"/>
    <mergeCell ref="A21:D21"/>
    <mergeCell ref="A25:I2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377E2-FBA0-4720-A34C-2261DCBA6946}">
  <dimension ref="A1:G16"/>
  <sheetViews>
    <sheetView workbookViewId="0">
      <selection activeCell="C20" sqref="C20"/>
    </sheetView>
  </sheetViews>
  <sheetFormatPr baseColWidth="10" defaultColWidth="11.5" defaultRowHeight="16" x14ac:dyDescent="0.2"/>
  <cols>
    <col min="1" max="1" width="27.5" style="87" customWidth="1"/>
    <col min="2" max="2" width="19.6640625" style="87" customWidth="1"/>
    <col min="3" max="3" width="52.1640625" style="87" customWidth="1"/>
    <col min="4" max="4" width="16" style="87" customWidth="1"/>
    <col min="5" max="5" width="15.5" style="87" customWidth="1"/>
    <col min="6" max="6" width="17.6640625" style="88" customWidth="1"/>
    <col min="7" max="7" width="16" style="87" bestFit="1" customWidth="1"/>
    <col min="8" max="16384" width="11.5" style="87"/>
  </cols>
  <sheetData>
    <row r="1" spans="1:7" ht="17" thickBot="1" x14ac:dyDescent="0.25"/>
    <row r="2" spans="1:7" s="92" customFormat="1" ht="34" x14ac:dyDescent="0.2">
      <c r="A2" s="89" t="s">
        <v>88</v>
      </c>
      <c r="B2" s="90" t="s">
        <v>89</v>
      </c>
      <c r="C2" s="90" t="s">
        <v>90</v>
      </c>
      <c r="D2" s="90" t="s">
        <v>91</v>
      </c>
      <c r="E2" s="90" t="s">
        <v>92</v>
      </c>
      <c r="F2" s="91" t="s">
        <v>93</v>
      </c>
    </row>
    <row r="3" spans="1:7" ht="34" x14ac:dyDescent="0.2">
      <c r="A3" s="93" t="s">
        <v>94</v>
      </c>
      <c r="B3" s="94">
        <v>55121712</v>
      </c>
      <c r="C3" s="83" t="s">
        <v>95</v>
      </c>
      <c r="D3" s="95">
        <v>30000</v>
      </c>
      <c r="E3" s="85">
        <v>20</v>
      </c>
      <c r="F3" s="96">
        <f>+D3*E3</f>
        <v>600000</v>
      </c>
    </row>
    <row r="4" spans="1:7" ht="34" x14ac:dyDescent="0.2">
      <c r="A4" s="93" t="s">
        <v>96</v>
      </c>
      <c r="B4" s="94">
        <v>60121537</v>
      </c>
      <c r="C4" s="83" t="s">
        <v>97</v>
      </c>
      <c r="D4" s="95">
        <v>80000</v>
      </c>
      <c r="E4" s="85">
        <v>2</v>
      </c>
      <c r="F4" s="96">
        <f t="shared" ref="F4:F10" si="0">+D4*E4</f>
        <v>160000</v>
      </c>
    </row>
    <row r="5" spans="1:7" ht="34" x14ac:dyDescent="0.2">
      <c r="A5" s="93" t="s">
        <v>96</v>
      </c>
      <c r="B5" s="94">
        <v>60121537</v>
      </c>
      <c r="C5" s="83" t="s">
        <v>98</v>
      </c>
      <c r="D5" s="95">
        <v>75000</v>
      </c>
      <c r="E5" s="85">
        <v>20</v>
      </c>
      <c r="F5" s="96">
        <f>D5*E5</f>
        <v>1500000</v>
      </c>
    </row>
    <row r="6" spans="1:7" ht="34" x14ac:dyDescent="0.2">
      <c r="A6" s="93" t="s">
        <v>96</v>
      </c>
      <c r="B6" s="94">
        <v>60121537</v>
      </c>
      <c r="C6" s="83" t="s">
        <v>99</v>
      </c>
      <c r="D6" s="95">
        <v>75000</v>
      </c>
      <c r="E6" s="85">
        <v>20</v>
      </c>
      <c r="F6" s="96">
        <f>D6*E6</f>
        <v>1500000</v>
      </c>
    </row>
    <row r="7" spans="1:7" ht="17" x14ac:dyDescent="0.2">
      <c r="A7" s="93" t="s">
        <v>96</v>
      </c>
      <c r="B7" s="94">
        <v>55121712</v>
      </c>
      <c r="C7" s="83" t="s">
        <v>100</v>
      </c>
      <c r="D7" s="95">
        <v>60000</v>
      </c>
      <c r="E7" s="85">
        <v>30</v>
      </c>
      <c r="F7" s="96">
        <f>D7*E7</f>
        <v>1800000</v>
      </c>
    </row>
    <row r="8" spans="1:7" ht="17" x14ac:dyDescent="0.2">
      <c r="A8" s="93" t="s">
        <v>96</v>
      </c>
      <c r="B8" s="94">
        <v>55121712</v>
      </c>
      <c r="C8" s="83" t="s">
        <v>101</v>
      </c>
      <c r="D8" s="95">
        <v>10000</v>
      </c>
      <c r="E8" s="85">
        <v>50</v>
      </c>
      <c r="F8" s="96">
        <f>E8*D8</f>
        <v>500000</v>
      </c>
    </row>
    <row r="9" spans="1:7" ht="17" x14ac:dyDescent="0.2">
      <c r="A9" s="93" t="s">
        <v>96</v>
      </c>
      <c r="B9" s="94">
        <v>55121712</v>
      </c>
      <c r="C9" s="83" t="s">
        <v>102</v>
      </c>
      <c r="D9" s="95">
        <v>52800</v>
      </c>
      <c r="E9" s="85">
        <v>20</v>
      </c>
      <c r="F9" s="96">
        <f>D9*E9</f>
        <v>1056000</v>
      </c>
    </row>
    <row r="10" spans="1:7" ht="35" thickBot="1" x14ac:dyDescent="0.25">
      <c r="A10" s="97" t="s">
        <v>96</v>
      </c>
      <c r="B10" s="98">
        <v>60121537</v>
      </c>
      <c r="C10" s="84" t="s">
        <v>103</v>
      </c>
      <c r="D10" s="99">
        <v>96000</v>
      </c>
      <c r="E10" s="86">
        <v>4</v>
      </c>
      <c r="F10" s="100">
        <f t="shared" si="0"/>
        <v>384000</v>
      </c>
    </row>
    <row r="11" spans="1:7" ht="17" thickBot="1" x14ac:dyDescent="0.25"/>
    <row r="12" spans="1:7" ht="17" thickBot="1" x14ac:dyDescent="0.25">
      <c r="A12" s="133" t="s">
        <v>104</v>
      </c>
      <c r="B12" s="134"/>
      <c r="C12" s="134"/>
      <c r="D12" s="134"/>
      <c r="E12" s="135"/>
      <c r="F12" s="101">
        <f>SUM(F3:F11)</f>
        <v>7500000</v>
      </c>
    </row>
    <row r="16" spans="1:7" x14ac:dyDescent="0.2">
      <c r="G16" s="102"/>
    </row>
  </sheetData>
  <mergeCells count="1">
    <mergeCell ref="A12:E12"/>
  </mergeCells>
  <conditionalFormatting sqref="D3:D10">
    <cfRule type="cellIs" dxfId="1" priority="2" operator="notEqual">
      <formula>INT(D3)</formula>
    </cfRule>
  </conditionalFormatting>
  <conditionalFormatting sqref="D3:E10">
    <cfRule type="expression" dxfId="0" priority="1">
      <formula>IF($D3="S",TRUE,FALSE)</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1BA8B-3B52-47E5-A35F-536DB6F583A5}">
  <dimension ref="A2:F95"/>
  <sheetViews>
    <sheetView tabSelected="1" topLeftCell="A47" zoomScale="85" zoomScaleNormal="85" workbookViewId="0">
      <selection activeCell="A79" sqref="A79:F80"/>
    </sheetView>
  </sheetViews>
  <sheetFormatPr baseColWidth="10" defaultColWidth="11.5" defaultRowHeight="15" x14ac:dyDescent="0.2"/>
  <cols>
    <col min="1" max="1" width="8.5" style="1" customWidth="1"/>
    <col min="2" max="2" width="45.6640625" customWidth="1"/>
    <col min="3" max="3" width="17.83203125" style="1" bestFit="1" customWidth="1"/>
    <col min="4" max="4" width="12.83203125" style="1" customWidth="1"/>
    <col min="5" max="5" width="11.5" style="2"/>
    <col min="6" max="6" width="18.83203125" style="2" customWidth="1"/>
  </cols>
  <sheetData>
    <row r="2" spans="1:6" ht="40.5" customHeight="1" x14ac:dyDescent="0.25">
      <c r="A2" s="117" t="s">
        <v>0</v>
      </c>
      <c r="B2" s="117"/>
      <c r="C2" s="117"/>
      <c r="D2" s="117"/>
      <c r="E2" s="117"/>
      <c r="F2" s="117"/>
    </row>
    <row r="4" spans="1:6" x14ac:dyDescent="0.2">
      <c r="A4" s="122" t="s">
        <v>1</v>
      </c>
      <c r="B4" s="123"/>
      <c r="C4" s="123"/>
      <c r="D4" s="123"/>
      <c r="E4" s="123"/>
      <c r="F4" s="124"/>
    </row>
    <row r="5" spans="1:6" x14ac:dyDescent="0.2">
      <c r="A5" s="140" t="s">
        <v>2</v>
      </c>
      <c r="B5" s="141"/>
      <c r="C5" s="141"/>
      <c r="D5" s="141"/>
      <c r="E5" s="142"/>
      <c r="F5" s="104">
        <v>6399982</v>
      </c>
    </row>
    <row r="6" spans="1:6" ht="63" customHeight="1" x14ac:dyDescent="0.2">
      <c r="A6" s="106" t="s">
        <v>105</v>
      </c>
      <c r="B6" s="107" t="s">
        <v>106</v>
      </c>
      <c r="C6" s="107" t="s">
        <v>124</v>
      </c>
      <c r="D6" s="107" t="s">
        <v>107</v>
      </c>
      <c r="E6" s="108" t="s">
        <v>108</v>
      </c>
      <c r="F6" s="109" t="s">
        <v>93</v>
      </c>
    </row>
    <row r="7" spans="1:6" ht="32" x14ac:dyDescent="0.2">
      <c r="A7" s="76">
        <v>1</v>
      </c>
      <c r="B7" s="67" t="s">
        <v>9</v>
      </c>
      <c r="C7" s="113" t="s">
        <v>125</v>
      </c>
      <c r="D7" s="68">
        <v>4</v>
      </c>
      <c r="E7" s="69">
        <v>0</v>
      </c>
      <c r="F7" s="77">
        <f>D7*E7</f>
        <v>0</v>
      </c>
    </row>
    <row r="8" spans="1:6" ht="32" x14ac:dyDescent="0.2">
      <c r="A8" s="76">
        <v>2</v>
      </c>
      <c r="B8" s="67" t="s">
        <v>10</v>
      </c>
      <c r="C8" s="113" t="s">
        <v>125</v>
      </c>
      <c r="D8" s="68">
        <v>2</v>
      </c>
      <c r="E8" s="69">
        <v>0</v>
      </c>
      <c r="F8" s="77">
        <f t="shared" ref="F8:F22" si="0">D8*E8</f>
        <v>0</v>
      </c>
    </row>
    <row r="9" spans="1:6" ht="32" x14ac:dyDescent="0.2">
      <c r="A9" s="76">
        <v>3</v>
      </c>
      <c r="B9" s="67" t="s">
        <v>128</v>
      </c>
      <c r="C9" s="113" t="s">
        <v>125</v>
      </c>
      <c r="D9" s="68">
        <v>2</v>
      </c>
      <c r="E9" s="69">
        <v>0</v>
      </c>
      <c r="F9" s="77">
        <f t="shared" si="0"/>
        <v>0</v>
      </c>
    </row>
    <row r="10" spans="1:6" ht="32" x14ac:dyDescent="0.2">
      <c r="A10" s="76">
        <v>4</v>
      </c>
      <c r="B10" s="67" t="s">
        <v>12</v>
      </c>
      <c r="C10" s="113" t="s">
        <v>125</v>
      </c>
      <c r="D10" s="68">
        <v>6</v>
      </c>
      <c r="E10" s="69">
        <v>0</v>
      </c>
      <c r="F10" s="77">
        <f t="shared" si="0"/>
        <v>0</v>
      </c>
    </row>
    <row r="11" spans="1:6" ht="16" x14ac:dyDescent="0.2">
      <c r="A11" s="76">
        <v>5</v>
      </c>
      <c r="B11" s="67" t="s">
        <v>13</v>
      </c>
      <c r="C11" s="113" t="s">
        <v>125</v>
      </c>
      <c r="D11" s="68">
        <v>4</v>
      </c>
      <c r="E11" s="69">
        <v>0</v>
      </c>
      <c r="F11" s="77">
        <f t="shared" si="0"/>
        <v>0</v>
      </c>
    </row>
    <row r="12" spans="1:6" ht="16" x14ac:dyDescent="0.2">
      <c r="A12" s="76">
        <v>6</v>
      </c>
      <c r="B12" s="67" t="s">
        <v>14</v>
      </c>
      <c r="C12" s="113" t="s">
        <v>125</v>
      </c>
      <c r="D12" s="68">
        <v>4</v>
      </c>
      <c r="E12" s="69">
        <v>0</v>
      </c>
      <c r="F12" s="77">
        <f t="shared" si="0"/>
        <v>0</v>
      </c>
    </row>
    <row r="13" spans="1:6" ht="16" x14ac:dyDescent="0.2">
      <c r="A13" s="76">
        <v>7</v>
      </c>
      <c r="B13" s="67" t="s">
        <v>15</v>
      </c>
      <c r="C13" s="113" t="s">
        <v>125</v>
      </c>
      <c r="D13" s="68">
        <v>4</v>
      </c>
      <c r="E13" s="69">
        <v>0</v>
      </c>
      <c r="F13" s="77">
        <f t="shared" si="0"/>
        <v>0</v>
      </c>
    </row>
    <row r="14" spans="1:6" ht="16" x14ac:dyDescent="0.2">
      <c r="A14" s="76">
        <v>8</v>
      </c>
      <c r="B14" s="67" t="s">
        <v>16</v>
      </c>
      <c r="C14" s="113" t="s">
        <v>125</v>
      </c>
      <c r="D14" s="68">
        <v>4</v>
      </c>
      <c r="E14" s="69">
        <v>0</v>
      </c>
      <c r="F14" s="77">
        <f t="shared" si="0"/>
        <v>0</v>
      </c>
    </row>
    <row r="15" spans="1:6" ht="32" x14ac:dyDescent="0.2">
      <c r="A15" s="76">
        <v>9</v>
      </c>
      <c r="B15" s="67" t="s">
        <v>129</v>
      </c>
      <c r="C15" s="113" t="s">
        <v>125</v>
      </c>
      <c r="D15" s="68">
        <v>10</v>
      </c>
      <c r="E15" s="69">
        <v>0</v>
      </c>
      <c r="F15" s="77">
        <f t="shared" si="0"/>
        <v>0</v>
      </c>
    </row>
    <row r="16" spans="1:6" ht="32" x14ac:dyDescent="0.2">
      <c r="A16" s="76">
        <v>10</v>
      </c>
      <c r="B16" s="67" t="s">
        <v>18</v>
      </c>
      <c r="C16" s="113" t="s">
        <v>125</v>
      </c>
      <c r="D16" s="68">
        <v>2</v>
      </c>
      <c r="E16" s="69">
        <v>0</v>
      </c>
      <c r="F16" s="77">
        <f t="shared" si="0"/>
        <v>0</v>
      </c>
    </row>
    <row r="17" spans="1:6" ht="32" x14ac:dyDescent="0.2">
      <c r="A17" s="76">
        <v>11</v>
      </c>
      <c r="B17" s="67" t="s">
        <v>19</v>
      </c>
      <c r="C17" s="113" t="s">
        <v>125</v>
      </c>
      <c r="D17" s="68">
        <v>2</v>
      </c>
      <c r="E17" s="69">
        <v>0</v>
      </c>
      <c r="F17" s="77">
        <f t="shared" si="0"/>
        <v>0</v>
      </c>
    </row>
    <row r="18" spans="1:6" ht="32" x14ac:dyDescent="0.2">
      <c r="A18" s="76">
        <v>12</v>
      </c>
      <c r="B18" s="67" t="s">
        <v>20</v>
      </c>
      <c r="C18" s="113" t="s">
        <v>125</v>
      </c>
      <c r="D18" s="68">
        <v>8</v>
      </c>
      <c r="E18" s="69">
        <v>0</v>
      </c>
      <c r="F18" s="77">
        <f t="shared" si="0"/>
        <v>0</v>
      </c>
    </row>
    <row r="19" spans="1:6" ht="32" x14ac:dyDescent="0.2">
      <c r="A19" s="76">
        <v>13</v>
      </c>
      <c r="B19" s="67" t="s">
        <v>21</v>
      </c>
      <c r="C19" s="113" t="s">
        <v>125</v>
      </c>
      <c r="D19" s="68">
        <v>24</v>
      </c>
      <c r="E19" s="69">
        <v>0</v>
      </c>
      <c r="F19" s="77">
        <f t="shared" si="0"/>
        <v>0</v>
      </c>
    </row>
    <row r="20" spans="1:6" ht="32" x14ac:dyDescent="0.2">
      <c r="A20" s="76">
        <v>14</v>
      </c>
      <c r="B20" s="67" t="s">
        <v>22</v>
      </c>
      <c r="C20" s="113" t="s">
        <v>125</v>
      </c>
      <c r="D20" s="68">
        <v>2</v>
      </c>
      <c r="E20" s="69">
        <v>0</v>
      </c>
      <c r="F20" s="77">
        <f t="shared" si="0"/>
        <v>0</v>
      </c>
    </row>
    <row r="21" spans="1:6" ht="32" x14ac:dyDescent="0.2">
      <c r="A21" s="76">
        <v>15</v>
      </c>
      <c r="B21" s="67" t="s">
        <v>23</v>
      </c>
      <c r="C21" s="113" t="s">
        <v>125</v>
      </c>
      <c r="D21" s="68">
        <v>2</v>
      </c>
      <c r="E21" s="69">
        <v>0</v>
      </c>
      <c r="F21" s="77">
        <f t="shared" si="0"/>
        <v>0</v>
      </c>
    </row>
    <row r="22" spans="1:6" ht="32" x14ac:dyDescent="0.2">
      <c r="A22" s="76">
        <v>16</v>
      </c>
      <c r="B22" s="67" t="s">
        <v>24</v>
      </c>
      <c r="C22" s="113" t="s">
        <v>125</v>
      </c>
      <c r="D22" s="68">
        <v>4</v>
      </c>
      <c r="E22" s="69">
        <v>0</v>
      </c>
      <c r="F22" s="77">
        <f t="shared" si="0"/>
        <v>0</v>
      </c>
    </row>
    <row r="23" spans="1:6" ht="32" x14ac:dyDescent="0.2">
      <c r="A23" s="76">
        <v>17</v>
      </c>
      <c r="B23" s="67" t="s">
        <v>25</v>
      </c>
      <c r="C23" s="113" t="s">
        <v>125</v>
      </c>
      <c r="D23" s="68">
        <v>12</v>
      </c>
      <c r="E23" s="69">
        <v>0</v>
      </c>
      <c r="F23" s="77">
        <f>D23*E23</f>
        <v>0</v>
      </c>
    </row>
    <row r="24" spans="1:6" ht="32" x14ac:dyDescent="0.2">
      <c r="A24" s="76">
        <v>18</v>
      </c>
      <c r="B24" s="67" t="s">
        <v>26</v>
      </c>
      <c r="C24" s="113" t="s">
        <v>125</v>
      </c>
      <c r="D24" s="68">
        <v>12</v>
      </c>
      <c r="E24" s="69">
        <v>0</v>
      </c>
      <c r="F24" s="77">
        <f>D24*E24</f>
        <v>0</v>
      </c>
    </row>
    <row r="25" spans="1:6" x14ac:dyDescent="0.2">
      <c r="A25" s="136" t="s">
        <v>27</v>
      </c>
      <c r="B25" s="137"/>
      <c r="C25" s="137"/>
      <c r="D25" s="137"/>
      <c r="E25" s="137"/>
      <c r="F25" s="110">
        <f>SUM(F7:F24)</f>
        <v>0</v>
      </c>
    </row>
    <row r="26" spans="1:6" x14ac:dyDescent="0.2">
      <c r="A26" s="136" t="s">
        <v>28</v>
      </c>
      <c r="B26" s="137"/>
      <c r="C26" s="137"/>
      <c r="D26" s="137"/>
      <c r="E26" s="137"/>
      <c r="F26" s="77">
        <f>F25*19%</f>
        <v>0</v>
      </c>
    </row>
    <row r="27" spans="1:6" x14ac:dyDescent="0.2">
      <c r="A27" s="138" t="s">
        <v>29</v>
      </c>
      <c r="B27" s="139"/>
      <c r="C27" s="139"/>
      <c r="D27" s="139"/>
      <c r="E27" s="139"/>
      <c r="F27" s="111">
        <f>F25+F26</f>
        <v>0</v>
      </c>
    </row>
    <row r="29" spans="1:6" x14ac:dyDescent="0.2">
      <c r="A29" s="122" t="s">
        <v>109</v>
      </c>
      <c r="B29" s="123"/>
      <c r="C29" s="123"/>
      <c r="D29" s="123"/>
      <c r="E29" s="123"/>
      <c r="F29" s="124"/>
    </row>
    <row r="30" spans="1:6" x14ac:dyDescent="0.2">
      <c r="A30" s="140" t="s">
        <v>110</v>
      </c>
      <c r="B30" s="141"/>
      <c r="C30" s="141"/>
      <c r="D30" s="141"/>
      <c r="E30" s="141"/>
      <c r="F30" s="104">
        <v>28856000</v>
      </c>
    </row>
    <row r="31" spans="1:6" ht="63" customHeight="1" x14ac:dyDescent="0.2">
      <c r="A31" s="106" t="s">
        <v>105</v>
      </c>
      <c r="B31" s="107" t="s">
        <v>106</v>
      </c>
      <c r="C31" s="107" t="s">
        <v>126</v>
      </c>
      <c r="D31" s="107" t="s">
        <v>107</v>
      </c>
      <c r="E31" s="108" t="s">
        <v>108</v>
      </c>
      <c r="F31" s="109" t="s">
        <v>93</v>
      </c>
    </row>
    <row r="32" spans="1:6" ht="16" x14ac:dyDescent="0.2">
      <c r="A32" s="76">
        <v>1</v>
      </c>
      <c r="B32" s="67" t="s">
        <v>32</v>
      </c>
      <c r="C32" s="113" t="s">
        <v>127</v>
      </c>
      <c r="D32" s="66">
        <v>6</v>
      </c>
      <c r="E32" s="69">
        <v>0</v>
      </c>
      <c r="F32" s="77">
        <f>D32*E32</f>
        <v>0</v>
      </c>
    </row>
    <row r="33" spans="1:6" ht="16" x14ac:dyDescent="0.2">
      <c r="A33" s="76">
        <v>2</v>
      </c>
      <c r="B33" s="67" t="s">
        <v>33</v>
      </c>
      <c r="C33" s="113" t="s">
        <v>127</v>
      </c>
      <c r="D33" s="66">
        <v>6</v>
      </c>
      <c r="E33" s="69">
        <v>0</v>
      </c>
      <c r="F33" s="77">
        <f t="shared" ref="F33:F45" si="1">D33*E33</f>
        <v>0</v>
      </c>
    </row>
    <row r="34" spans="1:6" ht="16" x14ac:dyDescent="0.2">
      <c r="A34" s="76">
        <v>3</v>
      </c>
      <c r="B34" s="67" t="s">
        <v>34</v>
      </c>
      <c r="C34" s="113" t="s">
        <v>127</v>
      </c>
      <c r="D34" s="66">
        <v>5</v>
      </c>
      <c r="E34" s="69">
        <v>0</v>
      </c>
      <c r="F34" s="77">
        <f t="shared" si="1"/>
        <v>0</v>
      </c>
    </row>
    <row r="35" spans="1:6" ht="16" x14ac:dyDescent="0.2">
      <c r="A35" s="76">
        <v>4</v>
      </c>
      <c r="B35" s="67" t="s">
        <v>35</v>
      </c>
      <c r="C35" s="113" t="s">
        <v>127</v>
      </c>
      <c r="D35" s="66">
        <v>5</v>
      </c>
      <c r="E35" s="69">
        <v>0</v>
      </c>
      <c r="F35" s="77">
        <f t="shared" si="1"/>
        <v>0</v>
      </c>
    </row>
    <row r="36" spans="1:6" ht="16" x14ac:dyDescent="0.2">
      <c r="A36" s="76">
        <v>5</v>
      </c>
      <c r="B36" s="67" t="s">
        <v>36</v>
      </c>
      <c r="C36" s="113" t="s">
        <v>127</v>
      </c>
      <c r="D36" s="66">
        <v>2</v>
      </c>
      <c r="E36" s="69">
        <v>0</v>
      </c>
      <c r="F36" s="77">
        <f t="shared" si="1"/>
        <v>0</v>
      </c>
    </row>
    <row r="37" spans="1:6" ht="16" x14ac:dyDescent="0.2">
      <c r="A37" s="76">
        <v>6</v>
      </c>
      <c r="B37" s="67" t="s">
        <v>37</v>
      </c>
      <c r="C37" s="113" t="s">
        <v>127</v>
      </c>
      <c r="D37" s="66">
        <v>2</v>
      </c>
      <c r="E37" s="69">
        <v>0</v>
      </c>
      <c r="F37" s="77">
        <f t="shared" si="1"/>
        <v>0</v>
      </c>
    </row>
    <row r="38" spans="1:6" ht="16" x14ac:dyDescent="0.2">
      <c r="A38" s="76">
        <v>7</v>
      </c>
      <c r="B38" s="67" t="s">
        <v>38</v>
      </c>
      <c r="C38" s="113" t="s">
        <v>127</v>
      </c>
      <c r="D38" s="66">
        <v>2</v>
      </c>
      <c r="E38" s="69">
        <v>0</v>
      </c>
      <c r="F38" s="77">
        <f t="shared" si="1"/>
        <v>0</v>
      </c>
    </row>
    <row r="39" spans="1:6" ht="16" x14ac:dyDescent="0.2">
      <c r="A39" s="76">
        <v>8</v>
      </c>
      <c r="B39" s="67" t="s">
        <v>39</v>
      </c>
      <c r="C39" s="113" t="s">
        <v>127</v>
      </c>
      <c r="D39" s="66">
        <v>4</v>
      </c>
      <c r="E39" s="69">
        <v>0</v>
      </c>
      <c r="F39" s="77">
        <f t="shared" si="1"/>
        <v>0</v>
      </c>
    </row>
    <row r="40" spans="1:6" ht="16" x14ac:dyDescent="0.2">
      <c r="A40" s="76">
        <v>9</v>
      </c>
      <c r="B40" s="67" t="s">
        <v>40</v>
      </c>
      <c r="C40" s="113" t="s">
        <v>127</v>
      </c>
      <c r="D40" s="66">
        <v>4</v>
      </c>
      <c r="E40" s="69">
        <v>0</v>
      </c>
      <c r="F40" s="77">
        <f t="shared" si="1"/>
        <v>0</v>
      </c>
    </row>
    <row r="41" spans="1:6" ht="16" x14ac:dyDescent="0.2">
      <c r="A41" s="76">
        <v>10</v>
      </c>
      <c r="B41" s="67" t="s">
        <v>41</v>
      </c>
      <c r="C41" s="113" t="s">
        <v>127</v>
      </c>
      <c r="D41" s="66">
        <v>5</v>
      </c>
      <c r="E41" s="69">
        <v>0</v>
      </c>
      <c r="F41" s="77">
        <f t="shared" si="1"/>
        <v>0</v>
      </c>
    </row>
    <row r="42" spans="1:6" ht="16" x14ac:dyDescent="0.2">
      <c r="A42" s="76">
        <v>11</v>
      </c>
      <c r="B42" s="67" t="s">
        <v>42</v>
      </c>
      <c r="C42" s="113" t="s">
        <v>127</v>
      </c>
      <c r="D42" s="66">
        <v>2</v>
      </c>
      <c r="E42" s="69">
        <v>0</v>
      </c>
      <c r="F42" s="77">
        <f t="shared" si="1"/>
        <v>0</v>
      </c>
    </row>
    <row r="43" spans="1:6" ht="32" x14ac:dyDescent="0.2">
      <c r="A43" s="76">
        <v>12</v>
      </c>
      <c r="B43" s="67" t="s">
        <v>43</v>
      </c>
      <c r="C43" s="113" t="s">
        <v>127</v>
      </c>
      <c r="D43" s="66">
        <v>2</v>
      </c>
      <c r="E43" s="69">
        <v>0</v>
      </c>
      <c r="F43" s="77"/>
    </row>
    <row r="44" spans="1:6" ht="32" x14ac:dyDescent="0.2">
      <c r="A44" s="76">
        <v>13</v>
      </c>
      <c r="B44" s="67" t="s">
        <v>44</v>
      </c>
      <c r="C44" s="113" t="s">
        <v>127</v>
      </c>
      <c r="D44" s="66">
        <v>2</v>
      </c>
      <c r="E44" s="69">
        <v>0</v>
      </c>
      <c r="F44" s="77">
        <f t="shared" si="1"/>
        <v>0</v>
      </c>
    </row>
    <row r="45" spans="1:6" ht="16" x14ac:dyDescent="0.2">
      <c r="A45" s="76">
        <v>14</v>
      </c>
      <c r="B45" s="67" t="s">
        <v>45</v>
      </c>
      <c r="C45" s="113" t="s">
        <v>127</v>
      </c>
      <c r="D45" s="66">
        <v>4</v>
      </c>
      <c r="E45" s="69">
        <v>0</v>
      </c>
      <c r="F45" s="77">
        <f t="shared" si="1"/>
        <v>0</v>
      </c>
    </row>
    <row r="46" spans="1:6" ht="16" x14ac:dyDescent="0.2">
      <c r="A46" s="76">
        <v>15</v>
      </c>
      <c r="B46" s="67" t="s">
        <v>52</v>
      </c>
      <c r="C46" s="113" t="s">
        <v>130</v>
      </c>
      <c r="D46" s="66">
        <v>2</v>
      </c>
      <c r="E46" s="69">
        <v>0</v>
      </c>
      <c r="F46" s="77">
        <f>D46*E46</f>
        <v>0</v>
      </c>
    </row>
    <row r="47" spans="1:6" ht="16" x14ac:dyDescent="0.2">
      <c r="A47" s="76">
        <v>16</v>
      </c>
      <c r="B47" s="67" t="s">
        <v>53</v>
      </c>
      <c r="C47" s="113" t="s">
        <v>130</v>
      </c>
      <c r="D47" s="66">
        <v>4</v>
      </c>
      <c r="E47" s="69">
        <v>0</v>
      </c>
      <c r="F47" s="77">
        <f>D47*E47</f>
        <v>0</v>
      </c>
    </row>
    <row r="48" spans="1:6" ht="16" x14ac:dyDescent="0.2">
      <c r="A48" s="76">
        <v>17</v>
      </c>
      <c r="B48" s="67" t="s">
        <v>54</v>
      </c>
      <c r="C48" s="113" t="s">
        <v>130</v>
      </c>
      <c r="D48" s="66">
        <v>4</v>
      </c>
      <c r="E48" s="69">
        <v>0</v>
      </c>
      <c r="F48" s="77">
        <f>D48*E48</f>
        <v>0</v>
      </c>
    </row>
    <row r="49" spans="1:6" ht="16" x14ac:dyDescent="0.2">
      <c r="A49" s="76">
        <v>18</v>
      </c>
      <c r="B49" s="67" t="s">
        <v>58</v>
      </c>
      <c r="C49" s="113" t="s">
        <v>130</v>
      </c>
      <c r="D49" s="66">
        <v>4</v>
      </c>
      <c r="E49" s="69">
        <v>0</v>
      </c>
      <c r="F49" s="77">
        <f>D49*E49</f>
        <v>0</v>
      </c>
    </row>
    <row r="50" spans="1:6" x14ac:dyDescent="0.2">
      <c r="A50" s="136" t="s">
        <v>27</v>
      </c>
      <c r="B50" s="137"/>
      <c r="C50" s="137"/>
      <c r="D50" s="137"/>
      <c r="E50" s="137"/>
      <c r="F50" s="110">
        <f>SUM(F32:F49)</f>
        <v>0</v>
      </c>
    </row>
    <row r="51" spans="1:6" x14ac:dyDescent="0.2">
      <c r="A51" s="136" t="s">
        <v>28</v>
      </c>
      <c r="B51" s="137"/>
      <c r="C51" s="137"/>
      <c r="D51" s="137"/>
      <c r="E51" s="137"/>
      <c r="F51" s="77">
        <f>F50*19%</f>
        <v>0</v>
      </c>
    </row>
    <row r="52" spans="1:6" x14ac:dyDescent="0.2">
      <c r="A52" s="138" t="s">
        <v>111</v>
      </c>
      <c r="B52" s="139"/>
      <c r="C52" s="139"/>
      <c r="D52" s="139"/>
      <c r="E52" s="139"/>
      <c r="F52" s="111">
        <f>F50+F51</f>
        <v>0</v>
      </c>
    </row>
    <row r="53" spans="1:6" x14ac:dyDescent="0.2">
      <c r="A53" s="30"/>
      <c r="B53" s="82"/>
      <c r="C53" s="114"/>
      <c r="E53" s="1"/>
      <c r="F53" s="37"/>
    </row>
    <row r="54" spans="1:6" x14ac:dyDescent="0.2">
      <c r="A54" s="122" t="s">
        <v>112</v>
      </c>
      <c r="B54" s="123"/>
      <c r="C54" s="123"/>
      <c r="D54" s="123"/>
      <c r="E54" s="123"/>
      <c r="F54" s="123"/>
    </row>
    <row r="55" spans="1:6" x14ac:dyDescent="0.2">
      <c r="A55" s="140" t="s">
        <v>113</v>
      </c>
      <c r="B55" s="141"/>
      <c r="C55" s="141"/>
      <c r="D55" s="141"/>
      <c r="E55" s="141"/>
      <c r="F55" s="104">
        <v>1570000</v>
      </c>
    </row>
    <row r="56" spans="1:6" ht="63" customHeight="1" x14ac:dyDescent="0.2">
      <c r="A56" s="106" t="s">
        <v>105</v>
      </c>
      <c r="B56" s="107" t="s">
        <v>106</v>
      </c>
      <c r="C56" s="107" t="s">
        <v>126</v>
      </c>
      <c r="D56" s="107" t="s">
        <v>107</v>
      </c>
      <c r="E56" s="108" t="s">
        <v>108</v>
      </c>
      <c r="F56" s="109" t="s">
        <v>93</v>
      </c>
    </row>
    <row r="57" spans="1:6" ht="16" x14ac:dyDescent="0.2">
      <c r="A57" s="76">
        <v>1</v>
      </c>
      <c r="B57" s="67" t="s">
        <v>48</v>
      </c>
      <c r="C57" s="113" t="s">
        <v>125</v>
      </c>
      <c r="D57" s="66">
        <v>40</v>
      </c>
      <c r="E57" s="69"/>
      <c r="F57" s="77">
        <f>D57*E57</f>
        <v>0</v>
      </c>
    </row>
    <row r="58" spans="1:6" ht="16" x14ac:dyDescent="0.2">
      <c r="A58" s="76">
        <v>2</v>
      </c>
      <c r="B58" s="67" t="s">
        <v>49</v>
      </c>
      <c r="C58" s="113" t="s">
        <v>125</v>
      </c>
      <c r="D58" s="66">
        <v>30</v>
      </c>
      <c r="E58" s="69">
        <v>0</v>
      </c>
      <c r="F58" s="77">
        <f t="shared" ref="F58:F69" si="2">D58*E58</f>
        <v>0</v>
      </c>
    </row>
    <row r="59" spans="1:6" x14ac:dyDescent="0.2">
      <c r="A59" s="136" t="s">
        <v>27</v>
      </c>
      <c r="B59" s="137"/>
      <c r="C59" s="137"/>
      <c r="D59" s="137"/>
      <c r="E59" s="137"/>
      <c r="F59" s="110">
        <f>SUM(F57:F58)</f>
        <v>0</v>
      </c>
    </row>
    <row r="60" spans="1:6" x14ac:dyDescent="0.2">
      <c r="A60" s="136" t="s">
        <v>28</v>
      </c>
      <c r="B60" s="137"/>
      <c r="C60" s="137"/>
      <c r="D60" s="137"/>
      <c r="E60" s="137"/>
      <c r="F60" s="77">
        <f>F59*19%</f>
        <v>0</v>
      </c>
    </row>
    <row r="61" spans="1:6" x14ac:dyDescent="0.2">
      <c r="A61" s="138" t="s">
        <v>114</v>
      </c>
      <c r="B61" s="139"/>
      <c r="C61" s="139"/>
      <c r="D61" s="139"/>
      <c r="E61" s="139"/>
      <c r="F61" s="111">
        <f>F59+F60</f>
        <v>0</v>
      </c>
    </row>
    <row r="62" spans="1:6" x14ac:dyDescent="0.2">
      <c r="A62" s="62"/>
      <c r="B62" s="63"/>
      <c r="C62" s="63"/>
      <c r="D62" s="63"/>
      <c r="E62" s="63"/>
      <c r="F62" s="105"/>
    </row>
    <row r="63" spans="1:6" x14ac:dyDescent="0.2">
      <c r="A63" s="122" t="s">
        <v>50</v>
      </c>
      <c r="B63" s="123"/>
      <c r="C63" s="123"/>
      <c r="D63" s="123"/>
      <c r="E63" s="123"/>
      <c r="F63" s="123"/>
    </row>
    <row r="64" spans="1:6" x14ac:dyDescent="0.2">
      <c r="A64" s="140" t="s">
        <v>115</v>
      </c>
      <c r="B64" s="141"/>
      <c r="C64" s="141"/>
      <c r="D64" s="141"/>
      <c r="E64" s="141"/>
      <c r="F64" s="104">
        <v>7500000</v>
      </c>
    </row>
    <row r="65" spans="1:6" ht="63" customHeight="1" x14ac:dyDescent="0.2">
      <c r="A65" s="106" t="s">
        <v>105</v>
      </c>
      <c r="B65" s="107" t="s">
        <v>106</v>
      </c>
      <c r="C65" s="107"/>
      <c r="D65" s="107" t="s">
        <v>107</v>
      </c>
      <c r="E65" s="108" t="s">
        <v>108</v>
      </c>
      <c r="F65" s="109" t="s">
        <v>93</v>
      </c>
    </row>
    <row r="66" spans="1:6" ht="32" x14ac:dyDescent="0.2">
      <c r="A66" s="76">
        <v>1</v>
      </c>
      <c r="B66" s="67" t="s">
        <v>116</v>
      </c>
      <c r="C66" s="113" t="s">
        <v>127</v>
      </c>
      <c r="D66" s="66">
        <v>20</v>
      </c>
      <c r="E66" s="69"/>
      <c r="F66" s="77">
        <f t="shared" si="2"/>
        <v>0</v>
      </c>
    </row>
    <row r="67" spans="1:6" ht="16" x14ac:dyDescent="0.2">
      <c r="A67" s="76">
        <v>2</v>
      </c>
      <c r="B67" s="67" t="s">
        <v>117</v>
      </c>
      <c r="C67" s="113" t="s">
        <v>127</v>
      </c>
      <c r="D67" s="66">
        <v>30</v>
      </c>
      <c r="E67" s="69">
        <v>0</v>
      </c>
      <c r="F67" s="77">
        <f t="shared" si="2"/>
        <v>0</v>
      </c>
    </row>
    <row r="68" spans="1:6" ht="32" x14ac:dyDescent="0.2">
      <c r="A68" s="76">
        <v>3</v>
      </c>
      <c r="B68" s="67" t="s">
        <v>118</v>
      </c>
      <c r="C68" s="113" t="s">
        <v>127</v>
      </c>
      <c r="D68" s="66">
        <v>50</v>
      </c>
      <c r="E68" s="69">
        <v>0</v>
      </c>
      <c r="F68" s="77">
        <f t="shared" si="2"/>
        <v>0</v>
      </c>
    </row>
    <row r="69" spans="1:6" ht="16" x14ac:dyDescent="0.2">
      <c r="A69" s="76">
        <v>4</v>
      </c>
      <c r="B69" s="67" t="s">
        <v>119</v>
      </c>
      <c r="C69" s="113" t="s">
        <v>127</v>
      </c>
      <c r="D69" s="66">
        <v>20</v>
      </c>
      <c r="E69" s="69">
        <v>0</v>
      </c>
      <c r="F69" s="77">
        <f t="shared" si="2"/>
        <v>0</v>
      </c>
    </row>
    <row r="70" spans="1:6" x14ac:dyDescent="0.2">
      <c r="A70" s="136" t="s">
        <v>27</v>
      </c>
      <c r="B70" s="137"/>
      <c r="C70" s="137"/>
      <c r="D70" s="137"/>
      <c r="E70" s="137"/>
      <c r="F70" s="110">
        <f>SUM(F66:F69)</f>
        <v>0</v>
      </c>
    </row>
    <row r="71" spans="1:6" x14ac:dyDescent="0.2">
      <c r="A71" s="136" t="s">
        <v>28</v>
      </c>
      <c r="B71" s="137"/>
      <c r="C71" s="137"/>
      <c r="D71" s="137"/>
      <c r="E71" s="137"/>
      <c r="F71" s="77">
        <f>F70*19%</f>
        <v>0</v>
      </c>
    </row>
    <row r="72" spans="1:6" x14ac:dyDescent="0.2">
      <c r="A72" s="138" t="s">
        <v>120</v>
      </c>
      <c r="B72" s="139"/>
      <c r="C72" s="139"/>
      <c r="D72" s="139"/>
      <c r="E72" s="139"/>
      <c r="F72" s="111">
        <f>F70+F71</f>
        <v>0</v>
      </c>
    </row>
    <row r="74" spans="1:6" x14ac:dyDescent="0.2">
      <c r="A74" s="143" t="s">
        <v>121</v>
      </c>
      <c r="B74" s="144"/>
      <c r="C74" s="144"/>
      <c r="D74" s="144"/>
      <c r="E74" s="145"/>
      <c r="F74" s="103">
        <f>F5+F30+F55+F64</f>
        <v>44325982</v>
      </c>
    </row>
    <row r="76" spans="1:6" x14ac:dyDescent="0.2">
      <c r="A76" s="143" t="s">
        <v>122</v>
      </c>
      <c r="B76" s="144"/>
      <c r="C76" s="144"/>
      <c r="D76" s="144"/>
      <c r="E76" s="145"/>
      <c r="F76" s="112">
        <f>F72+F61+F52+F27</f>
        <v>0</v>
      </c>
    </row>
    <row r="79" spans="1:6" ht="289" customHeight="1" x14ac:dyDescent="0.2">
      <c r="A79" s="147" t="s">
        <v>132</v>
      </c>
      <c r="B79" s="147"/>
      <c r="C79" s="147"/>
      <c r="D79" s="147"/>
      <c r="E79" s="147"/>
      <c r="F79" s="147"/>
    </row>
    <row r="80" spans="1:6" ht="97" customHeight="1" x14ac:dyDescent="0.2">
      <c r="A80" s="147"/>
      <c r="B80" s="147"/>
      <c r="C80" s="147"/>
      <c r="D80" s="147"/>
      <c r="E80" s="147"/>
      <c r="F80" s="147"/>
    </row>
    <row r="81" spans="1:6" x14ac:dyDescent="0.2">
      <c r="A81" s="115"/>
      <c r="B81" s="115"/>
      <c r="C81" s="115"/>
      <c r="D81" s="115"/>
      <c r="E81" s="115"/>
      <c r="F81" s="115"/>
    </row>
    <row r="82" spans="1:6" x14ac:dyDescent="0.2">
      <c r="A82" s="115"/>
      <c r="B82" s="115"/>
      <c r="C82" s="115"/>
      <c r="D82" s="115"/>
      <c r="E82" s="115"/>
      <c r="F82" s="115"/>
    </row>
    <row r="83" spans="1:6" ht="28" customHeight="1" x14ac:dyDescent="0.2">
      <c r="A83" s="148" t="s">
        <v>131</v>
      </c>
      <c r="B83" s="148"/>
      <c r="C83" s="148"/>
      <c r="D83" s="148"/>
      <c r="E83" s="148"/>
      <c r="F83" s="148"/>
    </row>
    <row r="84" spans="1:6" x14ac:dyDescent="0.2">
      <c r="A84" s="115"/>
      <c r="B84" s="115"/>
      <c r="C84" s="115"/>
      <c r="D84" s="115"/>
      <c r="E84" s="115"/>
      <c r="F84" s="115"/>
    </row>
    <row r="85" spans="1:6" x14ac:dyDescent="0.2">
      <c r="A85" s="115"/>
      <c r="B85" s="115"/>
      <c r="C85" s="115"/>
      <c r="D85" s="115"/>
      <c r="E85" s="115"/>
      <c r="F85" s="115"/>
    </row>
    <row r="87" spans="1:6" x14ac:dyDescent="0.2">
      <c r="A87" t="s">
        <v>61</v>
      </c>
      <c r="B87" s="1"/>
      <c r="E87" s="1"/>
      <c r="F87"/>
    </row>
    <row r="88" spans="1:6" x14ac:dyDescent="0.2">
      <c r="A88"/>
      <c r="B88" s="1"/>
      <c r="E88" s="1"/>
      <c r="F88"/>
    </row>
    <row r="89" spans="1:6" x14ac:dyDescent="0.2">
      <c r="A89" t="s">
        <v>62</v>
      </c>
      <c r="B89" s="1"/>
      <c r="E89" s="1"/>
      <c r="F89"/>
    </row>
    <row r="90" spans="1:6" ht="33.75" customHeight="1" x14ac:dyDescent="0.2">
      <c r="A90"/>
      <c r="B90" s="1"/>
      <c r="E90" s="1"/>
      <c r="F90"/>
    </row>
    <row r="91" spans="1:6" ht="33.75" customHeight="1" x14ac:dyDescent="0.25">
      <c r="A91" s="117" t="s">
        <v>123</v>
      </c>
      <c r="B91" s="117"/>
      <c r="C91" s="117"/>
      <c r="D91" s="117"/>
      <c r="E91" s="117"/>
      <c r="F91" s="117"/>
    </row>
    <row r="92" spans="1:6" x14ac:dyDescent="0.2">
      <c r="A92"/>
      <c r="B92" s="1"/>
      <c r="E92" s="1"/>
      <c r="F92"/>
    </row>
    <row r="93" spans="1:6" ht="18.75" customHeight="1" x14ac:dyDescent="0.2">
      <c r="A93" s="146" t="s">
        <v>63</v>
      </c>
      <c r="B93" s="146"/>
      <c r="C93" s="146"/>
      <c r="D93" s="146"/>
      <c r="E93" s="146"/>
      <c r="F93" s="146"/>
    </row>
    <row r="94" spans="1:6" ht="15" customHeight="1" x14ac:dyDescent="0.2">
      <c r="A94" s="146"/>
      <c r="B94" s="146"/>
      <c r="C94" s="146"/>
      <c r="D94" s="146"/>
      <c r="E94" s="146"/>
      <c r="F94" s="146"/>
    </row>
    <row r="95" spans="1:6" ht="15" customHeight="1" x14ac:dyDescent="0.2">
      <c r="A95" s="146"/>
      <c r="B95" s="146"/>
      <c r="C95" s="146"/>
      <c r="D95" s="146"/>
      <c r="E95" s="146"/>
      <c r="F95" s="146"/>
    </row>
  </sheetData>
  <mergeCells count="27">
    <mergeCell ref="A71:E71"/>
    <mergeCell ref="A72:E72"/>
    <mergeCell ref="A76:E76"/>
    <mergeCell ref="A93:F95"/>
    <mergeCell ref="A91:F91"/>
    <mergeCell ref="A74:E74"/>
    <mergeCell ref="A79:F80"/>
    <mergeCell ref="A83:F83"/>
    <mergeCell ref="A70:E70"/>
    <mergeCell ref="A29:F29"/>
    <mergeCell ref="A54:F54"/>
    <mergeCell ref="A63:F63"/>
    <mergeCell ref="A5:E5"/>
    <mergeCell ref="A30:E30"/>
    <mergeCell ref="A55:E55"/>
    <mergeCell ref="A50:E50"/>
    <mergeCell ref="A51:E51"/>
    <mergeCell ref="A52:E52"/>
    <mergeCell ref="A59:E59"/>
    <mergeCell ref="A60:E60"/>
    <mergeCell ref="A61:E61"/>
    <mergeCell ref="A64:E64"/>
    <mergeCell ref="A2:F2"/>
    <mergeCell ref="A25:E25"/>
    <mergeCell ref="A26:E26"/>
    <mergeCell ref="A27:E27"/>
    <mergeCell ref="A4:F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CB0452-7BDD-44E7-AB88-0817D3AC0E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391A3C-D732-4913-840C-8ADE33B7A9C6}">
  <ds:schemaRefs>
    <ds:schemaRef ds:uri="http://schemas.microsoft.com/office/2006/metadata/properties"/>
    <ds:schemaRef ds:uri="http://schemas.openxmlformats.org/package/2006/metadata/core-properties"/>
    <ds:schemaRef ds:uri="http://schemas.microsoft.com/office/2006/documentManagement/types"/>
    <ds:schemaRef ds:uri="104cafd7-c590-41b9-a38a-ce80edc5b979"/>
    <ds:schemaRef ds:uri="http://www.w3.org/XML/1998/namespace"/>
    <ds:schemaRef ds:uri="02b8895b-67f6-4491-8d00-3044947d2a3f"/>
    <ds:schemaRef ds:uri="http://purl.org/dc/dcmitype/"/>
    <ds:schemaRef ds:uri="http://schemas.microsoft.com/office/infopath/2007/PartnerControls"/>
    <ds:schemaRef ds:uri="http://purl.org/dc/elements/1.1/"/>
    <ds:schemaRef ds:uri="http://purl.org/dc/terms/"/>
  </ds:schemaRefs>
</ds:datastoreItem>
</file>

<file path=customXml/itemProps3.xml><?xml version="1.0" encoding="utf-8"?>
<ds:datastoreItem xmlns:ds="http://schemas.openxmlformats.org/officeDocument/2006/customXml" ds:itemID="{BFC11D65-A12D-4AFC-A233-A429891036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PRE-COTIZACION</vt:lpstr>
      <vt:lpstr>AJUSTES CANTIDADES</vt:lpstr>
      <vt:lpstr>OTROS SUMINISTROS</vt:lpstr>
      <vt:lpstr>FORMATO COTIZACION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FLOR ZULAY JIMENEZ REINA</dc:creator>
  <cp:keywords/>
  <dc:description/>
  <cp:lastModifiedBy>ANGELA PATRICIA ORTIZ VELASCO</cp:lastModifiedBy>
  <cp:revision/>
  <dcterms:created xsi:type="dcterms:W3CDTF">2024-08-06T14:59:21Z</dcterms:created>
  <dcterms:modified xsi:type="dcterms:W3CDTF">2025-04-08T22:18:17Z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