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Administrativa\1_Contratos_Cargados_SECOP\2020\CM-06-2020 PRESAS DE RELAVE Y DRENAJES ACIDOS\SEGUNDA EVALUACION\"/>
    </mc:Choice>
  </mc:AlternateContent>
  <bookViews>
    <workbookView xWindow="0" yWindow="0" windowWidth="20235" windowHeight="7620" tabRatio="775" activeTab="4"/>
  </bookViews>
  <sheets>
    <sheet name="RESUMEN HABILITANTES TÉC" sheetId="1" r:id="rId1"/>
    <sheet name="EXPERIENCIA GENERAL" sheetId="2" r:id="rId2"/>
    <sheet name="REQUISITOS-RH UT TATAN" sheetId="13" r:id="rId3"/>
    <sheet name="REQUISITOS -RH BETA GROUP" sheetId="5" r:id="rId4"/>
    <sheet name="REQUISITOS-RH INERCO" sheetId="14" r:id="rId5"/>
    <sheet name="REQUISITOS- RH UNAL" sheetId="17" r:id="rId6"/>
    <sheet name="REQUISITOS-RH ATG" sheetId="16" r:id="rId7"/>
  </sheets>
  <externalReferences>
    <externalReference r:id="rId8"/>
  </externalReferences>
  <definedNames>
    <definedName name="tematicas_exp_consultor">'[1]CONTROL DE CONDICIONES DE EVALU'!$O$3:$P$9</definedName>
    <definedName name="_xlnm.Print_Titles" localSheetId="1">'EXPERIENCIA GENERAL'!$A:$B,'EXPERIENCIA GENERAL'!$1:$6</definedName>
    <definedName name="_xlnm.Print_Titles" localSheetId="3">'REQUISITOS -RH BETA GROUP'!$1:$6</definedName>
    <definedName name="_xlnm.Print_Titles" localSheetId="0">'RESUMEN HABILITANTES TÉC'!$1:$4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1" i="17" l="1"/>
  <c r="I73" i="17"/>
  <c r="I78" i="17"/>
  <c r="A72" i="17" l="1"/>
  <c r="A73" i="17" s="1"/>
  <c r="A74" i="17" s="1"/>
  <c r="A75" i="17" s="1"/>
  <c r="A76" i="17" s="1"/>
  <c r="A77" i="17" s="1"/>
  <c r="A78" i="17" s="1"/>
  <c r="A79" i="17" s="1"/>
  <c r="A80" i="17" s="1"/>
  <c r="A81" i="17" s="1"/>
  <c r="A82" i="17" s="1"/>
  <c r="A83" i="17" s="1"/>
  <c r="A84" i="17" s="1"/>
  <c r="A85" i="17" s="1"/>
  <c r="A86" i="17" s="1"/>
  <c r="A87" i="17" s="1"/>
  <c r="A88" i="17" s="1"/>
  <c r="A89" i="17" s="1"/>
  <c r="A90" i="17" s="1"/>
  <c r="A91" i="17" s="1"/>
  <c r="A92" i="17" s="1"/>
  <c r="A93" i="17" s="1"/>
  <c r="A94" i="17" s="1"/>
  <c r="A95" i="17" s="1"/>
  <c r="A96" i="17" s="1"/>
  <c r="A97" i="17" s="1"/>
  <c r="A98" i="17" s="1"/>
  <c r="A99" i="17" s="1"/>
  <c r="I84" i="17"/>
  <c r="I85" i="17"/>
  <c r="I87" i="17"/>
  <c r="I88" i="17"/>
  <c r="I89" i="17"/>
  <c r="I90" i="17"/>
  <c r="I91" i="17"/>
  <c r="I93" i="17"/>
  <c r="E103" i="17" l="1"/>
  <c r="I121" i="17" l="1"/>
  <c r="I120" i="17"/>
  <c r="I50" i="17"/>
  <c r="I49" i="17"/>
  <c r="I48" i="17"/>
  <c r="I47" i="17"/>
  <c r="I26" i="17"/>
  <c r="I25" i="17"/>
  <c r="I24" i="17"/>
  <c r="I23" i="17"/>
  <c r="A4" i="17"/>
  <c r="A3" i="17"/>
  <c r="A2" i="17"/>
  <c r="A1" i="17"/>
  <c r="E125" i="17" l="1"/>
  <c r="E30" i="17"/>
  <c r="E54" i="17"/>
  <c r="G18" i="2"/>
  <c r="I28" i="14" l="1"/>
  <c r="I34" i="14"/>
  <c r="I36" i="14"/>
  <c r="I33" i="14"/>
  <c r="A24" i="14"/>
  <c r="A25" i="14" s="1"/>
  <c r="A26" i="14" s="1"/>
  <c r="I102" i="14"/>
  <c r="A85" i="14"/>
  <c r="A86" i="14" s="1"/>
  <c r="A87" i="14" s="1"/>
  <c r="A88" i="14" s="1"/>
  <c r="A89" i="14" s="1"/>
  <c r="A90" i="14" s="1"/>
  <c r="A91" i="14" s="1"/>
  <c r="A92" i="14" s="1"/>
  <c r="A93" i="14" s="1"/>
  <c r="A94" i="14" s="1"/>
  <c r="A95" i="14" s="1"/>
  <c r="A96" i="14" s="1"/>
  <c r="A97" i="14" s="1"/>
  <c r="A98" i="14" s="1"/>
  <c r="A99" i="14" s="1"/>
  <c r="A100" i="14" s="1"/>
  <c r="A101" i="14" s="1"/>
  <c r="A102" i="14" s="1"/>
  <c r="A27" i="14" l="1"/>
  <c r="A28" i="14" s="1"/>
  <c r="A29" i="14" s="1"/>
  <c r="A30" i="14" s="1"/>
  <c r="A31" i="14" s="1"/>
  <c r="A32" i="14" s="1"/>
  <c r="A33" i="14" l="1"/>
  <c r="A34" i="14" s="1"/>
  <c r="A35" i="14" s="1"/>
  <c r="A36" i="14" s="1"/>
  <c r="A37" i="14" s="1"/>
  <c r="A38" i="14" s="1"/>
  <c r="F19" i="2" l="1"/>
  <c r="F22" i="2"/>
  <c r="A4" i="16" l="1"/>
  <c r="A3" i="16"/>
  <c r="A2" i="16"/>
  <c r="A1" i="16"/>
  <c r="G21" i="2"/>
  <c r="G20" i="2"/>
  <c r="G22" i="2" l="1"/>
  <c r="I87" i="16"/>
  <c r="E92" i="16" s="1"/>
  <c r="I67" i="16"/>
  <c r="E71" i="16" s="1"/>
  <c r="I45" i="16"/>
  <c r="I44" i="16"/>
  <c r="I23" i="16"/>
  <c r="E27" i="16" s="1"/>
  <c r="E50" i="16" l="1"/>
  <c r="G7" i="2"/>
  <c r="I124" i="14" l="1"/>
  <c r="I125" i="14"/>
  <c r="I126" i="14"/>
  <c r="I127" i="14"/>
  <c r="I128" i="14"/>
  <c r="I129" i="14"/>
  <c r="I130" i="14"/>
  <c r="I131" i="14"/>
  <c r="I132" i="14"/>
  <c r="I133" i="14"/>
  <c r="I134" i="14"/>
  <c r="I135" i="14"/>
  <c r="I136" i="14"/>
  <c r="I137" i="14"/>
  <c r="I138" i="14"/>
  <c r="I99" i="14"/>
  <c r="I88" i="14"/>
  <c r="I91" i="14"/>
  <c r="I92" i="14"/>
  <c r="I93" i="14"/>
  <c r="I100" i="14"/>
  <c r="I85" i="14"/>
  <c r="I101" i="14"/>
  <c r="I60" i="14" l="1"/>
  <c r="I61" i="14"/>
  <c r="I62" i="14"/>
  <c r="I37" i="14"/>
  <c r="I38" i="14"/>
  <c r="I35" i="14"/>
  <c r="I23" i="14"/>
  <c r="F15" i="2"/>
  <c r="G13" i="2"/>
  <c r="G16" i="2"/>
  <c r="G12" i="2"/>
  <c r="G8" i="2" l="1"/>
  <c r="F8" i="2"/>
  <c r="I73" i="5"/>
  <c r="I48" i="5"/>
  <c r="E143" i="14" l="1"/>
  <c r="I84" i="14"/>
  <c r="I63" i="14"/>
  <c r="I59" i="14"/>
  <c r="A4" i="14"/>
  <c r="A3" i="14"/>
  <c r="A2" i="14"/>
  <c r="A1" i="14"/>
  <c r="I24" i="5" l="1"/>
  <c r="I25" i="5"/>
  <c r="F11" i="2" l="1"/>
  <c r="I92" i="13" l="1"/>
  <c r="I91" i="13"/>
  <c r="I69" i="13"/>
  <c r="I68" i="13"/>
  <c r="I46" i="13"/>
  <c r="I45" i="13"/>
  <c r="E27" i="13"/>
  <c r="A4" i="13"/>
  <c r="A3" i="13"/>
  <c r="A2" i="13"/>
  <c r="A1" i="13"/>
  <c r="E98" i="5"/>
  <c r="I72" i="5"/>
  <c r="I49" i="5"/>
  <c r="G15" i="2"/>
  <c r="G19" i="2"/>
  <c r="G10" i="2"/>
  <c r="G9" i="2"/>
  <c r="G11" i="2" l="1"/>
  <c r="E50" i="13"/>
  <c r="E73" i="13"/>
  <c r="E96" i="13"/>
  <c r="E77" i="5"/>
  <c r="A4" i="5"/>
  <c r="A3" i="5"/>
  <c r="A2" i="5"/>
  <c r="A1" i="5"/>
  <c r="A4" i="2" l="1"/>
  <c r="A2" i="2"/>
  <c r="A3" i="2"/>
  <c r="A1" i="2"/>
</calcChain>
</file>

<file path=xl/sharedStrings.xml><?xml version="1.0" encoding="utf-8"?>
<sst xmlns="http://schemas.openxmlformats.org/spreadsheetml/2006/main" count="1806" uniqueCount="541">
  <si>
    <t>MINISTERIO DE MINAS Y ENERGÍA</t>
  </si>
  <si>
    <t>EVALUACIÓN TÉCNICA</t>
  </si>
  <si>
    <t>VERIFICACION REQUISITOS HABILITANTES TÉCNICOS</t>
  </si>
  <si>
    <t>Objeto:</t>
  </si>
  <si>
    <t>PROPONENTE</t>
  </si>
  <si>
    <t>DETALLE</t>
  </si>
  <si>
    <t>3.4 EXPERIENCIA GENERAL DEL CONSULTOR</t>
  </si>
  <si>
    <t>3.5  FORMACIÓN ACADÉMICA Y EXPERIENCIA DEL EQUIPO DE TRABAJO</t>
  </si>
  <si>
    <t>BETA GROUP SERVICES SAS</t>
  </si>
  <si>
    <t>NO HABILITA</t>
  </si>
  <si>
    <t>UNIVERSIDAD NACIONAL DE COLOMBIA</t>
  </si>
  <si>
    <t xml:space="preserve">No. </t>
  </si>
  <si>
    <t>CÓDIGO UNSPSC RELACIONADOS</t>
  </si>
  <si>
    <t>CONSECUTIVO EN RUP:</t>
  </si>
  <si>
    <t>ENTIDAD CONTRATANTE O EMPLEADORA</t>
  </si>
  <si>
    <t>EQUIVALENTE EN SMMLV</t>
  </si>
  <si>
    <t>% DE HABILITACION</t>
  </si>
  <si>
    <t>OBSERVACIONES</t>
  </si>
  <si>
    <t>80101500
80101600
81131500</t>
  </si>
  <si>
    <t>TOTAL EXPERIENCIA ACREDITADA (SMMLV)</t>
  </si>
  <si>
    <t>HABILITADO</t>
  </si>
  <si>
    <t>REQUISITO</t>
  </si>
  <si>
    <t>ITEM</t>
  </si>
  <si>
    <t>CANTIDAD</t>
  </si>
  <si>
    <t>CARGO</t>
  </si>
  <si>
    <t>FORMACIÓN ACADÉMICA</t>
  </si>
  <si>
    <t>CÓDIGO CINE</t>
  </si>
  <si>
    <t>TÍTULO</t>
  </si>
  <si>
    <t xml:space="preserve">EXPERIENCIA PROFESIONAL GENERAL Y RELACIONADA </t>
  </si>
  <si>
    <t>Profesional con titulo de postgrado</t>
  </si>
  <si>
    <t>EVALUACIÓN DE CUMPLIMIENTO</t>
  </si>
  <si>
    <t>ACREDITACIÓN REQUISITOS ACADEMICOS</t>
  </si>
  <si>
    <t>NOMBRE</t>
  </si>
  <si>
    <t>CÉDULA DE CIUDADANÍA</t>
  </si>
  <si>
    <t>TITULO PROFESIONAL</t>
  </si>
  <si>
    <t>TARJETA PROFESIONAL</t>
  </si>
  <si>
    <t>FECHA DE EXPEDICIÓN</t>
  </si>
  <si>
    <t>TITULO POSGRADO</t>
  </si>
  <si>
    <t>N/A</t>
  </si>
  <si>
    <t>DOCUMENTOS REQUERIDOS COMO SOPORTE</t>
  </si>
  <si>
    <t>APORTADO</t>
  </si>
  <si>
    <t>ARCHIVO</t>
  </si>
  <si>
    <t>Cédula de ciudadanía</t>
  </si>
  <si>
    <t>SI</t>
  </si>
  <si>
    <t>- El recurso humano cumple con los requisitos académicos requeridos dentro del presente proceso.</t>
  </si>
  <si>
    <t>Diploma de grado profesional o Acta de grado</t>
  </si>
  <si>
    <t>Diploma especialización</t>
  </si>
  <si>
    <t>Tarjeta profesional</t>
  </si>
  <si>
    <t>Carta de compromiso firmada</t>
  </si>
  <si>
    <t>FORMACIÓN ACADÉMICA ACREDITADA</t>
  </si>
  <si>
    <t>ACREDITACIÓN EXPERIENCIA GENERAL Y ESPECIFICA</t>
  </si>
  <si>
    <t>NOMBRE DEL PROYECTO</t>
  </si>
  <si>
    <t>CARGO OCUPADO</t>
  </si>
  <si>
    <t>FUNCIONES DESEMPEÑADAS</t>
  </si>
  <si>
    <t>FECHA DE INICIO</t>
  </si>
  <si>
    <t>FECHA DE RETIRO</t>
  </si>
  <si>
    <t>EXPERIENCIA (Años)</t>
  </si>
  <si>
    <t>Certificación laboral</t>
  </si>
  <si>
    <t>Registro en Anexo Técnico 10</t>
  </si>
  <si>
    <t>TIEMPO TOTAL DE EXPERIENCIA ACREDITADA (AÑOS)</t>
  </si>
  <si>
    <t>CUMPLE</t>
  </si>
  <si>
    <t>INGENIERA MECÁNICA:
29/03/2011</t>
  </si>
  <si>
    <t>ACREDITACIÓN EXPERIENCIA ESPECÍFICA MÍNIMA</t>
  </si>
  <si>
    <t xml:space="preserve">Registro en Anexo Técnico 10 </t>
  </si>
  <si>
    <t>ANEXO 10. PROFESIONAL Y EXPERIENCIA DEL EQUIPO DE TRABAJO- HABILITANTE</t>
  </si>
  <si>
    <t xml:space="preserve">Conceptualización y elaboración de propuesta de lineamientos técnicos de política de buenas prácticas para estandarizar los procesos de la actividad minera relacionados con Presas de relaves y Drenajes Ácidos de acuerdo con las buenas prácticas internacionales
</t>
  </si>
  <si>
    <t>CONCURSO DE MERITOS CM-06-2020</t>
  </si>
  <si>
    <t>EVALUADOR TÉCNICO: 
Oswald Maya Sánchez - Contratista Ing. Minas y Metalurgia-DME
Rafel E. García Olano - Profesional Especializado-DME</t>
  </si>
  <si>
    <t>ATG LTDA</t>
  </si>
  <si>
    <t xml:space="preserve">Profesión: Ingeniería de minas y metalurgia, ingeniería de minas. 
Postgrado: En la modalidad de Especialización o Maestría o Doctorado en Gerencia de proyectos o gerencia de operaciones o Ingeniería de Minas o Gerencia de Producción y Operación o gerencia para medio ambiente o administración de empresas o evaluación de proyectos o evaluación y gerencia de proyectos o ingeniería ambiental y energética o evaluación y desarrollo de proyectos o gerencia ambiental o ingeniería de calidad y el comportamiento o Gestión de Proyectos o Gerencia de Proyectos de Ingeniería o Gerencia de Proyectos de Ingeniería.
</t>
  </si>
  <si>
    <t>Experiencia profesional:10 años en el sector minero.
Experiencia relacionada mínima de cinco (5) años en Dirección y/o Coordinación y/o Gerente de proyectos para el sector minero, cuyo objeto u obligaciones comprenda la actividad minera del desarrollo y/o implementación de buenas prácticas en la actividad minera y/o mejoramiento de procesos de esta industria y/o desarrollo, optimización y/o garantización de los procesos operativos en el sector minero y/o planeación y/o programación minera y/o técnicas de optimización de producción.</t>
  </si>
  <si>
    <t>Director  del Proyecto
Dedicación: 50%</t>
  </si>
  <si>
    <t>Profesional en minería
Dedicación:100%</t>
  </si>
  <si>
    <t xml:space="preserve">Profesión: Ingeniería de minas y metalurgia o ingeniería de minas o Ingeniería Metalúrgica. </t>
  </si>
  <si>
    <t>Profesional con titulo</t>
  </si>
  <si>
    <t>Experiencia profesional: 7 años en el sector minero.
Experiencia profesional relacionada mínima de tres (3) años en procesos de presas y relaves y/o desechos minerales asociados a proyectos mineros y/o investigaciones relacionadas con procesos de presas y relaves y/o desechos minerales</t>
  </si>
  <si>
    <t>Profesional en geología
Dedicación:100%</t>
  </si>
  <si>
    <t>Profesión: Geología o ingeniería de geología o Ingeniería geológica o ingeniería civil o Ingeniería geotécnica</t>
  </si>
  <si>
    <t>Experiencia profesional: 5 años en el sector minero.
Experiencia mínima de tres (3) años asociados a la aplicación de geotecnia y/o estabilidad de taludes.</t>
  </si>
  <si>
    <t>Profesional ambiental
Dedicación:100%</t>
  </si>
  <si>
    <t>Profesión: Ingeniería Ambiental o Ingeniería Química o Ingeniería Sanitaria o Ingeniería Ambiental y Sanitaria,o Ingeniería Ambiental y de Saneamiento</t>
  </si>
  <si>
    <t>Experiencia profesional: 5 años en el sector minero.
Experiencia mínima de tres (3) años en procesos de drenajes ácidos y en disposición de residuos asociados a la actividad minera y/o el manejo de residuos y aguas industriales y/o residuos peligrosos y/o planes de manejo ambiental de proyectos mineros (Incluidos materiales de construcción y cerámicos) y/o evaluación de pasivos ambientales mineros</t>
  </si>
  <si>
    <t>UT TATAN</t>
  </si>
  <si>
    <t>MINISTERIO DE COMERCIO INDUSTRIA Y TURISMO</t>
  </si>
  <si>
    <t>JAVIER ALFONSO NAVARRO PRADO</t>
  </si>
  <si>
    <t>54218173645NTS</t>
  </si>
  <si>
    <t>INGENIERO DE MINAS</t>
  </si>
  <si>
    <t>ESPECIALISTA GERENCIA DE PROYECTOS</t>
  </si>
  <si>
    <t>88.253.561</t>
  </si>
  <si>
    <t>ARCHIVO RAR DIRECTOR. CARTA AUTORIZACIÓN DIRECTOR</t>
  </si>
  <si>
    <t>COQUECOL S.A. C.I.</t>
  </si>
  <si>
    <t>ASESOR TÉCNICO DE MINERÍA</t>
  </si>
  <si>
    <t>EN LA CERTIFICACIÓN NO HAY DESCRIPCIÓN DE ACTIVIDADES</t>
  </si>
  <si>
    <t>GERENTE GENERAL</t>
  </si>
  <si>
    <t>Dirigir proyectos mineros con el objeto de optimizar y mejorar los procesos de desarrollo y explotación enfocados en la productividad y las utilidades, siendo competitivas en los mercados fluctuantes de la minería. 
Desarrollar e implementar buenas prácticas de explotación y desarrollo en minería.
Optimizar y/o garantizar los procesos operativos y administrativos de la operación minera
Mantener los niveles de producción para el cumplimiento de los objetivos de la empresa.</t>
  </si>
  <si>
    <t>CARBOMAS SAS</t>
  </si>
  <si>
    <t>GERENTE REGIONAL DE MINERÍA</t>
  </si>
  <si>
    <t>MINEROS DE CUCUNUBÁ P.C.T.A.</t>
  </si>
  <si>
    <t>JEFE DE OPERACIÓN</t>
  </si>
  <si>
    <t>ARCHIVO RAR. DIRECTOR. 3.LABORALES</t>
  </si>
  <si>
    <t xml:space="preserve">80101500
80101600
81131500
</t>
  </si>
  <si>
    <t xml:space="preserve"> Para profesional: 655, 656, 665, 666
Para nivel de postgrado: especialización o maestría: 747, 748, 757, 758, 767, 768.
Doctorado:844, 854, 864
</t>
  </si>
  <si>
    <t>Archivo RAR. Director. PDF</t>
  </si>
  <si>
    <t>N.R.</t>
  </si>
  <si>
    <t>COMPAÑÍA MINERA COLOMBO AMERICANA DE CARBON SAS</t>
  </si>
  <si>
    <t xml:space="preserve"> Para profesional: 655, 656, 665, 666
Para nivel de postgrado: especialización o maestría: 747, 748, 757, 758, 767, 768.
Doctorado:844, 854, 864</t>
  </si>
  <si>
    <t xml:space="preserve"> Para profesional: 655, 656, 665, 666
Para nivel de postgrado: especialización o maestría: 747, 748, 757, 758, 767, 768
Doctorado:844, 854, 864.</t>
  </si>
  <si>
    <t>ANDRES ELIAS ALVAREZ BOTERO</t>
  </si>
  <si>
    <t>05256142772ANT</t>
  </si>
  <si>
    <t>INGENIERO DE MINAS Y METALURGICA</t>
  </si>
  <si>
    <t>CALINA LTDA</t>
  </si>
  <si>
    <t>INVERSIONES LUDER SAS</t>
  </si>
  <si>
    <t>71.779.536</t>
  </si>
  <si>
    <t>ARCHIVO RAR. 2.PROFESIONAL EN MINERÍA.</t>
  </si>
  <si>
    <t>JEFE DE MINAS</t>
  </si>
  <si>
    <t>DIRECTOR DE OPERACIONES EN COLOMBIA Y BOLIVIA</t>
  </si>
  <si>
    <t>Planeamiento Minero, direccipon ambiental, dirección de producción (explotación minera y planta de beneficio), Dirección de presas y relaves asociados a proyectos mineros, ejecución legal, dirección administrativa y financiera, representación gremial de la compañía.</t>
  </si>
  <si>
    <t>FOUR POINTS MINING SAS</t>
  </si>
  <si>
    <t>GERENTE DE OPERACIONES</t>
  </si>
  <si>
    <t>Planeamiento Minero, dirección ambiental, dirección de producción (explotación minera y planta de beneficio), dirección del laboratorio de mina, Dirección de presas y relaves asociados a proyectos mineros, dirección administrativa y financiera, ejecución de proyectos mineros, interventor de proyectos mineros, optimización de operaciones mineras, dirección de recursos humanos y seguridad y salud en el trabajo</t>
  </si>
  <si>
    <t>MICROMINERALES SAS</t>
  </si>
  <si>
    <t>JEFE DE PLANTA Y MINAS</t>
  </si>
  <si>
    <t>PULVERIZAR S.A.</t>
  </si>
  <si>
    <t>JEFE DE MINERÍA</t>
  </si>
  <si>
    <t>FABIO ANDRES LOZANO MONTAÑEZ</t>
  </si>
  <si>
    <t>INGENIERO GEOLOGO</t>
  </si>
  <si>
    <t>15223161402BYC</t>
  </si>
  <si>
    <t>74.080.093</t>
  </si>
  <si>
    <t>ARCHIVO RAR. 3.PROFESIONAL EN GEOLOGÍA.</t>
  </si>
  <si>
    <t>CARBONES DE LOS ANDES S.A.</t>
  </si>
  <si>
    <t>INGENIERO GEÓLOGO</t>
  </si>
  <si>
    <t>Estudios geológicos a detalle en los proyectos de carbón en los municipios Rondón-Boyacá, trabajando con equipos multidiscipliniarios para actividades ambientales y mineras, exploración geologica en  Simatoca-Santander y en los proyectos de exploración de metales en los municipios de La Sierra y La Vega en Cauca.</t>
  </si>
  <si>
    <t>INGENIERO GEÓLOGO GEOTECNISTA</t>
  </si>
  <si>
    <t>MASTERCAT LTDA</t>
  </si>
  <si>
    <t>LAURA CRISTINA ORTIZ TOBON</t>
  </si>
  <si>
    <t>05238115366ANT</t>
  </si>
  <si>
    <t>43.204.597</t>
  </si>
  <si>
    <t>ARCHIVO RAR. 3.PROFESIONAL AMBIENTAL</t>
  </si>
  <si>
    <t>INGENIERA AMBIENTAL</t>
  </si>
  <si>
    <t>MINEROS S.A.</t>
  </si>
  <si>
    <t>COORDINADORA PLANES DE MANEJO AMBIENTAL</t>
  </si>
  <si>
    <t>HABILITA</t>
  </si>
  <si>
    <t>NO ANEXO INFORMACIÓN</t>
  </si>
  <si>
    <t>NO ANEXÓ INFORMACIÓN</t>
  </si>
  <si>
    <t>NO ANEXÓ DOCUMENTOS</t>
  </si>
  <si>
    <t>Planificar y controlar las operaciones de las unidades mineras subterráneas y a superficie con la finalidad de asegurar el cumplimiento de las metas de producción, costos, seguridad y demás.
Planificar y controlarel programa de producción de mina, planta y mantenimiento para asegurar el cumplimiento de los objetivos de producción establecidos según los costos presupuestados. 
Coordinar con el área de geología el plan de eploración a desarrollar.
Diseñar e implementar métodos de explotación minera basados en mantener la integridad del resurso humano, los costos, producción, seguridad, logísstica, enfocados al cumplimiento de la productividad y utilidad proyectada.
Controlar el cumplimiento del plan anual de seguridad, salud, medio ambiente, responsabilidad social, así como los planes para la gestión del capital humano de la empresa.
Diseñar el presupuesto anual de operaciones y el presupiuesto anual de inversiones para asegurar un costo de producción adecuado y realizar las inversiones necesarias que permitan mantener los equipos e infraestructura en condiciones que permitan cumplir los objetivos de producción.</t>
  </si>
  <si>
    <t>Archivo RAR. Director. PDF: ANEXO FORMACIÓN PROFESIONAL Y EXPERIENCIA DEL EQUIPO DE TRABAJO 
(REQUISITOS TÉCNICOS DE LA OFERTA - MÍNIMO REQUERIDO)</t>
  </si>
  <si>
    <t>NIT. 900883191-1
No. Proponente  Cámara de Comercio: 00059219
RL: GARCIA BETANCUR ROBERTO 
GARCIA BETANCUR JORGE MAURICIO</t>
  </si>
  <si>
    <t>NIT. 899999063-3
No. Proponente  Cámara de Comercio:00022912
RL: MONTOYA CASTAÑO DOLLY</t>
  </si>
  <si>
    <t>INERCO CONSULTORÍA COLOMBIA LTDA</t>
  </si>
  <si>
    <t>NIT. 800.247.308-6
No Proponente Cámara de Comercio: 00005153
RL: FERNÁNDEZ BACO LAURA
ESCOBAR GAEZ JOSÉ JOAQUIN</t>
  </si>
  <si>
    <t>801015
801016</t>
  </si>
  <si>
    <t>MINISTERIO DE
AMBIENTE, VIVIENDA
Y DESARROLLO
TERRITORIAL</t>
  </si>
  <si>
    <t>INSTITUTO DE
HIDROLOGÍA,
METEOROLOGÍA Y
ESTUDIOS
AMBIENTALES -
IDEAM</t>
  </si>
  <si>
    <t xml:space="preserve">Documentación aportada soporte de la experiencia
- ANEXO 9. FORMATO PARA LA PRESENTACION DE LA EXPERIENCIA GENERAL DEL CONSULTOR - HABILITANTE.xls
- RUP: Pag.14 DE 23
</t>
  </si>
  <si>
    <t>Documentación aportada soporte de la experiencia
- ANEXO 9. FORMATO PARA LA PRESENTACION DE LA EXPERIENCIA GENERAL DEL CONSULTOR - HABILITANTE.xls
- RUP: Pag.15 DE 23</t>
  </si>
  <si>
    <t>SACYR CONSTRUCCIÓN COLOMBIA S.A.S</t>
  </si>
  <si>
    <t>JAIRO HERRERA ARANGO</t>
  </si>
  <si>
    <t>ESPECIALIZACIÓN EN DERECHO MINERO ENERGÉTICO- MAGÍSTER EN APROVECHAMIENTO DE LOS RECURSOS HIDRÁULICOS</t>
  </si>
  <si>
    <t>NO CUMPLE</t>
  </si>
  <si>
    <t>0522382356ANT</t>
  </si>
  <si>
    <t>ARCHIVO PDF:ANEXO 10. EQUIPO DE TRABAJO 1-2. ANEXO10 FORMACIÓN PROFESIONAL Y EXPERIENCIA DEL EQUIPO DE TRABAJO 
(REQUISITOS TÉCNICOS DE LA OFERTA - MÍNIMO REQUERIDO)</t>
  </si>
  <si>
    <t>7.556.408</t>
  </si>
  <si>
    <t>ARCHIVO PDF:ANEXO 10. EQUIPO DE TRABAJO 1-2</t>
  </si>
  <si>
    <t>UNIVERSIDAD DE CÓRDOBA</t>
  </si>
  <si>
    <t>COORDINADOR TÉCNICO</t>
  </si>
  <si>
    <t>Alkshire S.A.</t>
  </si>
  <si>
    <t>GERENTE DE EXPLORACIÓN</t>
  </si>
  <si>
    <t>Trident Gold S.A.S</t>
  </si>
  <si>
    <t>GERENTE DE GEOLOGÍA</t>
  </si>
  <si>
    <t>Evaluación de la calidad y la veracidad de la información minera publicada
semanalmente en nuestro portal www.imcportal.como Investigador
principal en evaluación y valoración técnica y económica de la
minería nacional y de proyectos en particular para los clientes de IMCPortal entre los que se cuentan Fundación para el Desarrollo del Quindío –FDQ-, Ministerio de Minas y Energía, Latam Mining Energy, Sikuri Mining, Mining Operator Partners, Trident Gold Corp, Zamin Group, Andi-Asomineros, Orica Mining, entre otros.Representar a IMCPortal con presentaciones sobre la actualidad minera nacional en eventos nacionales e internacionales entre los que se cuentan Argentina Mining–Buenos Aires, Elecgas –Santiago de Chile y Media Summit Metals &amp; Mining – Essen, Alemania.</t>
  </si>
  <si>
    <t>GERENTE</t>
  </si>
  <si>
    <t>Información Minera de
Colombia - IMC</t>
  </si>
  <si>
    <t>Subdirector de planeación minera. Prestación de servicios profesionales para:
i) apoyar al superior inmediato en la definición de políticas y planes del área; ii)
participar en el desarrollo de las actividades propuestas de los procesos
planificador y de presupuesto; dirigir y coordinar el personal a su cargo; iv)
Preparar y presentar los informes que le sean encomendados; v) Asistir a
reuniones del sector minero energético.
Actividades:
Área de Planeación Minera
Asesorar
al Director General en todas las actividades requeridas para la fijación
de políticas generales de la institución y aquellas relacionadas con la planeación
minera.
Elaborar
y actualizar el Plan Minero Nacional de Desarrollo Minero en
concordancia con el Plan Nacional de Desarrollo, la política macroeconómica del
Gobierno Nacional y con las prioridades establecidas por el Ministerio de Minas y
Energía para el sector.
Coordinar
la elaboración de estudios y recomendaciones que permitan la
formulación de programas y proyectos de desarrollo del sector minero nacional,
con sujeción a las directrices que imparta el Gobierno Nacional.</t>
  </si>
  <si>
    <t>Subdirector de
planeación
minera; Director
General
Encargado</t>
  </si>
  <si>
    <t>UPME</t>
  </si>
  <si>
    <t>Integral Ingenieros Consultores</t>
  </si>
  <si>
    <t>Ingeniero Geólogo</t>
  </si>
  <si>
    <t>Responsable de la conformación de los botaderos y retrollenados y las
correspondientes programaciones, avances anuales y quincenales para el plan
conceptual de rehabilitación ambiental para el proyecto Cerrejón a 28 Mtpa con
horizonte al 2033.</t>
  </si>
  <si>
    <t>INERCO Consultoría Colombia
Ltda.</t>
  </si>
  <si>
    <t>Experto en Minería</t>
  </si>
  <si>
    <t>ARCHIVO PDF:ANEXO 10. EQUIPO DE TRABAJO 1-2. ANEXO10 FORMACIÓN PROFESIONAL Y EXPERIENCIA DEL EQUIPO DE TRABAJO 
(REQUISITOS TÉCNICOS DE LA OFERTA - MÍNIMO REQUERIDO), página 56.</t>
  </si>
  <si>
    <t>ARCHIVO PDF:ANEXO 10. EQUIPO DE TRABAJO 1-2. ANEXO11, página 57</t>
  </si>
  <si>
    <t>ALBERTO ALEXANDER MORA BAYTER</t>
  </si>
  <si>
    <t>1.057.587.772</t>
  </si>
  <si>
    <t>ARCHIVO PDF:ANEXO 10. EQUIPO DE TRABAJO 1-2. página 70</t>
  </si>
  <si>
    <t>ARCHIVO PDF:ANEXO 10. EQUIPO DE TRABAJO 1-2. Página 71</t>
  </si>
  <si>
    <t>ARCHIVO PDF:ANEXO 10. EQUIPO DE TRABAJO 1-2. Página 59</t>
  </si>
  <si>
    <t>ARCHIVO PDF:ANEXO 10. EQUIPO DE TRABAJO 1-2. Página 72 - 82</t>
  </si>
  <si>
    <t>Ingeniería y Minería de
Occidente S.A. - INGEOCC
S.A.</t>
  </si>
  <si>
    <t>Tropical Ingeniería y
Consultoría Ltda.</t>
  </si>
  <si>
    <t>Bioexplora S.A</t>
  </si>
  <si>
    <t>S.I.C SOLUCIONES
INTEGRALES DE
COLOMBIA</t>
  </si>
  <si>
    <t>UNIMSALUD SAS</t>
  </si>
  <si>
    <t>Jefe Minería y Medio Ambiente</t>
  </si>
  <si>
    <t>Diseñar y actualizar desde el punto de vista minero ambiental contempladas en los planes minero y ambientales de cada título  minero,ejecutar los planes de manejo ambiental en operación y clausura de los botaderos y manejo de los residuos mineros, revisar y optimizar los diseños de los planes de explotación y de botaderos, evaluar los recursos mineros y viabilidad ambiental de los títuos mineros.</t>
  </si>
  <si>
    <t>Ingeniero de Minas</t>
  </si>
  <si>
    <t>PTO Guaduero, PTO Medina (Villavicencio), PTO Zipaquirá - Áreas especiales (ARE) con la ANM - ARE  Remedios (oro), ARE Venecia (Carbón), ARE San Jose de Miranda (Material de construcción)</t>
  </si>
  <si>
    <t>Asesor de campo</t>
  </si>
  <si>
    <t>Ingeniero de minas para los diferentes títulos mineros contratados para el proyecto minero Minas El Vapor en el municipio de Puerto Berrío en el departamento
de Antioquia. Además, participó en la elaboración de programas de trabajos y obras (PTO) de varios títulos mineros contratados en el municipio de Girardor, Santa Bárbara y Olaya en el departamento de Antioquia.</t>
  </si>
  <si>
    <t>Realización del componente minero y compilación de planes de trabajo y obras (PTO) de los títulos mineros y el poligono del contrato de operación del
título minero en la vereda de Cañitas.</t>
  </si>
  <si>
    <t>Asesor en el programa de intervención de seguridad minera en el departamento de Antioquia</t>
  </si>
  <si>
    <t>Carlos Humberto Vargas Rubio</t>
  </si>
  <si>
    <t>Geólogo</t>
  </si>
  <si>
    <t>ARCHIVO PDF:ANEXO 10. EQUIPO DE TRABAJO 3-4 ANEXO10 FORMACIÓN PROFESIONAL Y EXPERIENCIA DEL EQUIPO DE TRABAJO 
(REQUISITOS TÉCNICOS DE LA OFERTA - MÍNIMO REQUERIDO), página 1.</t>
  </si>
  <si>
    <t>ARCHIVO PDF:ANEXO 10. EQUIPO DE TRABAJO 3-4; página 4 Anexo 11</t>
  </si>
  <si>
    <t>79.361.353</t>
  </si>
  <si>
    <t>ARCHIVO PDF:ANEXO 10. EQUIPO DE TRABAJO 3-4; PÁGINA 5</t>
  </si>
  <si>
    <t>ARCHIVO PDF:ANEXO 10. EQUIPO DE TRABAJO 3-4: PÁGINA 6</t>
  </si>
  <si>
    <t>ARCHIVO PDF:ANEXO 10. EQUIPO DE TRABAJO 3-4; PÁGINA 7</t>
  </si>
  <si>
    <t>Consorcio Valle del
Cauca</t>
  </si>
  <si>
    <t>Especialista en
Geología</t>
  </si>
  <si>
    <t>Analizar la información de los mapas geológicos disponibles y memorias explicativas de la zona del proyecto a fin de complementar, con información primaria, la zonificación geológica de la fase de prefactibilidad, de manera que se cuente con los criterios necesarios para la toma de decisiones en el diseño de las obras.
- Desarrollar un programa de investigaciones geológicas y geomorfológicas a partir de la información existente, para contar con la información necesaria para la toma de decisiones geotécnicas en el diseño de las obras a nivel de factibilidad
- Determinar las características geológicas y geomorfológicas de los sitios en los que se ubican obras de infraestructura (bocatoma, desarenador, conducción, PTAP, etc.). - Estudiar las características morfodinámicas del río Cauca en la zona de ubicación de obras del proyecto, con el fin de prever respuestas del río ante
la captación de caudal de tal forma que los que estén a cargo en el estudio puedan
proponer las obras de protección necesarias y otras medidas requeridas
- Estudiar con detalle los posibles procesos morfodinámicos, su recurrencia histórica,
factores de activación, afectaciones producidas y medidas de mitigación conceptuales, en el caso de que apliquen para la zona de estudio.
- Determinar si, con la morfodinámica del cauce en el sitio de intervención, las obras civiles propuestas por el equipo de ingeniería del proyecto ofrecen la estabilidad requerida para su funcionamiento futuro
- Emplear los resultados de la investigación del subsuelo del estudio de
geotecnia del proyecto (mediante apiques, perforaciones con barreno manual, taladros mecánicos, de precisión y rotación) en el análisis del componente geológico</t>
  </si>
  <si>
    <t>INERCO Consultoría
Colombia Ltda.</t>
  </si>
  <si>
    <t>Especialista
geofísico</t>
  </si>
  <si>
    <t>Liderar las actividades del análisis multitemporal sobre el eje temático de ocupación del territorio, que den cuenta del cambio ambiental en el área de influencia.
- Evaluar la efectividad, desde el componente geológico y geomorfológico, de la
implementación de cada una de las medidas de prevención, mitigación, corrección y
compensación que se presentan en el Plan de Manejo Integrado y acogidas por la
Autoridad Ambiental.</t>
  </si>
  <si>
    <t>Estudio de Factibilidad
Técnica, Social y Ambiental
para un Acueducto Regional
del Río Cauca en los
Municipios de Cali y
Jamundí.</t>
  </si>
  <si>
    <t>Revisión retroactiva del Plan de Manejo Ambiental de Carbones del Cerrejón Ltda.</t>
  </si>
  <si>
    <t>Título minero 082-68
localizado en la vereda
Chinavega, de la Inspección
de Policía de Pescadero
(Santander)</t>
  </si>
  <si>
    <t>Concretos ARGOS
S.A.</t>
  </si>
  <si>
    <t>Prestación de
Servicios</t>
  </si>
  <si>
    <t>Explotación de Áridos de
Antioquia (Girardota)</t>
  </si>
  <si>
    <t>Estudios ambientales,
concept study /PFS Report,
línea base y estudios de
impacto ambiental</t>
  </si>
  <si>
    <t>Anglogold Ashanti
S.A</t>
  </si>
  <si>
    <t>Gerente de
estudios
ambientales</t>
  </si>
  <si>
    <t>Estudios ambientales: Desarrollar la planeación y ejecución de los estudios ambientales del proyecto a fin de cumplir las metas del proyecto en HSEC, tiempo, costos y calidad, cumpliendo los estándares, requisitos legales Colombianos y mejores prácticas internacionales, incluido estandares IFC, a fin de viabilizar el proyecto ante diferentes partes interesadas, en especial el gobierno Colombiano, Cuando las circunstancias hagan improbable el logro de este resultado deberá informar a su gerente a tiempo para tomar medidas adaptativas o correctivas.
Concept study /PFS Report: Desarrollar el capítulo ambiental de los reportes del CS y PFS del proyecto. Asegurar la implementación, establecimiento y seguimiento de los objetivos, metas e indicadores y reportes de los estudios ambientales del proyecto para cumplir con las metas de PFS y FS del proyecto.
Línea base - EIA: Especificar el nivel de detalle requerido de la ingeniería requerida para el EIA, para cada una de las disciplinas - FEED. Definir los criterios ambientales que deben ser incorporados en los diseños (E Design Criteria y asegurar su inclusión). Planeación y desarrollo de los estudios de línea base. Planeación y desarrollo estudio de impacto ambiental. Coordinar los temas de drenaje ácido de roca para el PLC.</t>
  </si>
  <si>
    <t>Plan de Manejo Ambiental
de la explotación de oro de
filón Mina Tolda Fría</t>
  </si>
  <si>
    <t>GEOTEC
INGENIERIA LTDA</t>
  </si>
  <si>
    <t>INGECIA LTDA.</t>
  </si>
  <si>
    <t>Consultor</t>
  </si>
  <si>
    <t>Oleoducto Bicentenario de
Colombia OBC</t>
  </si>
  <si>
    <t>Geólogo
especialista en
geotecnia</t>
  </si>
  <si>
    <t>Proyecto Metapetroleum</t>
  </si>
  <si>
    <t>GEOINGENIERIA
S.A.</t>
  </si>
  <si>
    <t>Desarrollar la fase de campo para describir las unidades dentro del componente geosférico,
Elaborar el texto correspondiente a línea base ambiental (Numeral 3 de HI -TER-02) para el
componente Geosférico correspondientes a Geología, Geornorfología y Geotecnia del área
de influencia Directa e Indirecta del Proyecto, Generación de planos de Geología,
Geomorfología, Zonificación geotécnica y pendientes para las áreas de influencia Directa e
Indirecta del proyecto, Participación en capítulos de evaluación de impactos y zonificación
ambiental y de manejo, Definición de medidas ambientales - Elaboración de Fichas de
Manejo Ambiental componente Geosférico, Elaboración de Fichas de Seguimiento y
Monitoreo Ambiental en componente Proyecto Metapetroleum</t>
  </si>
  <si>
    <t>Explotación de material de
arrastre del río Tocaría BAH-
161 de BP Exploration
Company</t>
  </si>
  <si>
    <t>Actualización del PTI quinquenal y elaboración de informes anuales del año 2003 a 2008 de la concesión para la explotación de material de arrastre del río Tocaría BAH-161 de BP Exploration Company</t>
  </si>
  <si>
    <t>Estudio de componente
hidrogeologico.</t>
  </si>
  <si>
    <t>PETROTESTING
COLOMBIA S.A</t>
  </si>
  <si>
    <t>Generar el mapa de geologia, geomorfologia y zonificacion geotecnica</t>
  </si>
  <si>
    <t>Mina Guacamaya</t>
  </si>
  <si>
    <t>CEMENTOS
ARGOS S.A.</t>
  </si>
  <si>
    <t>minas de caliza Nisperal,
Loma China, El Triunfo,
Sierra Vieja y Las Pavas</t>
  </si>
  <si>
    <t>Concesión Minera de
Carbón 4676</t>
  </si>
  <si>
    <t>Concesión Minera de
Materiales de Construcción
EIJ-151</t>
  </si>
  <si>
    <t>Titulo Minero 082-68 de
Material de Arrastre en el río
Chicamocha</t>
  </si>
  <si>
    <t>Cartilla ambiental para la
gestión del sector minero -
canteras de Bogotá</t>
  </si>
  <si>
    <t>DEPARTAMENTO
TÉCNICO
ADMINISTRATIVO
DEL MEDIO
AMBIENTE - DAMA</t>
  </si>
  <si>
    <t>Asesor</t>
  </si>
  <si>
    <t>Elaborar y divulgar una cartilla ambiental para la gestión del sector minero - canteras de Bogotá, con la descripción, especificaciones y demás condiciones establecidas en el capítulo 2 de los Términos de Referencia.</t>
  </si>
  <si>
    <t>Explotación de materiales
para construcción</t>
  </si>
  <si>
    <t>Corporación
Autónoma Regional
del Guavio -
CORPOGUAVIO</t>
  </si>
  <si>
    <t>Realizar el estudio para ubicar y cualificar el nivel de prefactibilidad de los sitios que desde el punto de vista geológico y ambiental son aptos para la explotación de materiales para construcción con excepción de los materiales arcillosos, existentes en los municipios de Ubalá B, Medina, Fómeque y Junín.</t>
  </si>
  <si>
    <t>Programa sísmico
Pachaquiaro 30, cuenca de
los llanos orientales</t>
  </si>
  <si>
    <t>GEOINGENIERIA
LTDA.</t>
  </si>
  <si>
    <t>Asesor en geología</t>
  </si>
  <si>
    <t>Asesor en geología desarrollando específicamente la caracterización del área a nivel geológico, geomorfológico y geotécnico, zonificación ambiental y elaboración de manual de sísmica para el desarrollo del plan de manejo ambiental para el programa sísmico Pachaquiaro 30, cuenca de los llanos orientales, de acuerdo al contrato de prestación de servicios No. Gl-092-2001-20.</t>
  </si>
  <si>
    <t>Geología, Geomorfología y
Geotecnia</t>
  </si>
  <si>
    <t>HIDROMECANICAS
LTDA.</t>
  </si>
  <si>
    <t>ARCHIVO PDF:ANEXO 10. EQUIPO DE TRABAJO 3-4; página 14 a 97</t>
  </si>
  <si>
    <t>Yeni Carolina Mancera Posse</t>
  </si>
  <si>
    <t>Ingeniera Ambiental</t>
  </si>
  <si>
    <t>25238204608CND</t>
  </si>
  <si>
    <t>ARCHIVO PDF:ANEXO 10. EQUIPO DE TRABAJO 3-4 ANEXO10 FORMACIÓN PROFESIONAL Y EXPERIENCIA DEL EQUIPO DE TRABAJO 
(REQUISITOS TÉCNICOS DE LA OFERTA - MÍNIMO REQUERIDO), página 100</t>
  </si>
  <si>
    <t>ARCHIVO PDF:ANEXO 10. EQUIPO DE TRABAJO 3-4; página 101</t>
  </si>
  <si>
    <t>ARCHIVO PDF:ANEXO 10. EQUIPO DE TRABAJO 3-4; página 102</t>
  </si>
  <si>
    <t>53.107.837</t>
  </si>
  <si>
    <t>ARCHIVO PDF:ANEXO 10. EQUIPO DE TRABAJO 3-4; 104</t>
  </si>
  <si>
    <t>ARCHIVO PDF:ANEXO 10. EQUIPO DE TRABAJO 3-4; página 103</t>
  </si>
  <si>
    <t>ARCHIVO PDF:ANEXO 10. EQUIPO DE TRABAJO 3-4;página 105 a 121</t>
  </si>
  <si>
    <t>Asesoría y soporte técnico legal
ambiental permanente para Cerro
Matoso S.A. (CMSA).</t>
  </si>
  <si>
    <t>Directora de Proyectos</t>
  </si>
  <si>
    <t>Asesorar a CMSA sobre el diligenciamiento, actualización, manejo y trámite oportuno de los
permisos de carácter legal ambiental para el uso de los recursos naturales que CMSA requiera
para el desarrollo de sus actividades y para la puesta en marcha de sus proyectos estratégicos
(por ejemplo, permisos de captación de aguas, vertimientos, aprovechamiento forestal, emisiones,
ocupación de cauces, etc.).
• Asesorar a CMSA sobre el diligenciamiento, actualización, modificación, manejo y trámite
oportuno de las licencias ambientales que CMSA requiera para el desarrollo de sus actividades y
para la puesta en marcha de sus proyectos estratégicos, a partir del desarrollo de los estudios de
impacto ambiental (EIA) requeridos.
• Desarrollo de Estudios de Impacto Ambiental - EIA (línea base ambiental, identificación y
evaluación de impactos, Plan de Manejo Ambiental - PMA, Plan de Monitoreo y Seguimiento -
PMS, Plan de contingencia), según los terminos de referencia expedidos por la Autoridad
Ambiental</t>
  </si>
  <si>
    <t>Asesorar a CMSA sobre el diligenciamiento, actualización, manejo y trámite oportuno de los permisos de carácter legal ambiental para el uso de los recursos naturales que CMSA requiera para el desarrollo de sus actividades y para la puesta en marcha de sus proyectos estratégicos (por ejemplo, permisos de captación de aguas, vertimientos, aprovechamiento forestal, emisiones, ocupación de cauces, etc.).
• Asesorar a CMSA sobre el diligenciamiento, actualización, modificación, manejo y trámite oportuno de las licencias ambientales que CMSA requiera para el desarrollo de sus actividades y para la puesta en marcha de sus proyectos estratégicos, a partir del desarrollo de los estudios de impacto ambiental (EIA) requeridos.
• Desarrollo de Estudios de Impacto Ambiental - EIA (línea base ambiental, identificación y evaluación de impactos, Plan de Manejo Ambiental - PMA, Plan de Monitoreo y Seguimiento - PMS, Plan de contingencia), según los terminos de referencia expedidos por la Autoridad Ambiental</t>
  </si>
  <si>
    <t>Estudio de Impacto Ambiental que
integra las licencias ambientales de
Cerro Matoso S.A.</t>
  </si>
  <si>
    <t>Coordinadora de Proyectos</t>
  </si>
  <si>
    <t>Elaborar el estudio de impacto ambiental que permita integrar las licencias ambientales con las cuales cuenta actualmente CMSA, teniendo en cuenta la normatividad aplicable y los últimos términos de referencia para la elaboración del Estudio de Impacto Ambiental-EIA de proyectos de explotación minera TdR-16 (Resolución 2206 del 27 de diciembre 2016). Trabajo elaboración para Cerro Matoso S.A.</t>
  </si>
  <si>
    <t>Analisis de brechas para los planes de
cierre minero</t>
  </si>
  <si>
    <t>Formular el plan de cierre de la mina "La Jagua" y la mina "Calenturitas" de manera que los mismos cumplan con los requisitos legales aplicables y las mejores prácticas de la industria, enmarcado en el análisis de brechas de los planes de cierre de las operaciones mineras de las empresas del Grupo Prodeco, elaborados por INERCO Consultoría Colombia. Trabajo realizado para Grupo Prodeco.</t>
  </si>
  <si>
    <t>Balance entre valoración económica de
la pérdida de beneficios ambientales y
las inversiones orientadas al manejo de
impactos para la mina La Jagua</t>
  </si>
  <si>
    <t>Elaborar un modelo conceptual de sustitución o rehabilitación que permita soportar las cifras o valores de las medidas ambientales ejecutadas, en especial las relacionadas con la compensación por afectación de los recursos naturales renovables, conforme lo señalado en la Resolución 2375 de 2008
La realización del modelo de sustitución y rehabilitación se dividió en tres etapas:
1. Identificación y cuantificación (biótica y abiótica) de la pérdida de servicios ecosistémicos por efecto del proyecto minero La Jagua del Grupo Prodeco.
2. Valoración económica de la pérdida de beneficios ambientales generada por el proyecto.
3. Cuantificación de las inversiones orientadas al manejo de los impactos generados por el proyecto minero, incluyendo las medidas de compensación
4. Balance final equivalente entre la valoración económica de la pérdida de beneficios ambientales generada por el proyecto minero, y la cuantificación de las inversiones orientadas al manejo de los impactos.
Trabajo elaborado para Grupo Prodeco.</t>
  </si>
  <si>
    <t>Balance entre valoración económica de
la pérdida de beneficios ambientales y
las inversiones orientadas al manejo de
impactos para la mina Calenturitas</t>
  </si>
  <si>
    <t>Elaborar un modelo conceptual de sustitución o rehabilitación que permita soportar las cifras o valores de las medidas ambientales ejecutadas, en especial las relacionadas con la compensación por afectación de los recursos naturales renovables, conforme lo señalado en la esolución 895 de 2007.
La realización del modelo de sustitución y rehabilitación se dividió en tres etapas:
1. Identificación y cuantificación (biótica y abiótica) de la pérdida de servicios ecosistémicos por efecto del proyecto minero Calenturitas del Grupo Prodeco.
2. Valoración económica de la pérdida de beneficios ambientales generada por el proyecto.
3. Cuantificación de las inversiones orientadas al manejo de los impactos generados por el proyecto minero, incluyendo las medidas de compensación
4. Balance final equivalente entre la valoración económica de la pérdida de beneficios ambientales generada por el proyecto minero, y la cuantificación de las inversiones orientadas al manejo de los impactos.
Trabajo elaborado para Grupo Prodeco.</t>
  </si>
  <si>
    <t>Complemento al EIA de la ampliación
de los depósitos de escoria con metal</t>
  </si>
  <si>
    <t>Coordinar el ajuste y complementación del EIA del proyecto de expansión de los depósitos de escoria con metal del proyecto minero de Cerro Matoso. Los ajustes realizados comprendieron modificaciones en los términos de referencia aplicables al sector minero y la complementación requerida en todos los capítulos del EIA.
Trabajo elaborado para Cerro Matoso S.A.</t>
  </si>
  <si>
    <t>Elaboración de Informe de
Cumplimiento Ambiental ICA</t>
  </si>
  <si>
    <t>Coordinar y elaborar el primer Informe de Cumplimiento Ambiental del proyecto de expansión minera de Cerro Matoso S.A.
Trabajo elaborado para Cerro Matoso S.A.</t>
  </si>
  <si>
    <t>Realizar el plan del uso del suelo (2016)
de Cerro Matoso</t>
  </si>
  <si>
    <t>Coordinar, evaluar y realizar el Plan de Uso del Suelo de 2016 de CMSA, con la siguiente información:
- Análisis del recurso hídrico en el área de influencia de Cerro Matoso.
- Análisis de ecosistemas sensibles y especies amenazadas.
- Análisis de presencia de comunidades indígenas o negritudes reconocidas.
- Análisis de interacción con otras actividades en la zona con potencial de impactos acumulativos,
presentando mapa de las operaciones mineras e industriales de la zona de Montelíbano y Puerto
libertador y un análisis breve de los posibles impactos acumulativos en calidad de aire y agua del
río San Jorge. Se mencionará la presencia de explotación ilegal de minerales y se presentará la
ubicación de aquellas explotaciones.
- Ubicación de los sitios con pasivos ambientales comprobados.
Trabajo realizado para Cerro Matoso S.A .</t>
  </si>
  <si>
    <t>Formulación del Plan de rehabilitación
por afectación de especies epífitas no
vasculares, para el Proyecto de
Expansión Minera de Cerro Matoso.</t>
  </si>
  <si>
    <t>Coordinar la formulación del Plan de Rehabilitación por afectación de especies epífitas no vasculares, para el proyecto de Expansión Minera de Cerro Matoso acorde a los requerimientos establecidos en la Resolución 0673 de 2016.
Trabajo elaborado para Cerro Matoso S.A.</t>
  </si>
  <si>
    <t>Actualización del plan del uso del suelo
(2012) de Cerro Matoso</t>
  </si>
  <si>
    <t>Se incluyeron como parte del estudio los siguientes ítems:
- Uso actual y ocupación del territorio.
- Plan de uso del suelo, que hace referencia al escenario final de intervención minera sobre el cual iniciará la fase de cierre.
- Plan de uso final, que se refiere a los usos del suelo a los que se pretende llegar una vez sea desmantelado el proyecto, lo anterior, según lo establecido por CMSA en su respectivo Plan de Cierre.
- Análisis de los títulos mineros de CMSA vs áreas protegidas y de interés cultural.
- Listado de especies y ecosistemas presentes en el área objeto de estudio, los cuales presentan algún nivel de sensibilidad, vulnerabilidad y/o amenaza.
- Listado de comunidades presentes en el área de influencia directa del proyecto minero industrial de CMSA.
Trabajo realizado para Cerro Matoso S.A .</t>
  </si>
  <si>
    <t>Actualización del Plan de Cierre de
Cerro Matoso S.A.</t>
  </si>
  <si>
    <t>Coordinar la actualización del Plan de Cierre de Cerro Matoso S.A.
Nuevos Planes de Mina y Botadero (estos incluyen las actualizaciones realizadas al PMAU).
- Consideraciones establecidas en el EIA de Plan de Expansión Minera para la etapa de cierre.
- Actualización del Plan de Revegetalización.
- Actualización del capítulo social del Plan de Cierre, alineado con la última versión del Plan de Desarrollo Comunitario de CMSA.
- Actualización cartográfica.
Trabajo elaborado para Cerro Matoso S.A.</t>
  </si>
  <si>
    <t>Estudio de Impacto Ambiental para el
Proyecto de Expansión Minera de Cerro
Matoso</t>
  </si>
  <si>
    <t>Coordinar la elaboración del Estudio de Impacto Ambiental para el proyecto de expansión minera
de Cerro Matoso. La realización de dicho estudio comprendió la verificación del cumplimiento de
los términos de referencia del proyecto y la coordinación del grupo interdisciplinario de
profesionales encargados su elaboración.
Trabajo elaborado para Cerro Matoso S.A.</t>
  </si>
  <si>
    <t>Coordinar y evaluar el desarrollo de los siguientes monitoreos e informes forestales:
1.Documento diagnóstico del arbolado de la planta y la ciudadela el faro con las medidas
correctivas recomendadas.
2. Protocolo que incluya las acciones preventivas y correctivas que se deben tener en cuenta para
el mantenimiento del arbolado de la planta y las ciudadelas.
3. Informe de monitoreo de áreas conservadas.
4. Informe de monitoreo del cerro de escoria.
5. Informe de monitoreo de las áreas de compensación.
6. Planes de compensación de las talas del proyecto MWR y arboles asilados de la planta.
Trabajo realizado para Cerro Matoso S.A.</t>
  </si>
  <si>
    <t>Desarrollo de Estudios de Impacto Ambiental - EIA (línea base ambiental, identificación y
evaluación de impactos, Plan de Manejo Ambiental - PMA, Plan de Monitoreo y Seguimiento -
PMS, Plan de contingencia), según los terminos de referencia expedidos por la Autoridad
Ambiental
•Elaboración del Estudio de Impacto Ambiental del Proyecto de Expansión Minera de Cerro
Matoso S.A.
•Actualización del Estudio de Impacto Ambiental del proyecto de Autogeneración de Energía
Eléctrica de la empresa Cerro Matoso S.A.
•Actualización del documento de Plan de Cierre de Cerro Matoso S.A., conforme a los
lineamientos establecidos en los lineamientos corporativos (GLD).
•Elaboración de informes de monitoreo forestal para el Informe de Cumplimiento Ambiental
FY14.
•Elaboración del Informe de Cumplimiento Ambiental del FY14.
•Elaboración del Inventario de puntos de agua subterránea en el área de influencia de Cerro
Matoso S.A.
•Actualización del listado de especies de fauna amenazadas presentes en el área de influencia de
Cerro Matoso S.A.</t>
  </si>
  <si>
    <t>•Apoyar en la preparación y presentación de propuestas comerciales.
•Apoyar en todas las actividades necesarias para la identificación, elaboración, seguimiento y
evaluación de propuestas y/o oportunidades de negocio para la empresa.
•Atender auditorías internas y externas cuando sea solicitado.
•Atender requerimientos resultantes de las auditorias y participar en los programas de mejora
continua.
•Manejar, ampliar y mantener actualizadas las bases de datos del área.
•Manejar, archivar y mantener actualizado, el registro de experiencia de trabajos realizados por
Ambiental Consultores a nivel nacional e internacional.
•Apoyar al gerente de Ventas y Comercialización en la actualización del Brochure de la
organización.</t>
  </si>
  <si>
    <t>Ingeniera de Proyectos</t>
  </si>
  <si>
    <t>Asistente de Ventas y Comercialización</t>
  </si>
  <si>
    <t>Asistente de ventas y comercialización</t>
  </si>
  <si>
    <t>Coordinación y evaluación de
monitoreos e informes forestales de
proyecto minero de Cerro Matoso S.A.</t>
  </si>
  <si>
    <t>N,R,</t>
  </si>
  <si>
    <t>ATG LTDA ASESORIAS TECNICAS GEOLOGICAS</t>
  </si>
  <si>
    <t>OLGA MATILDE LOPEZ MARTINEZ</t>
  </si>
  <si>
    <t xml:space="preserve">INGENIERO DE MINAS </t>
  </si>
  <si>
    <t>19218084490CAU</t>
  </si>
  <si>
    <t>ARCHIVO CERTIFICACIONES EXPERIENCIA ACADEMICA. WinRAR, EXPERIENCIA ACADEMICA DIRECTOS DE PROYECTO  pdf pag 9</t>
  </si>
  <si>
    <t>ARCHIVO CERTIFICACIONES EXPERIENCIA ACADEMICA. WinRAR, ARCHIVO CERTIFICACIONES EXPERIENCIA ACADEMICA pdf pag 1</t>
  </si>
  <si>
    <t>ARCHIVO CERTIFICACIONES EXPERIENCIA ACADEMICA. WinRAR, ARCHIVO CERTIFICACIONES EXPERIENCIA ACADEMICA. Pdf pag.  2 y 3</t>
  </si>
  <si>
    <t>ARCHIVO CERTIFICACIONES EXPERIENCIA ACADEMICA. WinRAR, ARCHIVO CERTIFICACIONES EXPERIENCIA ACADEMICA. Pdf Pag  8</t>
  </si>
  <si>
    <t xml:space="preserve">CARTA DE COMPROMISO DE PROFESIONALES, Archivo WinRAN, Carta de compromiso Directora del proyecto. pdf  Pág. 1 </t>
  </si>
  <si>
    <t>GRAVILLERA ALBANIA S.A.</t>
  </si>
  <si>
    <t>Directora de Planificacion Minera y Gestion Ambiental</t>
  </si>
  <si>
    <t xml:space="preserve">Funciones
1- Gestión Ambiental
Diseño, seguimiento e intervención del Sistema de Gestión Ambiental
Análisis de indicadores de gestión
Coordinación y asesoría a aprendices ambientales en los proyectos de la empresa
Reportar, hacer seguimiento y dar solución a las emergencias ambientales ocurridas durante la ejecución de las actividades de la compañía
Asegurar el adecuado manejo de contratistas, visitantes y proveedores
Coordinar las actividades encaminadas al cumplimiento de la licencia ambiental relacionadas con los componentes suelo, aire, agua, flora, fauna, gestión social, con el fin de dar cumplimiento legal a los compromisos pactados en el Estudio de Impacto Ambiental y Plan de Manejo Ambiental en cada proyecto.
Elaboración de informes ambientales de acuerdo a los compromisos asumidos a través de los documentos presentados y a la licencia ambiental entregada en cada contrato de concesión o en cada proyecto (semestral o anual).
2- Planeamiento Minero
Planificar el equipo de explotación, transporte y beneficio, de tal manera que éste se encuentre operativo y en la cantidad adecuada para el proceso
conforme a las necesidades de los productos requeridos por los Clientes.
Planear y diseñar los depósitos de material estéril, de forma que estén abiertos y en condición de disponer los desechos de la mina y de la producción.
Planear y diseñar la explotación de la mina con las condiciones de drenaje, para que en el momento de extracción del material crudo, este sea apto para el proceso
Identificar los sitios que proveen material apto para la producción en cada planta 
Planear los sitios de acopios de agregados pétreos, de acuerdo con las normas técnicas para la conservación de los agregados.
Planear la producción diaria de la mina, de tal manera que satisfaga las cantidades requeridas por los clientes.
Controlar el cumplimiento de las normas de seguridad.
Elaborar y presentar en las revisiones gerenciales los informes correspondientes a los procesos de planificación de la explotación, almacenamiento y preservación de agregados en acopios y entrega de productos al cliente, con el análisis de los indicadores y los correspondientes planes de mejora.
Coordinación de actividades diarias, semanales encaminadas a cumplir el plan minero elaborado en el Estudio de Impacto Ambiental.
Velar porque los Títulos Mineros estén al día en el cumplimiento de las obligaciones.
Elaboración de formato básico minero semestral y anual para cada contrato de concesión.
Liquidación pago de regalías (trimestral) para cada contrato de concesión
3- Gestión SSL
Cumplir y hacer cumplir las normas y procedimientos de seguridad de la organización.
Hacer uso apropiado de los elementos de seguridad y protección
Participar en la investigación de accidentes de trabajo y hacer el seguimiento a las acciones establecidas para evitar la ocurrencia de estos incidentes
Participar en las capacitaciones coordinadas por gestión S&amp;SO
No emprender ningún trabajo o actividad para el cual no ha sido entrenado o que pueda poner en peligro su bienestar físico, el de sus compañeros o terceros.
Registrar cualquier actividad que pueda generar una condición o acto inseguro
Reportar inmediatamente todo accidente o incidente que se presente
4- Gestión humana
Definir las funciones, responsabilidades y autoridad del personal de su proceso.
Participar en las actividades promocionadas por gestión humana (Capacitación, bienestar, clima organizacional y evaluación de desempeño)
5- Gestión Documental
Conocer el procedimiento definido para el control de documentos y la estructura de archivo y liderar su implementación por parte del personal a su cargo
Participar activamente en la definición de los procedimientos, instructivos y formatos de su proceso
Aprobar las solicitudes de generación, modificación o eliminación de documentos, asociados a su proceso
Asegurar la divulgación de la información a los trabajadores a su cargo
6- Compras
Dar la información pertinente relacionada con proveedores específicos
Definir los tipos de proveedores críticos de su proceso y coordinar su evaluación en cada frente de trabajo, de acuerdo con la periodicidad establecida.
7- Seguimiento y Analisis
Dar trámite a las no conformidades registradas en mejoramiso y asegurar el cierre de todas las acciones
Brindar comunicación oportuna de cada uno de los procedimientos, formatos, instructivos y en general los documentos del Sistema de Gestión integrado
Definir y ejecutar planes de mejora o planes de acción correctivos o preventivos en sus procesos
Definir e implementar los planes de acción para gestionar las solicitudes que surgen como resultado de la revisión gerencial, con relación a su proceso.
Calcular los indicadores de gestión de su proceso, con la periodicidad establecida
8- Gestión de Calidad
Conocer el procedimiento definido para adelantar la revisión gerencial y el control de contingencias que pueden afectar la integridad del sistema de gestión
Conocer los resultados de los informes de gestión de cada frente de trabajo con relación a su proceso, y retroalimentarlos cuando sea pertinente
Elaborar los informes de gestión de su proceso, de acuerdo con los lineamientos establecidos
Participar en la Revisión del Sistema Integrado
Participar en las reuniones gerenciales
Definir los indicadores de gestión de su proceso </t>
  </si>
  <si>
    <t>CERTIFICADOS EXPERIENCIA PROFESIONAL HABILITANTE EQUIPO DE TRABAJO, WinRAR, EXPERIENCIA PROFESIONAL HABILITANTE - DIRECTO DE PROYECTO, pdf.</t>
  </si>
  <si>
    <t xml:space="preserve">SI </t>
  </si>
  <si>
    <t xml:space="preserve">ANEXO 10 .EXPERIENCIA PROFESIONAL HABILITANTE EQUIPO DE TRABAJO, WinRAR, ANEXO 10 EXPERIENCIA PROFESIONAL HABILITANTE director de proyecto pdf </t>
  </si>
  <si>
    <t>RUBER TEHERAN GUZMAN</t>
  </si>
  <si>
    <t>INGENIERO EN MINAS</t>
  </si>
  <si>
    <t>15218-51793</t>
  </si>
  <si>
    <t>CERTIFICACIONES EXPERIENCIA ACADEMICA, WinRAR, EXPERIENCIA ACADEMICA PROFESIONAL EN MINERIA. Pdf Pag 9</t>
  </si>
  <si>
    <t>CERTIFICACIONES EXPERIENCIA ACADEMICA, WinRAR, EXPERIENCIA ACADEMICA PROFESIONAL EN MINERIA. Pdf Pag 1</t>
  </si>
  <si>
    <t>CERTIFICACIONES EXPERIENCIA ACADEMICA, WinRAR, EXPERIENCIA ACADEMICA PROFESIONAL EN MINERIA. Pdf Pag 4</t>
  </si>
  <si>
    <t xml:space="preserve">CARTAS DE COMPROMISO DE PROFESIONALES, Archivo WinRAN, Carta de compromiso Profesional Mineria. pdf  Pág. 1 </t>
  </si>
  <si>
    <t>TRITURADOS RIO GRANDE S.A.S.</t>
  </si>
  <si>
    <t>Director de Obra</t>
  </si>
  <si>
    <t xml:space="preserve"> el desarrollo y planeamiento minero y suministro de materiales y derivados del río, y el diseño de control de botaderos de material estéril y manejo de desechos sólidos de minería; el material es comercializado para suministro en diferentes sectores del municipio de Aguazul y la región. </t>
  </si>
  <si>
    <t xml:space="preserve">EL CONSORCIO HGC </t>
  </si>
  <si>
    <t>INGENIERO DE MINAS NO PIN en el Contrato Nª 2122052 con FONADE</t>
  </si>
  <si>
    <t>1- Efectuar el estudio Tecnico de los expedientes contentivos de titulos mineros, para realizar los tramites correspondientes a: 
-Evaluacion documental
- Inspeccion de campo 
- Fiscalizacion integral
2- Elaborar la evaluaciondocumental de los contratos e identificar los tramites pendientes y el cumplimiento de los compromisos Tecnicos definidos legal y contractualmente.
3-Prepara , Asistrir y Realizar las inspecciones tecnicas de seguimiento y control en las areas de los titulos mineros, y elaborar los informes correspondientes.
4- Facilitr la informacion para la formulacion de formatos e informes requeridos
5- Rendir informes, procesar lainformacion nesesaria y producir estadisticas que respondan a la naturaleza de sus funciones.
6- Efectuar las actividades establecidas por el jefe asignado, de acuerdo con el nivel, naturaleza y el area de desempeño a cargo.</t>
  </si>
  <si>
    <t>JAIRO PAEREZ AVELLA S.A.</t>
  </si>
  <si>
    <t>Certificaciones Laborales</t>
  </si>
  <si>
    <t>CERTIFICADOS EXPERIENCIA PROFESIONAL HABILITANTE EQUIPO DE TRABAJO, WinRAR, EXPERIENCIA PROFESIONAL HABILITANTE - PROFESIONAL EN MINERIA, pdf.</t>
  </si>
  <si>
    <t xml:space="preserve">ANEXO 10 .EXPERIENCIA PROFESIONAL HABILITANTE EQUIPO DE TRABAJO, WinRAR, ANEXO 10 EXPERIENCIA PROFESIONAL HABILITANTE PROFESIONAL EN mineria pdf </t>
  </si>
  <si>
    <t>RAFAEL HERNANDO RINCON TORRES</t>
  </si>
  <si>
    <t>GEOLOGO</t>
  </si>
  <si>
    <t>CERTIFICACIONES EXPERIENCIA ACADEMICA, WinRAR, EXPERIENCIA ACADEMICA PROFESIONAL DE GEOLOGIA. Pdf Pag  9 y 10</t>
  </si>
  <si>
    <t>CERTIFICACIONES EXPERIENCIA ACADEMICA, WinRAR, EXPERIENCIA ACADEMICA PROFESIONAL DE GEOLOGIA. Pdf Pag 1</t>
  </si>
  <si>
    <t>CERTIFICACIONES EXPERIENCIA ACADEMICA, WinRAR, EXPERIENCIA ACADEMICA PROFESIONAL DE GEOLOGIA. Pdf Pag 7 y 8</t>
  </si>
  <si>
    <t>CEMEX COLOMBIA S.A</t>
  </si>
  <si>
    <t>1- Geologo exploracion 
2- Geologo Produccion
3- coordinador de materias primas zona norte
4- Gerente planeacion minera y ambiental</t>
  </si>
  <si>
    <t>CERTIFICADOS EXPERIENCIA PROFESIONAL HABILITANTE EQUIPO DE TRABAJO, WinRAR, EXPERIENCIA PROFESIONAL HABILITANTE - PROFESIONAL EN GEOLOGIA, pdf.</t>
  </si>
  <si>
    <t xml:space="preserve">ANEXO 10 .EXPERIENCIA PROFESIONAL HABILITANTE EQUIPO DE TRABAJO, WinRAR, ANEXO 10 EXPERIENCIA PROFESIONAL HABILITANTE PROFESIONAL EN GEOLOGIA pdf </t>
  </si>
  <si>
    <t>PAOLA ANDREA MARTINEZ AGUDELO</t>
  </si>
  <si>
    <t>INGENIERO AMBIENTAL</t>
  </si>
  <si>
    <t>25238148802CND</t>
  </si>
  <si>
    <t>CERTIFICACIONES EXPERIENCIA ACADEMICA, WinRAR, EXPERIENCIA ACADEMICA PROFESIONAL AMBIENTAL. Pdf Pag  7</t>
  </si>
  <si>
    <t>CERTIFICACIONES EXPERIENCIA ACADEMICA, WinRAR, EXPERIENCIA ACADEMICA PROFESIONAL AMBIENTAL. Pdf Pag  1</t>
  </si>
  <si>
    <t>CERTIFICACIONES EXPERIENCIA ACADEMICA, WinRAR, EXPERIENCIA ACADEMICA PROFESIONAL AMBIENTAL. Pdf Pag  5 y 6</t>
  </si>
  <si>
    <t xml:space="preserve">CARTAS DE COMPROMISO DE PROFESIONALES, Archivo WinRAN, Carta de compromiso Profesional Ambiental. pdf  Pág. 1 </t>
  </si>
  <si>
    <t>CONAGRE S.A.S. TRITURADOS, ARENAS Y GRAVAS</t>
  </si>
  <si>
    <t>DIRECTORA DE GESTION AMBIENTAL</t>
  </si>
  <si>
    <t>FUNCIONES:
1. Cumplimiento de los lineamientos y requerimientos del Plan de Manejo Ambiental.
El Director de Gestión Ambiental con base en los requerimientos del Plan de Manejo Ambiental, realiza mensualmente el seguimiento del cumplimiento de las metas allí
establecidas y elabora los indicadores de implementación del Plan de Manejo Ambiental.
2. Cumplimiento de los requerimientos ambientales generales realizados por el titular minero.
El Director de Gestión Ambiental con base en los requerimientos del Titular Minero, realiza y entrega la información de carácter ambiental y/o minera solicitada.
3. Cumplimientos de los requerimientos realizados por las Autoridades Ambientales y Mineras Competentes.
El Director de Gestión Ambiental con base en los requerimientos de las Autoridades Ambientales y/o Mineras competentes, realiza y la información de carácter ambiental
solicitada por las autoridades.
4. Cumplimiento de los requerimientos y/o consultas generales realizadas por los procesos del Sistema de Gestión de Calidad (SGC).
El Director de Gestión Ambiental apoya los procesos del SGC, con el fin de que éstos sean desarrollados cumpliendo con la normatividad ambiental vigente y previniendo la
contaminación, teniendo como base criterios de Desarrollo Sostenible.
Requerimientos Proceso de Recursos Humanos
 El Director de Gestión Ambiental debe realizar la inducción a todo el personal administrativo, operativo y/o contratista nuevo, que ingrese a desarrollar trabajos a
las instalaciones de la planta con el fin de darles a conocer los lineamientos del proceso y la descripción de los impactos ambientales generados por las funciones
específicas a realizar en el cargo.
 El Director de Gestión Ambiental debe realizar el levantamiento de necesidades de capacitación para el personal administrativo y operativo, teniendo en cuenta los
resultados de las evaluaciones de desempeño, los requerimientos de las áreas, un cambio organizativo o tecnológico que afecte los procesos de trabajo, los movimientos del personal, los resultados de las revisiones de los procesos y de las acciones correctivas, una nueva legislación o directivas que afecten los procesos.
 Según las necesidades de capacitación se plantea el plan de capacitación del Departamento de Gestión Ambiental, en el cual se establecen los temas que deben ser abordados en las capacitaciones para el personal de acuerdo con las necesidades de cada área.
Requerimientos Proceso de Explotación
El Director de Gestión Ambiental debe velar por el cumplimiento en este proceso de los siguientes programas del Plan de Manejo Ambiental:
 Programa de Emisiones Atmosféricas: Mantenimiento y análisis de opacidad a la maquinaria; Riego de vías.
 Programa de Residuos Sólidos: Mantenimiento de vías, Transporte interno de Materiales Estériles.
 Programa Manejo de Aguas: Cunetas, análisis de pH, ST y SSED.
 Programa Protección de Ecosistemas: Disposición de suelos en banco de suelos.
 Programa de Restitución Morfológica.
Requerimientos Proceso de Beneficio
El Director de Gestión Ambiental debe velar por el cumplimiento en este proceso de los siguientes programas del Plan de Manejo Ambiental:
 Programa Manejo de Aguas: Volumen de agua bombeada, Control de fugas de aguas de proceso.
 Programa Emisiones Atmosféricas: Mitigación de los niveles de presión sonora (ruido por emisión); Mitigación en la emisión de material particulado.
 Programa de Residuos Sólidos: Disposición de estériles; Limpieza de piso y estructura de planta de beneficio, Manejo de colas de beneficio.
Requerimientos Proceso de Comercialización
El Director de Gestión Ambiental debe velar por el cumplimiento en este proceso de los siguientes programas del Plan de Manejo Ambiental:
 Programa de Emisiones Atmosféricas: Mantenimiento y análisis de opacidad a la maquinaria; Riego de vías; Mantenimiento lavador de llantas y vía.
 Programa de Residuos Sólidos: Mantenimiento de vías.
 Programa Manejo de Aguas: Recirculación de agua.
Requerimientos Proceso de Mantenimiento
El Director de Gestión Ambiental debe velar por el cumplimiento en este proceso de los siguientes programas del Plan de Manejo Ambiental:
 Programa de Residuos Sólidos: Manejo y disposición de residuos sólidos.
 Programa de Emisiones Atmosféricas: Análisis de opacidad a la maquinaria, mantenimiento de vías.
 Programa de Manejo de Aguas: Manejo de aguas residuales industriales y domésticas.</t>
  </si>
  <si>
    <t>CERTIFICADOS EXPERIENCIA PROFESIONAL HABILITANTE EQUIPO DE TRABAJO, WinRAR, EXPERIENCIA PROFESIONAL HABILITANTE - PROFESIONAL AMBIENTAL, pdf.</t>
  </si>
  <si>
    <t xml:space="preserve">ANEXO 10 .EXPERIENCIA PROFESIONAL HABILITANTE EQUIPO DE TRABAJO, WinRAR, ANEXO 10 EXPERIENCIA PROFESIONAL HABILITANTE PROFESIONAL AMBIENTAL pdf </t>
  </si>
  <si>
    <t xml:space="preserve">JUAN EUGENIO MONSALVE OLIVEROS </t>
  </si>
  <si>
    <t>INGENIERO DE MINAS Y METALURGIA</t>
  </si>
  <si>
    <t>0525639906ANT</t>
  </si>
  <si>
    <t>EXP EQUIPO DE TRABAJO pdf, Pag 5</t>
  </si>
  <si>
    <t>EXP EQUIPO DE TRABAJO pdf, Pag 8</t>
  </si>
  <si>
    <t>EXP EQUIPO DE TRABAJO pdf, Pag 9 a la 14</t>
  </si>
  <si>
    <t>EXP EQUIPO DE TRABAJO pdf, Pag 6 y 7</t>
  </si>
  <si>
    <t>EXP EQUIPO DE TRABAJO pdf, Pag 2</t>
  </si>
  <si>
    <t>CEMENTOS ARGOS S.A.</t>
  </si>
  <si>
    <t>EXP EQUIPO DE TRABAJO pdf, Pag 20</t>
  </si>
  <si>
    <t>1,0 ANEXO 10 EXP EQUIPO DE TRABAJO hoja 1 Excel</t>
  </si>
  <si>
    <t>FERNANDO ARTURO ERAZO LOZANO</t>
  </si>
  <si>
    <t>05256099650ANT</t>
  </si>
  <si>
    <t>EXP EQUIPO DE TRABAJO pdf, Pag 27</t>
  </si>
  <si>
    <t>EXP EQUIPO DE TRABAJO pdf, Pag 28</t>
  </si>
  <si>
    <t>EXP EQUIPO DE TRABAJO pdf, Pag 22</t>
  </si>
  <si>
    <t>MINERIA EL ROBLE S.A. MINER S.A.</t>
  </si>
  <si>
    <t>SUPERINTENDNTE DE PROYECTOS</t>
  </si>
  <si>
    <t>- Dirección y control de proyectos de infraestructura en el recrecimiento de la presa de relaves No 4 en sistema Terramesh (Inversión aprox USD$1.0MM), Finalización de construcción y puesta en operación del proyecto Molino SAG (Inversión aprox USD$2.0MM), Inicio proyecto de depósito de relave filtrado No 5 y Filtro cerámico para deshidratación de relaves (inversión aprox para el 2020; USD$3.8MM). Inicio de pruebas industriales para la inclusión de relaves en el sistema de Relleno Detrítico Cementado (RDC), para alcanzar resistencias de 4MPa según necesidades de la explotación minera. </t>
  </si>
  <si>
    <t>CONTRATO DE PRESTACION DE SERVICIOS</t>
  </si>
  <si>
    <t>- Evaluación deslizamiento sector norte presa No 3. Diseño filtros control de nivel freático e instrumentación de taludes. - Programación y ejecución de realce No 2 de la presa de relaves No 3. Apoyo en la construcción y montaje de la planta de trituración gruesa nivel 2000 y apoyos bandas transportadoras. Estudio de variables construcción presas de relaves.</t>
  </si>
  <si>
    <t>- Programación realce No 3 presa de relaves No 3. Diseño y construcción ampliación presa de relaves No 1. Evaluación funcionamiento planta de trituración gruesa Nivel 2000 ajuste variables operativas. Evaluación de repuestos de importación mandil alimentador, trituradora primaria y elevador de canjilones para consecución de respuestas a nivel nacional. Diseño de circuito trituración y molienda para planta de beneficio minerales metálicos para 50ton/hora. </t>
  </si>
  <si>
    <t>- Estudio recuperación de piritas de relaves de flotación, ensayos en planta de beneficio. Diseño y programación de realce No 4 No 5 y No 6 presa de relaves No 3. Diseño y puesta en operación sistema de bandas transportadoras nivel 2000. Evaluación Técnica-Ambiental- contingencia Presa Auxiliar, presa de relaves No 1; recuperación y puesta en operación. Seguimiento instalación Bascula de Banda sección Molienda Gruesa. Ubicación áreas para construcción presa de relaves No 4. </t>
  </si>
  <si>
    <t>EXP EQUIPO DE TRABAJO pdf, Pag 32 A LA 36</t>
  </si>
  <si>
    <t>1,0 ANEXO 10 EXP EQUIPO DE TRABAJO hoja 2 Excel</t>
  </si>
  <si>
    <t>OSWALDO ORDOÑEZ CARMONA</t>
  </si>
  <si>
    <t>EXP EQUIPO DE TRABAJO pdf, Pag 59</t>
  </si>
  <si>
    <t>EXP EQUIPO DE TRABAJO pdf, Pag 61</t>
  </si>
  <si>
    <t>EXP EQUIPO DE TRABAJO pdf, Pag62 y63</t>
  </si>
  <si>
    <t>EXP EQUIPO DE TRABAJO pdf, Pag 38</t>
  </si>
  <si>
    <t>Desarrollo de proyectos hidroeléctricos, viales y ambientales durante sus diferentes etapas de prefactibilidad, factibilidad y diseño</t>
  </si>
  <si>
    <t>Coordinador y asesor en geología</t>
  </si>
  <si>
    <t>Director</t>
  </si>
  <si>
    <t>Coordinador y Asesor en geología</t>
  </si>
  <si>
    <t>Diseño e implementación de un nuevo modelo empresarial para la minería de materiales de construcción del municipio de Medellín. – Estudio de Caso y Aplicación Corregimiento Altavista</t>
  </si>
  <si>
    <t>Monitoreo de Atmósferas Explosivas Subterráneas en Minería de Carbón, Distrito Minero del Norte de Boyacá.</t>
  </si>
  <si>
    <t>Monitoreo de Atmósferas Explosivas Subterráneas en Minería de Carbón, Distrito Minero de Amagá - Antioquia, Colombia</t>
  </si>
  <si>
    <t>Coordinador</t>
  </si>
  <si>
    <t>Consultoría para realizar actividades de asistencia y acompañamiento para la formalización de unidades mineras del Departamento de Antioquia</t>
  </si>
  <si>
    <t>EXP EQUIPO DE TRABAJO pdf, Pag 71 A LA 105</t>
  </si>
  <si>
    <t>1,0 ANEXO 10 EXP EQUIPO DE TRABAJO hoja 3 Excel</t>
  </si>
  <si>
    <t>JORGE ALBERTO RESTREPO MARTINEZ</t>
  </si>
  <si>
    <t>05238185548ANT</t>
  </si>
  <si>
    <t>EXP EQUIPO DE TRABAJO pdf, Pag 120</t>
  </si>
  <si>
    <t>EXP EQUIPO DE TRABAJO pdf, Pag 123 Y 124</t>
  </si>
  <si>
    <t>EXP EQUIPO DE TRABAJO pdf, Pag 121 Y 122</t>
  </si>
  <si>
    <t>EXP EQUIPO DE TRABAJO pdf, Pag 107</t>
  </si>
  <si>
    <t>GRUPO MINEROS DEL CARIBE S.A.S</t>
  </si>
  <si>
    <t>INGENIERO AMBIENTAL, ASESOR Y CONSULTOR</t>
  </si>
  <si>
    <t>Elaboracion de estudios de impactos ambientales, Guias minero- Ambientales, solicitud de permisos ambientales, solicitud de licencias ambientales y control y seguimiento de proyectos exploratorios en siete proyectos mineros</t>
  </si>
  <si>
    <t>CAVAL ASESORES</t>
  </si>
  <si>
    <t xml:space="preserve">funciones: • Realizar requerimientos y modificaciones de licencias ambientales de proyectos mineros. • Asesoramiento ambiental estratégico a canteras de arenas y gravas. • Asesoramiento ambiental estratégico de proyectos de extracción de oro. • Seguimiento, monitoreo y control de las aguas residuales de proyectos mineros. • Asesoramiento ambiental estratégico a extracción, beneficio y transformación de arcilla y materiales de construcción. • Elaboración de Planes de Manejo Ambiental – PMA de proyectos mineros.
</t>
  </si>
  <si>
    <t>EXP EQUIPO DE TRABAJO pdf, Pag 138 A LA 139</t>
  </si>
  <si>
    <t>1,0 ANEXO 10 EXP EQUIPO DE TRABAJO hoja 4 Excel</t>
  </si>
  <si>
    <t>P1. UT TATAN</t>
  </si>
  <si>
    <t>P2. BETA GROUP SERVICES SAS</t>
  </si>
  <si>
    <t>P3. INERCO COLOMBIA SAS</t>
  </si>
  <si>
    <t>P4. UNIVERSIDAD NACIONAL DE COLOMBIA</t>
  </si>
  <si>
    <t>P5. ATG LTDA</t>
  </si>
  <si>
    <t>EMPRESA NACIONAL MINERA MINERCOL</t>
  </si>
  <si>
    <t>ALCALDIA MUNICIPIO DE UNION PANAMERICANA</t>
  </si>
  <si>
    <t>NIT. 830000728-4
No. Proponente  Cámara de Comercio:00016874
RL: JHON MAURICIO ALFONSO RUBIO</t>
  </si>
  <si>
    <t>811315 - 851517 - 931316</t>
  </si>
  <si>
    <t>CONSULTORIA PARA LOS DERECHOS HUMANOS Y EL
DESPLAZAMIENTO CODHES</t>
  </si>
  <si>
    <t>INSTITUTO COLOMBIANO DE BIENESTAR FAMILIAR CECILIA DE LA FUENTE DE LLERAS</t>
  </si>
  <si>
    <t>INSTITUTO DE DESARROLLO URBANO</t>
  </si>
  <si>
    <t>Labores de explotación minera, diseño y análisis de estabilidad de taludes y demás estudios geotécnicos al detalle.</t>
  </si>
  <si>
    <t>Modificación del Plan de Manejo Ambiental de la explotación aurífera de la cuenca del Río Nechí en 2014; modificación del Plan de Manejo Ambiental de la central hidroeléctrica Providencia III y su línea de trasnmisión en 2014; Modificación del Plan de Manejo Ambiental de la explotación aurífera de la cuenca del Río Nechí en 2018</t>
  </si>
  <si>
    <t>La información allegada, luego de su revisión, permite concluir que el profesional cumple con los requisitos establecidos en el pliego en cuanto a formación académica, título académico y experiencia solicitada.</t>
  </si>
  <si>
    <t>NO anexó las certificaciones con funciones de las empresas Calina Ltda, Microminerales SAS y Pulverizar SA.
Se tomó la fecha de la TP para la certificación de la empresa Pulverizar SA.
La información allegada, luego de su revisión, NO permite concluir que el profesional cumple con los requisitos establecidos en el pliego en cuanto a formación académica, título académico y experiencia solicitado.</t>
  </si>
  <si>
    <t>La información allegada, luego de su revisión, permite concluir que el profesional cumple con los requisitos establecidos en el pliego en cuanto a formación académica, título académico y experiencia solicitado.</t>
  </si>
  <si>
    <t>Ingeniero Consultor</t>
  </si>
  <si>
    <t>15217-245306BYC</t>
  </si>
  <si>
    <t xml:space="preserve">Se tomó el tiempo de la empresa INGEOC hasta el día de la certificación.
Los tiempos de las certificaciones de las empresas INGEOC y Tropical Ingeniería y Consutoría Ltda  se traslapan en las fechas, disminuyendo el tiempo certificado por Tropical y Consultoría Ltda.
Los tiempos de las certificaciones de las empresas Bioexplora SA y UNIMSALUD SAS  se traslapan en las fechas, disminuyendo el tiempo certificado por UNIMSALUD SAS.
La información allegada, luego de su revisión, permite concluir que el profesional NO cumple con los requisitos establecidos en el pliego en cuanto a experiencia solicitada. </t>
  </si>
  <si>
    <t>Geología, Geomorfología y  aplicación de sistemas de información geográfica del estudio "Diseños constructivos para a ejecución del Plan de Manejo Ambiental del Sistema Río Blanco " para la empresa de acueducto y alcantarillado de Bogotá.</t>
  </si>
  <si>
    <t>No describen las actividades realizadas</t>
  </si>
  <si>
    <t xml:space="preserve">No describen las actividades en las certificaciones de las empresas Cementos ARGOS, Ingecia, Geotec.
Hay traslape en los tiempos de las cetificaciones de las empresa Ingecia, Cementos Argos, Corpoguavio. 
La información allegada, luego de su revisión, No permite concluir que el profesional cumple con los requisitos establecidos en el pliego en cuanto a la experiencia solicitada.
</t>
  </si>
  <si>
    <t xml:space="preserve">Hay traslape de tiempos en las certificaciones presentadas.
No se tuvo en cuenta la certificación como Asistente de Ventas y Comercialización ya que no está relacionada con la experiencia solicitada.
La información allegada, luego de su revisión, permite concluir que lal profesional cumple con los requisitos establecidos en el pliego en cuanto a formación académica, título académico y experiencia solicitada.
</t>
  </si>
  <si>
    <t xml:space="preserve">GERENTE PLANTA RIOCLARO
</t>
  </si>
  <si>
    <t xml:space="preserve"> GERENTE PLANTA SOGAMOSO</t>
  </si>
  <si>
    <t>GERENTE PLANTA CAIRO</t>
  </si>
  <si>
    <t>INGENIERO PRODUCCION MINA PLANTA CAIRO</t>
  </si>
  <si>
    <t>La información allegada, luego de su revisión, permite concluir que lal profesional cumple con los requisitos establecidos en el pliego en cuanto a formación académica, título académico y experiencia solicitada.</t>
  </si>
  <si>
    <t>MAGISTER EN GERENCIA AMBIENTAL</t>
  </si>
  <si>
    <t xml:space="preserve">ARTAS DE COMPROMISO DE PROFESIONALES, Archivo WinRAN, Carta de compromiso Profesional enGeologia, pdf  Pág. 1 </t>
  </si>
  <si>
    <t>La información allegada, luego de su revisión, permite concluir que el profesional  cumple con los requisitos establecidos en el pliego en cuanto a formación académica, título académico y experiencia solicitada.</t>
  </si>
  <si>
    <t>CERTIFICACION ACADEMICA CERTIFICADA</t>
  </si>
  <si>
    <t xml:space="preserve"> Para profesional: 655, 656, 665, 666
Para nivel de postgrado: especialización o maestría: 747, 748, 757, 758, 767, 768
Doctorado:844, 854, 864.</t>
  </si>
  <si>
    <t>Universidad Nacional</t>
  </si>
  <si>
    <t>Captura de información primaria para el análisis de la estructura de demanda de recurso hídrico en minas asignadas en el proyecto.
Aplicación de instrumentos de captura de información de procesos mineros.
Recopilación de información secundaria para la recomendación de tecnologías alternativas para minimizar el uso del recurso hídrico en las explotaciones auríferas.
Evaluación de impacto ambiental en minería aurífera de pequeña escala.</t>
  </si>
  <si>
    <t>Captura de información primaria sobre ubicación de procesos mineros y uso del
recurso hídrico en éstos
Caracterización
de los procesos mineros de más minas visitadas
Diseñar
una propuesta de guía de orientación para el minero sobre el correcto
manejo de vertimientos y la aplicación de acciones en los procesos mineros
orientada a facilitar el cumplimiento de la normatividad relacionada con los
límites permisibles de vertimientos para la minería de metales preciosos y de
carbón.</t>
  </si>
  <si>
    <t>Sikuri Minerals SAS</t>
  </si>
  <si>
    <t>Mining Latam Energy</t>
  </si>
  <si>
    <t>UT Ambiental Consultores-Economía Urbana</t>
  </si>
  <si>
    <t>Contratista</t>
  </si>
  <si>
    <t>No hay descripción de actividades en la certificación</t>
  </si>
  <si>
    <t>Exploración Geológica para barita, carbón y oro en diferentes partes del país.</t>
  </si>
  <si>
    <t>Exploración geológica de áreas con potencial carbonero y aurífero para opción de compra</t>
  </si>
  <si>
    <t>Asesoría para definir una estrategia ambiental
corporativa conceptual para la gestión corporativa de
Cerrejón a un horizonte de 5 años.</t>
  </si>
  <si>
    <t>Estudio que permita determinar los efectos causados
por la minería de oro y carbón en la disponibilidad del
recurso hídrico, así como la distribución de las trazas
de mercurio relacionadas con la minería aurífera
dentro de los departamentos priorizados.</t>
  </si>
  <si>
    <t>Incidencia real de la minería del carbón, del oro y del
uso de mercurio en la calidad ambiental con énfasis
especial en el recurso hídrico - Diseño de
herramientas para la planeación sectorial, que busca
una evaluación preliminar en campo sobre la cantidad
y calidad del recurso hídrico en el sector minero en
aras de establecer estrategias para el
aprovechamiento en</t>
  </si>
  <si>
    <t>Implementación del mapa de ruta para adaptación del
sector energético al cambio climático.</t>
  </si>
  <si>
    <t>Especialista en minería</t>
  </si>
  <si>
    <t>Prestación de servicios profesionales, desempeñando el cargo de especialista en
minería para el proyecto "Implementación del mapa de ruta para adaptación del
sector energético al cambio climático (incluyendo el uso de la herramienta de
servicios ecosistémicos) e identificación de factores de vulnerabilidad del sector
minero y de líneas gruesas de medidas de adaptación".</t>
  </si>
  <si>
    <t>Elaboración de un estudio que permita determinar los
efectos causados por la minería de oro y carbón, así
como la distribución espacial de las trazas de
mercurio relacionadas con la minería aurífera dentro
de los departamentos priorizados, con el fin de
generar instrumentos técnicos encaminados a
orientar el uso eficiente del agua y promover el
cumplimiento de la normatividad ambiental aplicable.</t>
  </si>
  <si>
    <t>Ingeniero Geólogo-Especialista en minería</t>
  </si>
  <si>
    <t>Diseño y coordinación del documento para la gestión nacional de vertimientos
mineros; análisis estadístico y coordinación para elaboración del documento
sobre la estimación de la demanda hídrica minera nacional; actividades de
campo.</t>
  </si>
  <si>
    <t>Consultoría para desarrollar el proceso participativo
de formulación de la Política Pública de sostenibilidad
del sector minero energético de Colombia y las
herramientas asociadas, considerando los tres ejes
temáticos de la sostenibilidad: el social, el ambiental y
el económico.</t>
  </si>
  <si>
    <t>Participar en los talleres de discusión de los productos.
Asistir a las reuniones asignadas.
Búsqueda y sistematización de información relacionada con los productos
asignados.
Preparar diapositivas de presentación según sea la indicación de la dirección
general.
Articular y apoyar a los expertos ambientales y sociales en las particularidades
que surjan del análisis de los temas claves.
Productos:
Documento
de justificación temas claves minería-hidrocarburos
Documento
análisis del inventario PPP (temas sociales) que debe exponer la
línea histórica, los hitos y resultados principales obtenidos, así como el área
responsable de su ejecución
Documento
en lo relacionado a las líneas estratégicas minero-energéticas
Documento
diagnóstico de referencia para la Política de Sostenibilidad del
Sector
Documento
marco de Sostenibilidad
Documento
estratégico de la Política de Sostenibilidad
Documento
proyecto acto administrativo
Documento
modelo de la gestión institucional</t>
  </si>
  <si>
    <t>Estudio de la cadena del mercurio en Colombia con
énfasis en la actividad minera de oro, realizado para
la Unidad de Planeación Minero Energética –UPME y
el Ministerio de Minas y Energía.</t>
  </si>
  <si>
    <t>Estudio del mercado global de mercurio (producción, consumo y rutas); análisis
de normas y estrategias sobre mercurio en los países con mayor producción y
consumo; documento de planificación estratégica basada en análisis DOFA y
matriz de impactos ambientales.</t>
  </si>
  <si>
    <t>Estructurar y elaborar el documento final del Plan
Nacional de Desarrollo Minero 2011 -2014, base en
los documentos obtenidos hasta el momento y que
reflejan los diferentes puntos de vista de los
diferentes actores inmersos en el sector minero
nacional.</t>
  </si>
  <si>
    <t>Gerente de exploración para Alkshire S.A. Sucursal
Colombia</t>
  </si>
  <si>
    <t>Gerente de Geología</t>
  </si>
  <si>
    <t>Exploración geológica para barita, carbón y oro, en
diferentes partes del país.</t>
  </si>
  <si>
    <t>Estudio de prospección esmeraldifera en el contrato
de concesión G16-121.</t>
  </si>
  <si>
    <t>Portal de información minera de Colombia - IMCPortal</t>
  </si>
  <si>
    <t>Exploración geológica de áreas con potencial
carbonero y aurífero para opción de compra.</t>
  </si>
  <si>
    <t>Plan conceptual de rehabilitación ambiental para el
proyecto Cerrejón</t>
  </si>
  <si>
    <t>Direccionamiento estratégico de la entidad y la
planeación de los sectores de minas y energía de
Colombia</t>
  </si>
  <si>
    <t>Concesión Minera G16121-Jairo Herrrera Arango</t>
  </si>
  <si>
    <t>Estudio de prospección esmeraldífera en el contrato de concesión.
Elaboración de los documentos Plan de Trabajo y Obras-PTO y Estudio de Impacto Ambiental para el desarrollo de un proyecto esmeraaldífera correspondiente al área del contrato de concesión.</t>
  </si>
  <si>
    <t xml:space="preserve"> NO HABILITADO</t>
  </si>
  <si>
    <t xml:space="preserve">801015 - 801016 - - 811315 - </t>
  </si>
  <si>
    <r>
      <t xml:space="preserve">Documentación aportada soporte de la experiencia
- ANEXO 9. FORMATO PARA LA PRESENTACION DE LA EXPERIENCIA GENERAL DEL CONSULTOR - HABILITANTE.PDF
- RUP: Pag.175 de 358
</t>
    </r>
    <r>
      <rPr>
        <sz val="9"/>
        <color rgb="FFFF0000"/>
        <rFont val="Arial"/>
        <family val="2"/>
      </rPr>
      <t>No se relacionan el minimo de 2 codigos solicitados via pliego</t>
    </r>
    <r>
      <rPr>
        <sz val="9"/>
        <color theme="1"/>
        <rFont val="Arial"/>
        <family val="2"/>
      </rPr>
      <t xml:space="preserve">
</t>
    </r>
  </si>
  <si>
    <t>80101600
81102000</t>
  </si>
  <si>
    <t>- El recurso humano NO cumple con los requisitos académicos requeridos (titulos de pregrado y posgrado) dentro del presente proceso para el cargo de Director de Proyecto.</t>
  </si>
  <si>
    <t>La información dada en el Anexo 10 para habiltar la experiencia correspondiente a la Universidad de Córdoba y de la empresa INERCO no se tiene en cuenta debido a que no aportó la certificación solicitada.
Hay certificaciones que NO tienen funciones.
La información allegada, luego de su revisión, permite concluir que el profesional NO cumple con los requisitos establecidos en el pliego en cuanto a formación académica, título académico solicitado para el cargo de Director de Proyecto.</t>
  </si>
  <si>
    <t>La información allegada, luego de su revisión, NO permite concluir que la profesional cumple con los requisitos establecidos en el pliego en cuanto a la experiencia profesional relacionada solicitada. En la certificación solo aparecen los períodos 2014 y 2018 como relacionados al desarrollo de planes de manejo ambiental en proyectos mineros.</t>
  </si>
  <si>
    <t>ESPECIALISTA EN ADMINISTRACION DE EMPRESAS</t>
  </si>
  <si>
    <t xml:space="preserve">*Faltan las descripciones de las actividades en las certificaciones de la empresa Coquecol S.A. C.I. y de la empresa Mineros de Cucunubá PCTA.
*Se tomó la fecha de la tarjeta profesional para el cálculo del tiempo de experiencia general en la empresa Mineros Cucunubá PCTA.
*Se tomó la certificación de la empresa Compañía Minera Colombo Americana de Carbón SAS para la experiencia específica.
La información allegada, luego de su revisión, NO permite concluir que el profesional cumple con los requisitos establecidos en el pliego en cuanto a la experiencia general solicitada.
</t>
  </si>
  <si>
    <t>Recopilación de información Identificación preliminar de los factores claves asociados a varios sistemas de gestión Síntesis de los factores clave Realización de entrevistas Diseño y ejecución del taller interno de revisión preliminar de factores clave Estructuración de la propuesta ambiental corporativa Entrega de memorias</t>
  </si>
  <si>
    <r>
      <rPr>
        <i/>
        <sz val="9"/>
        <color theme="1"/>
        <rFont val="Arial"/>
        <family val="2"/>
      </rPr>
      <t>Geólogo Exploración</t>
    </r>
    <r>
      <rPr>
        <sz val="9"/>
        <color theme="1"/>
        <rFont val="Arial"/>
        <family val="2"/>
      </rPr>
      <t xml:space="preserve"> - Exploración geológica para minería. Junio 1 de 1987 – 1994.
Funciones:
• Coordinación y ejecución de todas las actividades técnicas necesarias para realizar la evaluación geológica completa de yacimientos minerales sedimentarios y su empleo como materia prima para la fabricación de cemento: (Fotogeología – Cartografía geológica – Determinación malla de perforación – ejecución de la campaña de perforación – muestreos geoquímicos – Cálculos estadísticos –mapas de contornos estructurales – Cuantificación de Recursos geológicos medidos. Algunos proyectos con periodos simultáneos de ejecución. Yacimientos Evaluados:
o Yacimiento calcáreo de Chocolatal (Páramo de Palacios, Municipio de Guasca, Cundinamarca, Junio 1987 – junio 1990).
o Mina La Esperanza, Evaluación geológico minera de las Calizas Bloque de B. (Municipio La Calera, Cundinamarca, Junio 1987 – Junio 1989).
o Calizas de Moniquirá (Boyacá) Exploración de las licencias TRES ESQUINAS, No. 11968 y MONJAS. 1000 hás. Agosto 1989 – febrero 1992.
o Evaluación geológica – minera de las Puzolanas (tobas volcánicas) de la Mina El Guarruz. Marzo de 1992 – Septiembre 1992.
• Coordinación de la exploración geológico – minera, en escala 1: 10.000. En las áreas de los municipios de Arcabuco (Boyacá), La Granja – Sucre (Santander), Calizas del 
Páramo de Sumapaz (Cundinamarca – Meta).
• Coordinación administrativa y técnica del área de perforación, incluye el recurso humano y equipos de perforación en rocas y suelos.
• Administración Técnica de títulos mineros. Incluye: informes de Exploración Geológica, Planes de Trabajos e Inversiones PTI, Planes de Trabajo y Obras PTO.
</t>
    </r>
    <r>
      <rPr>
        <sz val="10"/>
        <color rgb="FFFF0000"/>
        <rFont val="Arial"/>
        <family val="2"/>
      </rPr>
      <t>Geológo Producción: 1995 – 1998.</t>
    </r>
    <r>
      <rPr>
        <sz val="9"/>
        <color theme="1"/>
        <rFont val="Arial"/>
        <family val="2"/>
      </rPr>
      <t xml:space="preserve">
Funciones:
• Coordinación de la actualización y seguimiento geológico minero y geoquímico de los yacimientos en operación minera: 
 o Mina de caliza La Esperanza (La Calera, Cund). Mina de Caliza La Popa (La Calera, Cund). Mina de Puzolana El Guarruz (Paipa, Boyacá), Mina de Hierro Pericos (Guasca, Cund) y Mina de Caliza El Porvenir (Moniquirá, Boyaca)
• Dirección de la Evaluación geológico minera de las calizas del municipio del Dorado (Meta). Cartografía detallada esc: 1.1000. Geoquímica. Modelo Geológico y posibilidades mineras: Licencias de Exploración No. 12267, 20017,20018.
• Coordinación administrativo y técnica del área de perforación para exploración – geológica , incluye el recurso humano y equipos de perforación en rocas y suelos.
• Dirección de la Exploración geológica minera de calizas medias y bajas en un radio de 100 Km, con centro la Planta de Clinker la Esperanza. Municipios: Une, Chipaqué,
Ubaqué, La Calera, Guasca, Guatequé, Gachalá, Ubalá, Alto del Trigo, Villeta, Tobia, Nimamay, Sasaima, Guayabal de Siquima, Viani, Paime, Pacho, La Vega.
• Evaluación geológica y minera de minas de caliza de proveedores de caliza para fabricación de Cemento en la región de Monjas, Firabitova, Corrales y Tibasosa (dpto. Boyacá).
• Administración Técnica de títulos mineros ubicados en los departamentos en Cundinamarca y Boyacá. Incluye: informes de Exploración Geológica, Planes de Trabajos e Inversiones PTI, Planes de Trabajo y Obras PTO.
• Coordinación y ejecución de estudios geotécnicos y seguimiento de las escombreras y minas de Cemex ubicadas en los Departamentos de Cundinamarca y Boyacá. 
</t>
    </r>
    <r>
      <rPr>
        <sz val="9"/>
        <color rgb="FFFF0000"/>
        <rFont val="Arial"/>
        <family val="2"/>
      </rPr>
      <t>Coordinador de Materias Primas. Zona Norte. 1.999 – Marzo de 2009</t>
    </r>
    <r>
      <rPr>
        <sz val="9"/>
        <color theme="1"/>
        <rFont val="Arial"/>
        <family val="2"/>
      </rPr>
      <t xml:space="preserve">
Funciones:
• Coordinación de los estudios geológico minero y caracterización geoquímica en las áreas de los títulos mineros ubicados en los Departamentos de Santander y Norte de
Santander. 
• Coordinación de los estudios ambientales y ejecución ambiental en las áreas los títulos mineros y minas localizados en los Departamentos de Santander y Norte de Santander. En norte Santander: minas de Caliza El Suspiro, mina Palogordo , Mina de Arcilla, Mina de caliza La Salina. En Santander: mina de caliza Suratá, mina de yeso en subterráneo La Nacuma y mina de yeso en subterráneo Las Juntas (Los Santos, Sant.).
• Coordinación de los estudios ambientales y ejecución de las plantas de cementos Planta Bucaramanga (Santander) y Planta Cúcuta (Norte de Santander).
• Dirección de la administración Técnica de títulos mineros ubicados en los departamentos en Santander y Norte de Santander. Incluye: informes de Exploración
Geológica, Planes de Trabajos e Inversiones PTI, Planes de Trabajo y Obras PTO.
• C</t>
    </r>
    <r>
      <rPr>
        <sz val="9"/>
        <color rgb="FFFF0000"/>
        <rFont val="Arial"/>
        <family val="2"/>
      </rPr>
      <t xml:space="preserve">oordinación y ejecución de estudios geotécnicos y seguimiento de las escombreras y minas en los Departamentos de Norte de Santander y Santander. </t>
    </r>
    <r>
      <rPr>
        <sz val="9"/>
        <color theme="1"/>
        <rFont val="Arial"/>
        <family val="2"/>
      </rPr>
      <t xml:space="preserve">
• Estudio de Estabilidad de la Mina de caliza de Cemex Colombia S.A. (Payande, Tolima). Gran Minería.
• Inventario de Minas de Carbón en los municipios de Bochalema, Cúcuta, Los Patios, Cornejo y Zulia, con objeto de determinar las fuentes de combustible para el horno de
Planta Cúcuta de Cemex Colombia S.A. 2003.
• Elaboración e implementación de los Planes de Manejo Ambiental de las Plantas de Cemento de Cemex Colombia S.A,: Planta Bucaramanga y Planta Cúcuta.
• Interventor técnico y administrativo de los Contratos de Explotación en operación minera en Norte de Santander, mina caliza el Suspiro y Palogordo y mina de carbón La Argelia. En Santander:mina de caliza Suratá y yeso mina La Nacuma.
Gerente Planeación Minera y Ambiental. Abril 2009 –Junio de 2011
Funciones:
• Dirección y ejecución de labores de estabilización del deslizamiento (2.5 millones de Metros cúbicos) en Mina Tunjuelo, Bogotá D.C., Entre éstas la exploración geológica para la actualización del modelo geológico y geotécnico.
• Planeación y elaboración de diseños geotécnicos mineros y planes de explotación para reapertura de la mina. Seguimiento al plan de explotación.
• Evaluación geológica – minera, estudio sedimentológico y Geotécnico Preliminar y Diseño Minero de la mina Apulo (Cund) para la extracción de Agregados Pétreos en las
Terrazas aluviales del río Bogotá.
• Administración Técnica de títulos mineros. Incluye: informes de Exploración Geológica, Planes de Trabajo y Obras PTO. </t>
    </r>
  </si>
  <si>
    <t>Responsabilidades generales: Supervisar y controlar el proceso de explotación en cantera,
mediante el manejo y la gestión de recursos humanos y maquinaria, para garantizar la mayor
eficiencia en la extracción del mineral y la calidad del mismo.
Responsabilidades especificas:
- Supervisión y control de operaciones en la cantera.
- Administración y gestión de personal a cargo siguiendo la misión y valores de la empresa.
- Elaboración de informes de control de calidad y de operación.
- Gestión de maquinaria y recursos para la correcta explotación del mineral.</t>
  </si>
  <si>
    <t>Responsabilidades generales: Contribuir en la maximización del valor del negocio, optimización
y mejoramiento de proceso mediante la identificación y el análisis de opciones de explotación y
recuperación del recurso minero desde el punto de vista técnico, operativo y económico y
recomendar su implementación a la Gerencia Operativa. Objetivo realizado a través de la
supervisión de las actividades de Planeación Minera y de la interacción con otras
superintendencias y departamentos de la organización
Responsabilidades generales:
- Elaboración del Plan Minero de Operaciones del año respectivo y asegurar su
cumplimiento e implementación.
- Elaboración del Plan Minero de Mejoramiento y Presupuesto
- Evaluación de alternativas para maximizar la recuperación económica del depósito,
mejoramiento de procesos industriales e implementación de prácticas de explotación más
eficientes y sostenibles.
- Evaluación, pronóstico y recomendación de inversiones mayores del capital minero
(Equipos e infraestructura).
- Comunicación de los resultados de evaluaciones técnicas del cargo a la gerencia
operativa
- Entrenamiento de ingenieros y técnicos en técnicas de Planeación minera, evaluación
económica del recurso minero, implementación de buenas prácticas y técnicas
informáticas aplicadas a la industria mineral.
- Desarrollo y administración de personal profesional a su cargo con la misión y valores de
la empresa.</t>
  </si>
  <si>
    <t>La información allegada en el período de subsanación, luego de su revisión, permite concluir que el profesional cumple con los requisitos establecidos en el pliego en cuanto a experiencia solicitada.</t>
  </si>
  <si>
    <t>- El recurso humano cumple con el requisito requerido dentro del presente proceso, luego de revisar la información allegada en el período de subsanación.</t>
  </si>
  <si>
    <t>PDF</t>
  </si>
  <si>
    <t>Integral S.A.</t>
  </si>
  <si>
    <t>Enestos proyectos desarrollo las siguientes actividades:Caracterización geológica y geotécnica de macizos rocosos
+Análisis de estabilidad de taludes en proyectos viales
+Cartografía geológica, geomorfológica y geotécnica
+Zonificación geológico-geotécnica
+Descripción de exploraciones del subsuelo
+Estudios de movimientos en masa, inundaciones y procesos morfodinámicos</t>
  </si>
  <si>
    <t>proyectos principalmente hidroeléctricos, viales y ambientales, en sus
diferentes etapas de prefactibilidad, factibilidad y diseño</t>
  </si>
  <si>
    <t>Solingral Ltda</t>
  </si>
  <si>
    <t xml:space="preserve">Ingeniero Supervisor de las labores de explotacion
</t>
  </si>
  <si>
    <t>En lla certificación no relacionanactividades</t>
  </si>
  <si>
    <t>Se tomaron las fechas dadas en las certificaciones.
La certificación allegada de la empresa Jairo Paerez Avella S.A. no relaciona las actividades; no se tuvo en cuenta para la experiencia habilitante.
La información allegada, luego de su revisión, permite concluir que el profesional  cumple con los requisitos establecidos en el pliego en cuanto a formación académica, título académico y experiencia solicitada.</t>
  </si>
  <si>
    <t>Consultoría en geomecánica de yacimientos de Ecopetrol (campo Cupiagua) -Ecopetrol</t>
  </si>
  <si>
    <t>Estimación, cuantificación y valoración de títulos mineros y minas mecanizadas en el Área de Utilidad Pública del proyecto Hidroeléctrico Ituango. EPM</t>
  </si>
  <si>
    <t>Análisis de diseño vial de la vía que comunica los municipios de Santa Rosa de Osos y Entrerrios a la altura del sector El Basurero en el departamento de Antioquia. Carlos Mario González</t>
  </si>
  <si>
    <t>Consultoría para realizar actividades de asistencia y acompañamiento para la legalización de unidades mineras del departamento de Antioquia - Secretaria de Minas del departamento de Antioquia</t>
  </si>
  <si>
    <t>Evaluación y concepto técnico de las afectaciones que se presentan al interior del apartamenteo 9943 de la torre 1 de la urbanización ciudadela del valle, municipio de ItuaguiJose Wilson García</t>
  </si>
  <si>
    <t>Realizar el levantamiento de una línea base de áreas afectadas por actividades mineras en estado de abandono (AMEA)-Fundación MSI</t>
  </si>
  <si>
    <t>Elaborar un concepto técnico sobre el "estudio de identificación de impactos reales y potenciales y medidas de mitigación y/o compensación por parte de miraflores compañía minera frente a la parcialidad emberá Karambá"-Miraflores compañía minera S.A.S</t>
  </si>
  <si>
    <t xml:space="preserve">Determinar si es técnica y econpomicamente viable desarrollar un proyecto minero en el area de contrato de concesión og2-081510 presentada por la señora Natalia Nohaba, en el evento que fuese ptorgada por la secretaría de Minas de la Gobernación de Antioquia-Gramalote Colombia Limited </t>
  </si>
  <si>
    <t xml:space="preserve">Documentación aportada soporte de la experiencia
- ANEXO 9. FORMATO PARA LA PRESENTACION DE LA EXPERIENCIA GENERAL DEL CONSULTOR - HABILITANTE.PDF
- RUP: Pag.48 DE 86
</t>
  </si>
  <si>
    <t xml:space="preserve">Documentación aportada soporte de la experiencia
- ANEXO 9. FORMATO PARA LA PRESENTACION DE LA EXPERIENCIA GENERAL DEL CONSULTOR - HABILITANTE.PDF
- RUP: Pag.41 DE 86
</t>
  </si>
  <si>
    <t xml:space="preserve">Documentación aportada soporte de la experiencia
- ANEXO 9. FORMATO PARA LA PRESENTACION DE LA EXPERIENCIA GENERAL DEL CONSULTOR - HABILITANTE.PDF
- RUP: Pag.15 DE 86
-Solo se tiene en cuenta las 2 primeras experiencias relacionadas
</t>
  </si>
  <si>
    <t xml:space="preserve">Documentación aportada soporte de la experiencia
- ANEXO 9. FORMATO PARA LA PRESENTACION DE LA EXPERIENCIA GENERAL DEL CONSULTOR - HABILITANTE.PDF
- RUP: Pag.67 de 358
</t>
  </si>
  <si>
    <r>
      <t xml:space="preserve">Documentación aportada soporte de la experiencia
- ANEXO 9. FORMATO PARA LA PRESENTACION DE LA EXPERIENCIA GENERAL DEL CONSULTOR - HABILITANTE.PDF
</t>
    </r>
    <r>
      <rPr>
        <sz val="9"/>
        <color rgb="FFFF0000"/>
        <rFont val="Arial"/>
        <family val="2"/>
      </rPr>
      <t xml:space="preserve">
</t>
    </r>
  </si>
  <si>
    <r>
      <t xml:space="preserve">Documentación aportada soporte de la experiencia
- ANEXO 9.  EXPERIENCIA GENERAL DEL CONSULTOR . pdf
- RUP ATG LTDA: Pag. 26 y 69 . Pdf
</t>
    </r>
    <r>
      <rPr>
        <sz val="9"/>
        <color rgb="FFFF0000"/>
        <rFont val="Arial"/>
        <family val="2"/>
      </rPr>
      <t xml:space="preserve">
</t>
    </r>
  </si>
  <si>
    <t xml:space="preserve">Documentación aportada soporte de la experiencia
- ANEXO 9. FORMATO PARA LA PRESENTACION DE LA EXPERIENCIA GENERAL DEL CONSULTOR - HABILITANTE.xls
- RUP: Pag.12 y 14
</t>
  </si>
  <si>
    <t>NO PRESENTÓ DOCUMENTOS</t>
  </si>
  <si>
    <t>Evaluación de reservas de yacimientos minerales
 Estudios de suelos con descripción de perforaciones
 Estudios geológicos y geotécnicos para obras de infraestructura en sus
diferentes fases
 Cartografía geológica, geomorfológica y geotécnica
 Zonificación geológico-geotécnica</t>
  </si>
  <si>
    <t>Actividades de cartografía geológica-estructural, modelamiento geológico, cálculo de recursos y reservas, elaboración de Programas deTrabajos y Obras (PTO), diagnósticos ambientales, concertación con comunidades, capacitaciones técnico-jurídicas.</t>
  </si>
  <si>
    <t>Caracterización de mecanismos de rutura del macizo rocoso en el corredor vial Valle de Aburrá - Río Cauca:DIME</t>
  </si>
  <si>
    <t>Actividades de cartografía geológica-estructural, modelamiento geológico, cálculo de recursos y reservas, elaboración de Programas deTrabajos y Obras (PTO), diagnósticos ambientales, concertación con comunidades, capacitaciones técnico-jurídicas, entre otras en los
siguientes proyectos de extensión, investigación o como perito geólogo o de ingeniería.</t>
  </si>
  <si>
    <t>Carcterización y análisis de esfuerzos en macizos rocos en la Cordillera Central de Colombia. DIME</t>
  </si>
  <si>
    <t>Modelación y simulación aplicadas al estudio de factibilidad de falsos túneles en el corredor vial Valle de Aburrá - Cauca. DIME</t>
  </si>
  <si>
    <t>Carcterización geotécnica de la vía marginal del Cauca. DIME</t>
  </si>
  <si>
    <t>Delimitación de zonas mineras indígenas en el Territorio Nacional. MME</t>
  </si>
  <si>
    <t>Identificación y caracterización de potencialidades mineras en la zona centro del departamento del Cesar. Gobernación del Cesar</t>
  </si>
  <si>
    <t>En la certificación no describen las actividades</t>
  </si>
  <si>
    <t>En la certificación no describen las actividades.</t>
  </si>
  <si>
    <t>La caracterización de las unidades de producción minera que se encuentran desarrollando su actividad en los municipios priorizados de los departamentos de Huila, Boyacá, Caldas, Santander,  Norte De Santander, Córdoba, Risaralda, Nariño y putumayo, en el marco de la política de formalización minera del país. MME</t>
  </si>
  <si>
    <t>Identificación, análisis y evaluación de riesgos asociados a la actividad minera aurífera en los municipios de Segovia y Remedios del departamento de Antioquia-SECMINAS ANTIOQUIA</t>
  </si>
  <si>
    <t>Establecer estrategias de mejoramiento del programa de formalización minera para lograr altos niveles de eficiencia técnico- Económica-UPME</t>
  </si>
  <si>
    <t>Diseñar, planear y elaborar un aplicativo móvil que sirva como instrumento de captura para el programa de formalización minera-MME</t>
  </si>
  <si>
    <t>Coordinador y Asesor en Geología</t>
  </si>
  <si>
    <t>Fortalecimiento empresarial de proyectos en zonas mineras de grupos étnicos-MME</t>
  </si>
  <si>
    <t>Propuesta técnico económica para la realización de un concepto geotécnico de torre eleéctrica-Alfarera Santa Rita</t>
  </si>
  <si>
    <t>Concepto técnico para la caracterización geológica y geotécnica en la inmedicciones de la centralidad del parque de Santa Elena, sector Casa de la Cultura</t>
  </si>
  <si>
    <t>Convenio de cooperación interinstitucional: Desarrollar las competencias técnicas y emprendedoras en los grupos humanos vinculados a la minería de pequeña y mediana escala, con el fin de contribuir a la materialización de la política de  mejoramiento de la productividad y competitividad del sector minero colombiano y el bienestar de las comunidades ubicadas en las zonas de influencia minera-SENA-MME-UNAL.</t>
  </si>
  <si>
    <t>Identificación, análisis y evaluación de riesgos asociados a la actividad minera titulada de oro en el municipio de Marmato, Caldas-MME</t>
  </si>
  <si>
    <t xml:space="preserve">Hay traslape de tiempos en las certificaciones 8,9,10,11,12,13,14,15,19,21, presentadas; para la experiencia general solo se tuvo en cuenta el tiempo una sola vez.
En las certificaciones 24,25, 26 , 27, 28, 29 presentadas por la Universidad Nacional NO hacen la descripción de actividades realizadas por el profesional; no fueron tomadas en cuenta para sumar al tiempo de la experiencia general.
Para la experiencia específica se tomaron las certifciacones de las empresa Integral y Solingral.
Las certificaciones 2, 4, 5, 6, 7, 16, 22 aportadas con descripcion de actividades no están relacionadas con el sector minero.
La información allegada en el período de subsanación, luego de su revisión, permite concluir que el profesional cumple con los requisitos establecidos en el pliego en cuanto a experiencia solicitada.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</si>
</sst>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_-;\-* #,##0_-;_-* &quot;-&quot;_-;_-@_-"/>
    <numFmt numFmtId="165" formatCode="_-&quot;$&quot;\ * #,##0_-;\-&quot;$&quot;\ * #,##0_-;_-&quot;$&quot;\ * &quot;-&quot;_-;_-@_-"/>
    <numFmt numFmtId="166" formatCode="#,##0.00_ ;\-#,##0.00\ "/>
    <numFmt numFmtId="167" formatCode="0.0"/>
  </numFmts>
  <fonts count="29"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b/>
      <sz val="12"/>
      <color theme="1"/>
      <name val="Arial"/>
      <family val="2"/>
    </font>
    <font>
      <b/>
      <sz val="11"/>
      <color theme="1"/>
      <name val="Arial"/>
      <family val="2"/>
    </font>
    <font>
      <sz val="11"/>
      <color theme="1"/>
      <name val="Arial"/>
      <family val="2"/>
    </font>
    <font>
      <i/>
      <sz val="11"/>
      <color theme="1"/>
      <name val="Calibri"/>
      <family val="2"/>
      <scheme val="minor"/>
    </font>
    <font>
      <sz val="9"/>
      <name val="Arial"/>
      <family val="2"/>
    </font>
    <font>
      <b/>
      <sz val="9"/>
      <name val="Arial"/>
      <family val="2"/>
    </font>
    <font>
      <sz val="9"/>
      <color theme="1"/>
      <name val="Arial"/>
      <family val="2"/>
    </font>
    <font>
      <sz val="8"/>
      <color theme="1"/>
      <name val="Arial"/>
      <family val="2"/>
    </font>
    <font>
      <b/>
      <sz val="9"/>
      <color theme="1"/>
      <name val="Arial"/>
      <family val="2"/>
    </font>
    <font>
      <sz val="12"/>
      <color theme="1"/>
      <name val="Calibri"/>
      <family val="2"/>
      <scheme val="minor"/>
    </font>
    <font>
      <b/>
      <sz val="9"/>
      <color rgb="FF000000"/>
      <name val="Arial"/>
      <family val="2"/>
    </font>
    <font>
      <sz val="10"/>
      <name val="Arial"/>
      <family val="2"/>
    </font>
    <font>
      <sz val="10"/>
      <color rgb="FF000000"/>
      <name val="Arial"/>
      <family val="2"/>
    </font>
    <font>
      <b/>
      <sz val="10"/>
      <color rgb="FF000000"/>
      <name val="Arial"/>
      <family val="2"/>
    </font>
    <font>
      <b/>
      <sz val="10"/>
      <color rgb="FFFF0000"/>
      <name val="Arial"/>
      <family val="2"/>
    </font>
    <font>
      <sz val="8"/>
      <name val="Arial"/>
      <family val="2"/>
    </font>
    <font>
      <b/>
      <sz val="10"/>
      <color rgb="FFFF0000"/>
      <name val="Arial"/>
      <family val="2"/>
    </font>
    <font>
      <sz val="9"/>
      <color rgb="FF000000"/>
      <name val="Arial"/>
      <family val="2"/>
    </font>
    <font>
      <i/>
      <sz val="9"/>
      <color theme="1"/>
      <name val="Arial"/>
      <family val="2"/>
    </font>
    <font>
      <sz val="10"/>
      <color rgb="FFFF0000"/>
      <name val="Arial"/>
      <family val="2"/>
    </font>
    <font>
      <sz val="11"/>
      <name val="Calibri"/>
      <family val="2"/>
    </font>
    <font>
      <sz val="11"/>
      <color rgb="FF000000"/>
      <name val="Arial"/>
      <family val="2"/>
    </font>
    <font>
      <sz val="9"/>
      <color rgb="FFFF0000"/>
      <name val="Arial"/>
      <family val="2"/>
    </font>
    <font>
      <b/>
      <sz val="10"/>
      <name val="Arial"/>
      <family val="2"/>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rgb="FFFFFF00"/>
        <bgColor indexed="64"/>
      </patternFill>
    </fill>
    <fill>
      <patternFill patternType="solid">
        <fgColor rgb="FFFFFFFF"/>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rgb="FFFF00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style="thin">
        <color indexed="64"/>
      </bottom>
      <diagonal/>
    </border>
  </borders>
  <cellStyleXfs count="5">
    <xf numFmtId="0" fontId="0" fillId="0" borderId="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4" fillId="0" borderId="0"/>
  </cellStyleXfs>
  <cellXfs count="337">
    <xf numFmtId="0" fontId="0" fillId="0" borderId="0" xfId="0"/>
    <xf numFmtId="0" fontId="0" fillId="0" borderId="0" xfId="0"/>
    <xf numFmtId="0" fontId="2" fillId="4" borderId="2" xfId="0" applyFont="1" applyFill="1" applyBorder="1" applyAlignment="1">
      <alignment horizontal="center" vertical="center" wrapText="1"/>
    </xf>
    <xf numFmtId="0" fontId="2" fillId="0" borderId="2" xfId="0" applyFont="1" applyBorder="1" applyAlignment="1">
      <alignment vertical="top" wrapText="1"/>
    </xf>
    <xf numFmtId="0" fontId="0" fillId="0" borderId="2" xfId="0" applyFont="1" applyBorder="1" applyAlignment="1">
      <alignment vertical="top" wrapText="1"/>
    </xf>
    <xf numFmtId="0" fontId="0" fillId="0" borderId="1" xfId="0" applyBorder="1" applyAlignment="1">
      <alignment horizontal="center" vertical="center"/>
    </xf>
    <xf numFmtId="0" fontId="7" fillId="0" borderId="0" xfId="0" applyFont="1"/>
    <xf numFmtId="0" fontId="11" fillId="0" borderId="0" xfId="0" applyFont="1"/>
    <xf numFmtId="0" fontId="3" fillId="0" borderId="0" xfId="0" applyFont="1"/>
    <xf numFmtId="0" fontId="10" fillId="3" borderId="1" xfId="0" applyFont="1" applyFill="1" applyBorder="1" applyAlignment="1">
      <alignment horizontal="center" vertical="center" wrapText="1"/>
    </xf>
    <xf numFmtId="0" fontId="7" fillId="0" borderId="0" xfId="0" applyFont="1" applyAlignment="1">
      <alignment horizontal="center"/>
    </xf>
    <xf numFmtId="0" fontId="15" fillId="3" borderId="1" xfId="0" applyFont="1" applyFill="1" applyBorder="1" applyAlignment="1">
      <alignment vertical="center" wrapText="1"/>
    </xf>
    <xf numFmtId="0" fontId="13" fillId="0" borderId="0" xfId="0" applyFont="1" applyAlignment="1"/>
    <xf numFmtId="0" fontId="3" fillId="0" borderId="1" xfId="0" applyFont="1" applyBorder="1" applyAlignment="1">
      <alignment horizontal="center" vertical="top" wrapText="1"/>
    </xf>
    <xf numFmtId="0" fontId="3" fillId="0" borderId="1" xfId="0" applyFont="1" applyBorder="1" applyAlignment="1">
      <alignment vertical="top" wrapText="1"/>
    </xf>
    <xf numFmtId="0" fontId="17" fillId="2" borderId="4" xfId="0" applyFont="1" applyFill="1" applyBorder="1" applyAlignment="1">
      <alignment vertical="top" wrapText="1"/>
    </xf>
    <xf numFmtId="0" fontId="18" fillId="3" borderId="2" xfId="0" applyFont="1" applyFill="1" applyBorder="1" applyAlignment="1">
      <alignment horizontal="right" vertical="center" wrapText="1"/>
    </xf>
    <xf numFmtId="0" fontId="17" fillId="2" borderId="1" xfId="0" applyFont="1" applyFill="1" applyBorder="1" applyAlignment="1">
      <alignment vertical="center" wrapText="1"/>
    </xf>
    <xf numFmtId="0" fontId="18" fillId="3" borderId="1" xfId="0" applyFont="1" applyFill="1" applyBorder="1" applyAlignment="1">
      <alignment vertical="center" wrapText="1"/>
    </xf>
    <xf numFmtId="0" fontId="18" fillId="3" borderId="1" xfId="0" applyFont="1" applyFill="1" applyBorder="1" applyAlignment="1">
      <alignment horizontal="justify" vertical="center" wrapText="1"/>
    </xf>
    <xf numFmtId="0" fontId="17" fillId="2" borderId="5" xfId="0" applyFont="1" applyFill="1" applyBorder="1" applyAlignment="1">
      <alignment vertical="top" wrapText="1"/>
    </xf>
    <xf numFmtId="0" fontId="18" fillId="3" borderId="1" xfId="0" applyFont="1" applyFill="1" applyBorder="1" applyAlignment="1">
      <alignment horizontal="left" vertical="center" wrapText="1"/>
    </xf>
    <xf numFmtId="0" fontId="18" fillId="5" borderId="1" xfId="0" applyFont="1" applyFill="1" applyBorder="1" applyAlignment="1">
      <alignment horizontal="justify" vertical="center"/>
    </xf>
    <xf numFmtId="0" fontId="18" fillId="5" borderId="1" xfId="0" applyFont="1" applyFill="1" applyBorder="1" applyAlignment="1">
      <alignment vertical="center" wrapText="1"/>
    </xf>
    <xf numFmtId="0" fontId="3" fillId="0" borderId="0" xfId="0" applyFont="1" applyFill="1" applyBorder="1" applyAlignment="1">
      <alignment vertical="top" wrapText="1"/>
    </xf>
    <xf numFmtId="0" fontId="17" fillId="2" borderId="1" xfId="0" applyFont="1" applyFill="1" applyBorder="1" applyAlignment="1">
      <alignment vertical="top" wrapText="1"/>
    </xf>
    <xf numFmtId="0" fontId="4" fillId="3" borderId="1" xfId="0" applyFont="1" applyFill="1" applyBorder="1" applyAlignment="1">
      <alignment horizontal="center" vertical="center" wrapText="1"/>
    </xf>
    <xf numFmtId="14" fontId="16" fillId="0" borderId="1" xfId="0" applyNumberFormat="1" applyFont="1" applyFill="1" applyBorder="1" applyAlignment="1">
      <alignment horizontal="center" vertical="top" wrapText="1"/>
    </xf>
    <xf numFmtId="167" fontId="16" fillId="0" borderId="1" xfId="0" applyNumberFormat="1" applyFont="1" applyFill="1" applyBorder="1" applyAlignment="1">
      <alignment horizontal="center" vertical="top" wrapText="1"/>
    </xf>
    <xf numFmtId="0" fontId="13" fillId="3" borderId="1" xfId="0" applyFont="1" applyFill="1" applyBorder="1" applyAlignment="1">
      <alignment horizontal="center" vertical="center" wrapText="1"/>
    </xf>
    <xf numFmtId="0" fontId="11" fillId="0" borderId="1" xfId="0" applyFont="1" applyFill="1" applyBorder="1" applyAlignment="1">
      <alignment horizontal="center" vertical="top"/>
    </xf>
    <xf numFmtId="166" fontId="11" fillId="0" borderId="1" xfId="1" applyNumberFormat="1" applyFont="1" applyFill="1" applyBorder="1" applyAlignment="1">
      <alignment horizontal="center" vertical="top"/>
    </xf>
    <xf numFmtId="9" fontId="11" fillId="0" borderId="1" xfId="1" applyNumberFormat="1" applyFont="1" applyFill="1" applyBorder="1" applyAlignment="1">
      <alignment horizontal="center" vertical="top"/>
    </xf>
    <xf numFmtId="166" fontId="11" fillId="0" borderId="1" xfId="1" applyNumberFormat="1" applyFont="1" applyFill="1" applyBorder="1" applyAlignment="1">
      <alignment horizontal="center" vertical="center"/>
    </xf>
    <xf numFmtId="9" fontId="11" fillId="0" borderId="1" xfId="1" applyNumberFormat="1" applyFont="1" applyFill="1" applyBorder="1" applyAlignment="1">
      <alignment horizontal="center" vertical="center"/>
    </xf>
    <xf numFmtId="0" fontId="7" fillId="0" borderId="1" xfId="0" applyFont="1" applyFill="1" applyBorder="1" applyAlignment="1">
      <alignment horizontal="left" vertical="top"/>
    </xf>
    <xf numFmtId="0" fontId="11" fillId="0" borderId="1" xfId="0" quotePrefix="1" applyFont="1" applyFill="1" applyBorder="1" applyAlignment="1">
      <alignment vertical="top" wrapText="1"/>
    </xf>
    <xf numFmtId="0" fontId="11" fillId="0" borderId="1" xfId="0" applyFont="1" applyFill="1" applyBorder="1" applyAlignment="1">
      <alignment horizontal="center" vertical="top" wrapText="1"/>
    </xf>
    <xf numFmtId="0" fontId="12" fillId="0" borderId="0" xfId="4" applyFont="1" applyAlignment="1">
      <alignment vertical="center" wrapText="1"/>
    </xf>
    <xf numFmtId="0" fontId="17" fillId="4" borderId="1" xfId="0" applyFont="1" applyFill="1" applyBorder="1" applyAlignment="1">
      <alignment vertical="top" wrapText="1"/>
    </xf>
    <xf numFmtId="0" fontId="17" fillId="2" borderId="1" xfId="0" applyFont="1" applyFill="1" applyBorder="1" applyAlignment="1">
      <alignment horizontal="center" vertical="top" wrapText="1"/>
    </xf>
    <xf numFmtId="0" fontId="3" fillId="0" borderId="1" xfId="0" applyFont="1" applyBorder="1" applyAlignment="1">
      <alignment horizontal="left" vertical="top" wrapText="1"/>
    </xf>
    <xf numFmtId="0" fontId="15" fillId="5" borderId="1" xfId="0" applyFont="1" applyFill="1" applyBorder="1" applyAlignment="1">
      <alignment horizontal="justify" vertical="center" wrapText="1"/>
    </xf>
    <xf numFmtId="0" fontId="15"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0" fillId="0" borderId="0" xfId="0" applyBorder="1"/>
    <xf numFmtId="0" fontId="3" fillId="0" borderId="0" xfId="0" applyFont="1" applyAlignment="1">
      <alignment wrapText="1"/>
    </xf>
    <xf numFmtId="0" fontId="0" fillId="7" borderId="2" xfId="0" applyFont="1" applyFill="1" applyBorder="1" applyAlignment="1">
      <alignment vertical="top" wrapText="1"/>
    </xf>
    <xf numFmtId="0" fontId="7" fillId="0" borderId="2" xfId="0" applyFont="1" applyFill="1" applyBorder="1" applyAlignment="1">
      <alignment horizontal="left" vertical="top"/>
    </xf>
    <xf numFmtId="166" fontId="11" fillId="0" borderId="15" xfId="1" applyNumberFormat="1" applyFont="1" applyFill="1" applyBorder="1" applyAlignment="1">
      <alignment horizontal="center" vertical="center"/>
    </xf>
    <xf numFmtId="9" fontId="11" fillId="0" borderId="15" xfId="1" applyNumberFormat="1" applyFont="1" applyFill="1" applyBorder="1" applyAlignment="1">
      <alignment horizontal="center" vertical="center"/>
    </xf>
    <xf numFmtId="166" fontId="11" fillId="0" borderId="3" xfId="1" applyNumberFormat="1" applyFont="1" applyFill="1" applyBorder="1" applyAlignment="1">
      <alignment horizontal="center" vertical="center"/>
    </xf>
    <xf numFmtId="9" fontId="11" fillId="0" borderId="3" xfId="1" applyNumberFormat="1" applyFont="1" applyFill="1" applyBorder="1" applyAlignment="1">
      <alignment horizontal="center" vertical="center"/>
    </xf>
    <xf numFmtId="0" fontId="6" fillId="0" borderId="0" xfId="0" applyFont="1" applyAlignment="1">
      <alignment horizontal="center"/>
    </xf>
    <xf numFmtId="0" fontId="17" fillId="2" borderId="1" xfId="0" applyFont="1" applyFill="1" applyBorder="1" applyAlignment="1">
      <alignment horizontal="left" vertical="center" wrapText="1"/>
    </xf>
    <xf numFmtId="0" fontId="18" fillId="3" borderId="1" xfId="0" applyFont="1" applyFill="1" applyBorder="1" applyAlignment="1">
      <alignment horizontal="center" vertical="center" wrapText="1"/>
    </xf>
    <xf numFmtId="0" fontId="18" fillId="5" borderId="1" xfId="0" applyFont="1" applyFill="1" applyBorder="1" applyAlignment="1">
      <alignment horizontal="justify" vertical="center" wrapText="1"/>
    </xf>
    <xf numFmtId="0" fontId="17" fillId="4" borderId="1" xfId="0" applyFont="1" applyFill="1" applyBorder="1" applyAlignment="1">
      <alignment horizontal="justify" vertical="top" wrapText="1"/>
    </xf>
    <xf numFmtId="0" fontId="17" fillId="2" borderId="10" xfId="0" applyFont="1" applyFill="1" applyBorder="1" applyAlignment="1">
      <alignment vertical="top" wrapText="1"/>
    </xf>
    <xf numFmtId="167" fontId="3" fillId="0" borderId="1" xfId="0" applyNumberFormat="1" applyFont="1" applyFill="1" applyBorder="1" applyAlignment="1">
      <alignment horizontal="center"/>
    </xf>
    <xf numFmtId="0" fontId="18" fillId="5" borderId="1" xfId="0" applyFont="1" applyFill="1" applyBorder="1" applyAlignment="1">
      <alignment horizontal="justify" vertical="center" wrapText="1"/>
    </xf>
    <xf numFmtId="0" fontId="17" fillId="4" borderId="1" xfId="0" applyFont="1" applyFill="1" applyBorder="1" applyAlignment="1">
      <alignment horizontal="justify" vertical="top" wrapText="1"/>
    </xf>
    <xf numFmtId="0" fontId="17" fillId="2" borderId="10" xfId="0" applyFont="1" applyFill="1" applyBorder="1" applyAlignment="1">
      <alignment vertical="top" wrapText="1"/>
    </xf>
    <xf numFmtId="0" fontId="17" fillId="2" borderId="1" xfId="0" applyFont="1" applyFill="1" applyBorder="1" applyAlignment="1">
      <alignment horizontal="left" vertical="center" wrapText="1"/>
    </xf>
    <xf numFmtId="0" fontId="18" fillId="3" borderId="1" xfId="0" applyFont="1" applyFill="1" applyBorder="1" applyAlignment="1">
      <alignment horizontal="center" vertical="center" wrapText="1"/>
    </xf>
    <xf numFmtId="0" fontId="17" fillId="2" borderId="10" xfId="0" applyFont="1" applyFill="1" applyBorder="1" applyAlignment="1">
      <alignment vertical="top" wrapText="1"/>
    </xf>
    <xf numFmtId="0" fontId="17" fillId="2" borderId="1" xfId="0" applyFont="1" applyFill="1" applyBorder="1" applyAlignment="1">
      <alignment horizontal="left" vertical="center" wrapText="1"/>
    </xf>
    <xf numFmtId="0" fontId="18" fillId="5" borderId="1" xfId="0" applyFont="1" applyFill="1" applyBorder="1" applyAlignment="1">
      <alignment horizontal="justify" vertical="center" wrapText="1"/>
    </xf>
    <xf numFmtId="0" fontId="17" fillId="4" borderId="1" xfId="0" applyFont="1" applyFill="1" applyBorder="1" applyAlignment="1">
      <alignment horizontal="justify" vertical="top" wrapText="1"/>
    </xf>
    <xf numFmtId="0" fontId="18"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3" fillId="0" borderId="0" xfId="0" applyFont="1" applyFill="1"/>
    <xf numFmtId="0" fontId="17"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2" fontId="3" fillId="0" borderId="1" xfId="0" applyNumberFormat="1" applyFont="1" applyFill="1" applyBorder="1" applyAlignment="1">
      <alignment horizontal="center" vertical="center" wrapText="1"/>
    </xf>
    <xf numFmtId="0" fontId="17" fillId="2" borderId="2" xfId="0" applyFont="1" applyFill="1" applyBorder="1" applyAlignment="1">
      <alignment vertical="top" wrapText="1"/>
    </xf>
    <xf numFmtId="0" fontId="17" fillId="2" borderId="10" xfId="0" applyFont="1" applyFill="1" applyBorder="1" applyAlignment="1">
      <alignment vertical="top" wrapText="1"/>
    </xf>
    <xf numFmtId="0" fontId="17" fillId="2" borderId="12" xfId="0" applyFont="1" applyFill="1" applyBorder="1" applyAlignment="1">
      <alignment vertical="top" wrapText="1"/>
    </xf>
    <xf numFmtId="0" fontId="17" fillId="2" borderId="9" xfId="0" applyFont="1" applyFill="1" applyBorder="1" applyAlignment="1">
      <alignment vertical="top" wrapText="1"/>
    </xf>
    <xf numFmtId="0" fontId="17" fillId="2" borderId="13" xfId="0" applyFont="1" applyFill="1" applyBorder="1" applyAlignment="1">
      <alignment vertical="top" wrapText="1"/>
    </xf>
    <xf numFmtId="0" fontId="17" fillId="2" borderId="1" xfId="0" applyFont="1" applyFill="1" applyBorder="1" applyAlignment="1">
      <alignment horizontal="left" vertical="center" wrapText="1"/>
    </xf>
    <xf numFmtId="0" fontId="18" fillId="5" borderId="1" xfId="0" applyFont="1" applyFill="1" applyBorder="1" applyAlignment="1">
      <alignment horizontal="justify" vertical="center" wrapText="1"/>
    </xf>
    <xf numFmtId="0" fontId="17" fillId="4" borderId="1" xfId="0" applyFont="1" applyFill="1" applyBorder="1" applyAlignment="1">
      <alignment horizontal="justify" vertical="top" wrapText="1"/>
    </xf>
    <xf numFmtId="0" fontId="18" fillId="3"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167" fontId="16"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0" fontId="17" fillId="6" borderId="1" xfId="0" applyFont="1" applyFill="1" applyBorder="1" applyAlignment="1">
      <alignment vertical="center" wrapText="1"/>
    </xf>
    <xf numFmtId="0" fontId="17" fillId="0" borderId="1" xfId="0" applyFont="1" applyFill="1" applyBorder="1" applyAlignment="1">
      <alignment horizontal="center" vertical="top" wrapText="1"/>
    </xf>
    <xf numFmtId="0" fontId="3" fillId="0" borderId="1" xfId="0" applyFont="1" applyFill="1" applyBorder="1" applyAlignment="1">
      <alignment vertical="top" wrapText="1"/>
    </xf>
    <xf numFmtId="0" fontId="3" fillId="0" borderId="1" xfId="0" applyFont="1" applyFill="1" applyBorder="1" applyAlignment="1">
      <alignment horizontal="center" vertical="top" wrapText="1"/>
    </xf>
    <xf numFmtId="14" fontId="16" fillId="0" borderId="1" xfId="0" applyNumberFormat="1" applyFont="1" applyFill="1" applyBorder="1" applyAlignment="1">
      <alignment horizontal="center" vertical="center" wrapText="1"/>
    </xf>
    <xf numFmtId="9" fontId="11" fillId="0" borderId="17" xfId="1" applyNumberFormat="1" applyFont="1" applyFill="1" applyBorder="1" applyAlignment="1">
      <alignment horizontal="center" vertical="center"/>
    </xf>
    <xf numFmtId="0" fontId="17" fillId="2" borderId="2" xfId="0" applyFont="1" applyFill="1" applyBorder="1" applyAlignment="1">
      <alignment horizontal="center" vertical="top" wrapText="1"/>
    </xf>
    <xf numFmtId="0" fontId="3" fillId="0" borderId="4" xfId="0" applyFont="1" applyBorder="1" applyAlignment="1">
      <alignment horizontal="center" vertical="top" wrapText="1"/>
    </xf>
    <xf numFmtId="0" fontId="25" fillId="0" borderId="0" xfId="0" applyFont="1" applyAlignment="1">
      <alignment horizontal="left" vertical="center"/>
    </xf>
    <xf numFmtId="0" fontId="11" fillId="0" borderId="1" xfId="0" applyFont="1" applyBorder="1" applyAlignment="1">
      <alignment horizontal="center" vertical="center" wrapText="1"/>
    </xf>
    <xf numFmtId="0" fontId="9" fillId="0" borderId="1" xfId="0" applyFont="1" applyBorder="1" applyAlignment="1">
      <alignment horizontal="center" vertical="center"/>
    </xf>
    <xf numFmtId="14" fontId="3" fillId="0" borderId="1" xfId="0" applyNumberFormat="1" applyFont="1" applyBorder="1" applyAlignment="1">
      <alignment horizontal="center" vertical="center"/>
    </xf>
    <xf numFmtId="0" fontId="17" fillId="2" borderId="1" xfId="0" applyFont="1" applyFill="1" applyBorder="1" applyAlignment="1">
      <alignment horizontal="center" vertical="top" wrapText="1"/>
    </xf>
    <xf numFmtId="2" fontId="9" fillId="0" borderId="2" xfId="0" applyNumberFormat="1" applyFont="1" applyBorder="1" applyAlignment="1">
      <alignment horizontal="center" vertical="center" wrapText="1"/>
    </xf>
    <xf numFmtId="0" fontId="11"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2" fontId="9" fillId="0" borderId="12" xfId="0" applyNumberFormat="1" applyFont="1" applyBorder="1" applyAlignment="1">
      <alignment horizontal="center" vertical="center" wrapText="1"/>
    </xf>
    <xf numFmtId="0" fontId="0" fillId="0" borderId="2" xfId="0" applyFont="1" applyBorder="1" applyAlignment="1">
      <alignment vertical="top" wrapText="1"/>
    </xf>
    <xf numFmtId="0" fontId="7" fillId="0" borderId="0" xfId="0" applyFont="1"/>
    <xf numFmtId="0" fontId="3" fillId="0" borderId="0" xfId="0" applyFont="1"/>
    <xf numFmtId="0" fontId="3" fillId="0" borderId="0" xfId="0" applyFont="1" applyFill="1" applyBorder="1" applyAlignment="1">
      <alignment vertical="top" wrapText="1"/>
    </xf>
    <xf numFmtId="9" fontId="11" fillId="0" borderId="1" xfId="1" applyNumberFormat="1" applyFont="1" applyFill="1" applyBorder="1" applyAlignment="1">
      <alignment horizontal="center" vertical="top"/>
    </xf>
    <xf numFmtId="166" fontId="11" fillId="0" borderId="1" xfId="1" applyNumberFormat="1" applyFont="1" applyFill="1" applyBorder="1" applyAlignment="1">
      <alignment horizontal="center" vertical="center"/>
    </xf>
    <xf numFmtId="0" fontId="7" fillId="0" borderId="1" xfId="0" applyFont="1" applyFill="1" applyBorder="1" applyAlignment="1">
      <alignment horizontal="left" vertical="top"/>
    </xf>
    <xf numFmtId="0" fontId="11" fillId="0" borderId="1" xfId="0" quotePrefix="1" applyFont="1" applyFill="1" applyBorder="1" applyAlignment="1">
      <alignment vertical="top" wrapText="1"/>
    </xf>
    <xf numFmtId="0" fontId="11" fillId="0" borderId="14" xfId="0" applyFont="1" applyFill="1" applyBorder="1" applyAlignment="1">
      <alignment horizontal="center" vertical="center" wrapText="1"/>
    </xf>
    <xf numFmtId="166" fontId="11" fillId="0" borderId="14" xfId="1" applyNumberFormat="1" applyFont="1" applyFill="1" applyBorder="1" applyAlignment="1">
      <alignment horizontal="center" vertical="center"/>
    </xf>
    <xf numFmtId="166" fontId="11" fillId="0" borderId="14" xfId="1" applyNumberFormat="1" applyFont="1" applyFill="1" applyBorder="1" applyAlignment="1">
      <alignment horizontal="center" vertical="top"/>
    </xf>
    <xf numFmtId="0" fontId="11" fillId="0" borderId="14" xfId="0" applyFont="1" applyFill="1" applyBorder="1" applyAlignment="1">
      <alignment horizontal="center" vertical="center"/>
    </xf>
    <xf numFmtId="167" fontId="3" fillId="0" borderId="1" xfId="0" applyNumberFormat="1" applyFont="1" applyFill="1" applyBorder="1" applyAlignment="1">
      <alignment horizontal="center"/>
    </xf>
    <xf numFmtId="0" fontId="9" fillId="0" borderId="1" xfId="0" applyFont="1" applyBorder="1" applyAlignment="1">
      <alignment horizontal="center" vertical="center" wrapText="1"/>
    </xf>
    <xf numFmtId="14" fontId="3" fillId="0" borderId="1" xfId="0" applyNumberFormat="1" applyFont="1" applyFill="1" applyBorder="1" applyAlignment="1">
      <alignment horizontal="center" vertical="center" wrapText="1"/>
    </xf>
    <xf numFmtId="9" fontId="11" fillId="0" borderId="18" xfId="1" applyNumberFormat="1" applyFont="1" applyFill="1" applyBorder="1" applyAlignment="1">
      <alignment horizontal="center" vertical="center"/>
    </xf>
    <xf numFmtId="0" fontId="18" fillId="0" borderId="1"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1" xfId="0" applyFont="1" applyFill="1" applyBorder="1" applyAlignment="1">
      <alignment horizontal="center" vertical="center" wrapText="1"/>
    </xf>
    <xf numFmtId="14" fontId="16" fillId="6" borderId="1" xfId="0" applyNumberFormat="1" applyFont="1" applyFill="1" applyBorder="1" applyAlignment="1">
      <alignment horizontal="center" vertical="top" wrapText="1"/>
    </xf>
    <xf numFmtId="14" fontId="3" fillId="6" borderId="1" xfId="0" applyNumberFormat="1" applyFont="1" applyFill="1" applyBorder="1" applyAlignment="1">
      <alignment horizontal="center" vertical="center" wrapText="1"/>
    </xf>
    <xf numFmtId="14" fontId="16" fillId="6" borderId="1" xfId="0" applyNumberFormat="1" applyFont="1" applyFill="1" applyBorder="1" applyAlignment="1">
      <alignment horizontal="center" vertical="center" wrapText="1"/>
    </xf>
    <xf numFmtId="0" fontId="3" fillId="0" borderId="15" xfId="0" applyFont="1" applyFill="1" applyBorder="1" applyAlignment="1">
      <alignment horizontal="center" vertical="center" wrapText="1"/>
    </xf>
    <xf numFmtId="14" fontId="3" fillId="0" borderId="1" xfId="0" applyNumberFormat="1" applyFont="1" applyFill="1" applyBorder="1" applyAlignment="1">
      <alignment horizontal="center" vertical="center"/>
    </xf>
    <xf numFmtId="0" fontId="0" fillId="0" borderId="1" xfId="0" applyFill="1" applyBorder="1" applyAlignment="1">
      <alignment horizontal="center" vertical="center"/>
    </xf>
    <xf numFmtId="0" fontId="3" fillId="0" borderId="2" xfId="0" applyFont="1" applyFill="1" applyBorder="1" applyAlignment="1">
      <alignment horizontal="center" vertical="top" wrapText="1"/>
    </xf>
    <xf numFmtId="0" fontId="17" fillId="0" borderId="1" xfId="0" applyFont="1" applyFill="1" applyBorder="1" applyAlignment="1">
      <alignment vertical="top" wrapText="1"/>
    </xf>
    <xf numFmtId="0" fontId="5" fillId="8" borderId="1" xfId="0" applyFont="1" applyFill="1" applyBorder="1" applyAlignment="1">
      <alignment horizontal="center" vertical="center"/>
    </xf>
    <xf numFmtId="0" fontId="5" fillId="9" borderId="1" xfId="0" applyFont="1" applyFill="1" applyBorder="1" applyAlignment="1">
      <alignment horizontal="center" vertical="center"/>
    </xf>
    <xf numFmtId="0" fontId="3" fillId="2" borderId="1" xfId="0" applyFont="1" applyFill="1" applyBorder="1" applyAlignment="1">
      <alignment horizontal="center" vertical="top" wrapText="1"/>
    </xf>
    <xf numFmtId="0" fontId="17" fillId="2" borderId="1" xfId="0" applyFont="1" applyFill="1" applyBorder="1" applyAlignment="1">
      <alignment horizontal="center" vertical="center" wrapText="1"/>
    </xf>
    <xf numFmtId="0" fontId="17" fillId="2" borderId="1" xfId="0" applyFont="1" applyFill="1" applyBorder="1" applyAlignment="1">
      <alignment horizontal="left" vertical="center" wrapText="1"/>
    </xf>
    <xf numFmtId="0" fontId="18" fillId="3" borderId="1" xfId="0" applyFont="1" applyFill="1" applyBorder="1" applyAlignment="1">
      <alignment horizontal="center" vertical="center" wrapText="1"/>
    </xf>
    <xf numFmtId="0" fontId="18" fillId="5" borderId="1" xfId="0" applyFont="1" applyFill="1" applyBorder="1" applyAlignment="1">
      <alignment horizontal="justify" vertical="center" wrapText="1"/>
    </xf>
    <xf numFmtId="0" fontId="17" fillId="4" borderId="1" xfId="0" applyFont="1" applyFill="1" applyBorder="1" applyAlignment="1">
      <alignment horizontal="justify" vertical="top" wrapText="1"/>
    </xf>
    <xf numFmtId="0" fontId="17" fillId="2" borderId="10" xfId="0" applyFont="1" applyFill="1" applyBorder="1" applyAlignment="1">
      <alignment vertical="top" wrapText="1"/>
    </xf>
    <xf numFmtId="14" fontId="3" fillId="11" borderId="1" xfId="0" applyNumberFormat="1" applyFont="1" applyFill="1" applyBorder="1" applyAlignment="1">
      <alignment horizontal="center" vertical="center"/>
    </xf>
    <xf numFmtId="167" fontId="16" fillId="12"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xf>
    <xf numFmtId="2" fontId="16" fillId="0" borderId="1" xfId="0" applyNumberFormat="1" applyFont="1" applyFill="1" applyBorder="1" applyAlignment="1">
      <alignment horizontal="center" vertical="center" wrapText="1"/>
    </xf>
    <xf numFmtId="14" fontId="16" fillId="11" borderId="1" xfId="0" applyNumberFormat="1" applyFont="1" applyFill="1" applyBorder="1" applyAlignment="1">
      <alignment horizontal="center" vertical="center" wrapText="1"/>
    </xf>
    <xf numFmtId="0" fontId="20" fillId="0" borderId="0" xfId="4" applyFont="1" applyAlignment="1">
      <alignment vertical="center" wrapText="1"/>
    </xf>
    <xf numFmtId="0" fontId="0" fillId="0" borderId="0" xfId="0" applyBorder="1" applyAlignment="1"/>
    <xf numFmtId="0" fontId="8" fillId="0" borderId="0" xfId="0" applyFont="1" applyBorder="1" applyAlignment="1">
      <alignment vertical="top" wrapText="1"/>
    </xf>
    <xf numFmtId="0" fontId="4" fillId="0" borderId="0" xfId="0" applyFont="1" applyBorder="1" applyAlignment="1">
      <alignment horizontal="center" vertical="center"/>
    </xf>
    <xf numFmtId="0" fontId="6" fillId="0" borderId="0" xfId="0" applyFont="1" applyAlignment="1">
      <alignment horizontal="center"/>
    </xf>
    <xf numFmtId="0" fontId="6" fillId="0" borderId="1" xfId="0" applyFont="1" applyFill="1" applyBorder="1" applyAlignment="1">
      <alignment horizontal="center" vertical="center" wrapText="1"/>
    </xf>
    <xf numFmtId="0" fontId="11" fillId="0" borderId="2" xfId="0" applyFont="1" applyFill="1" applyBorder="1" applyAlignment="1">
      <alignment horizontal="right" vertical="center" wrapText="1"/>
    </xf>
    <xf numFmtId="0" fontId="11" fillId="0" borderId="4" xfId="0" applyFont="1" applyFill="1" applyBorder="1" applyAlignment="1">
      <alignment horizontal="right" vertical="center" wrapText="1"/>
    </xf>
    <xf numFmtId="0" fontId="11" fillId="0" borderId="5" xfId="0" applyFont="1" applyFill="1" applyBorder="1" applyAlignment="1">
      <alignment horizontal="right" vertical="center" wrapText="1"/>
    </xf>
    <xf numFmtId="0" fontId="11" fillId="0" borderId="2"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8" xfId="0" applyFont="1" applyFill="1" applyBorder="1" applyAlignment="1">
      <alignment horizontal="right" vertical="center" wrapText="1"/>
    </xf>
    <xf numFmtId="0" fontId="11" fillId="0" borderId="6" xfId="0" applyFont="1" applyFill="1" applyBorder="1" applyAlignment="1">
      <alignment horizontal="right" vertical="center" wrapText="1"/>
    </xf>
    <xf numFmtId="0" fontId="6" fillId="0" borderId="15"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11" fillId="0" borderId="9" xfId="0" applyFont="1" applyFill="1" applyBorder="1" applyAlignment="1">
      <alignment horizontal="right" vertical="center" wrapText="1"/>
    </xf>
    <xf numFmtId="0" fontId="11" fillId="0" borderId="13" xfId="0" applyFont="1" applyFill="1" applyBorder="1" applyAlignment="1">
      <alignment horizontal="right" vertical="center" wrapText="1"/>
    </xf>
    <xf numFmtId="0" fontId="4" fillId="3" borderId="1" xfId="0" applyFont="1" applyFill="1" applyBorder="1" applyAlignment="1">
      <alignment horizontal="right"/>
    </xf>
    <xf numFmtId="0" fontId="19"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4" fillId="3" borderId="1" xfId="0" applyFont="1" applyFill="1" applyBorder="1" applyAlignment="1">
      <alignment horizontal="left"/>
    </xf>
    <xf numFmtId="0" fontId="4" fillId="2" borderId="2" xfId="0" applyFont="1" applyFill="1" applyBorder="1" applyAlignment="1"/>
    <xf numFmtId="0" fontId="4" fillId="2" borderId="4" xfId="0" applyFont="1" applyFill="1" applyBorder="1" applyAlignment="1"/>
    <xf numFmtId="0" fontId="4" fillId="2" borderId="5" xfId="0" applyFont="1" applyFill="1" applyBorder="1" applyAlignment="1"/>
    <xf numFmtId="0" fontId="18" fillId="3" borderId="2" xfId="0" applyFont="1" applyFill="1" applyBorder="1" applyAlignment="1">
      <alignment horizontal="left" vertical="center" wrapText="1"/>
    </xf>
    <xf numFmtId="0" fontId="18" fillId="3" borderId="4" xfId="0" applyFont="1" applyFill="1" applyBorder="1" applyAlignment="1">
      <alignment horizontal="left" vertical="center" wrapText="1"/>
    </xf>
    <xf numFmtId="14" fontId="17" fillId="2" borderId="1" xfId="0" applyNumberFormat="1" applyFont="1" applyFill="1" applyBorder="1" applyAlignment="1">
      <alignment horizontal="left" vertical="center" wrapText="1"/>
    </xf>
    <xf numFmtId="0" fontId="18" fillId="3" borderId="2" xfId="0" applyFont="1" applyFill="1" applyBorder="1" applyAlignment="1">
      <alignment horizontal="left" vertical="top" wrapText="1"/>
    </xf>
    <xf numFmtId="0" fontId="18" fillId="3" borderId="4" xfId="0" applyFont="1" applyFill="1" applyBorder="1" applyAlignment="1">
      <alignment horizontal="left" vertical="top" wrapText="1"/>
    </xf>
    <xf numFmtId="0" fontId="17" fillId="2" borderId="2" xfId="0" applyFont="1" applyFill="1" applyBorder="1" applyAlignment="1">
      <alignment horizontal="left" vertical="top" wrapText="1"/>
    </xf>
    <xf numFmtId="0" fontId="17" fillId="2" borderId="4" xfId="0" applyFont="1" applyFill="1" applyBorder="1" applyAlignment="1">
      <alignment horizontal="left" vertical="top" wrapText="1"/>
    </xf>
    <xf numFmtId="0" fontId="4" fillId="3" borderId="1" xfId="0" applyFont="1" applyFill="1" applyBorder="1" applyAlignment="1">
      <alignment horizontal="center" vertical="center"/>
    </xf>
    <xf numFmtId="0" fontId="4" fillId="5" borderId="1" xfId="0" applyFont="1" applyFill="1" applyBorder="1" applyAlignment="1">
      <alignment horizontal="center"/>
    </xf>
    <xf numFmtId="0" fontId="18" fillId="5" borderId="4" xfId="0" applyFont="1" applyFill="1" applyBorder="1" applyAlignment="1">
      <alignment horizontal="center" vertical="center" wrapText="1"/>
    </xf>
    <xf numFmtId="0" fontId="18" fillId="5" borderId="5" xfId="0" applyFont="1" applyFill="1" applyBorder="1" applyAlignment="1">
      <alignment horizontal="center" vertical="center" wrapText="1"/>
    </xf>
    <xf numFmtId="0" fontId="17" fillId="4" borderId="4" xfId="0" applyFont="1" applyFill="1" applyBorder="1" applyAlignment="1">
      <alignment horizontal="justify" vertical="top" wrapText="1"/>
    </xf>
    <xf numFmtId="0" fontId="17" fillId="4" borderId="5" xfId="0" applyFont="1" applyFill="1" applyBorder="1" applyAlignment="1">
      <alignment horizontal="justify" vertical="top" wrapText="1"/>
    </xf>
    <xf numFmtId="0" fontId="18" fillId="3" borderId="2"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7" fillId="2" borderId="1" xfId="0" applyFont="1" applyFill="1" applyBorder="1" applyAlignment="1">
      <alignment horizontal="left" vertical="center" wrapText="1"/>
    </xf>
    <xf numFmtId="3" fontId="17" fillId="2" borderId="1" xfId="0" applyNumberFormat="1" applyFont="1" applyFill="1" applyBorder="1" applyAlignment="1">
      <alignment horizontal="left" vertical="center" wrapText="1"/>
    </xf>
    <xf numFmtId="0" fontId="18"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3" fillId="0" borderId="2" xfId="0" applyFont="1" applyFill="1" applyBorder="1" applyAlignment="1">
      <alignment horizontal="left" vertical="top" wrapText="1"/>
    </xf>
    <xf numFmtId="0" fontId="3" fillId="0" borderId="5" xfId="0" applyFont="1" applyFill="1" applyBorder="1" applyAlignment="1">
      <alignment horizontal="left" vertical="top" wrapText="1"/>
    </xf>
    <xf numFmtId="0" fontId="17" fillId="2" borderId="1" xfId="0" applyFont="1" applyFill="1" applyBorder="1" applyAlignment="1">
      <alignment horizontal="left" vertical="top" wrapText="1"/>
    </xf>
    <xf numFmtId="0" fontId="9" fillId="6" borderId="10" xfId="0" applyFont="1" applyFill="1" applyBorder="1" applyAlignment="1">
      <alignment vertical="top" wrapText="1"/>
    </xf>
    <xf numFmtId="0" fontId="9" fillId="6" borderId="8" xfId="0" applyFont="1" applyFill="1" applyBorder="1" applyAlignment="1">
      <alignment vertical="top" wrapText="1"/>
    </xf>
    <xf numFmtId="0" fontId="9" fillId="6" borderId="6" xfId="0" applyFont="1" applyFill="1" applyBorder="1" applyAlignment="1">
      <alignment vertical="top" wrapText="1"/>
    </xf>
    <xf numFmtId="0" fontId="9" fillId="6" borderId="12" xfId="0" applyFont="1" applyFill="1" applyBorder="1" applyAlignment="1">
      <alignment vertical="top" wrapText="1"/>
    </xf>
    <xf numFmtId="0" fontId="9" fillId="6" borderId="9" xfId="0" applyFont="1" applyFill="1" applyBorder="1" applyAlignment="1">
      <alignment vertical="top" wrapText="1"/>
    </xf>
    <xf numFmtId="0" fontId="9" fillId="6" borderId="13" xfId="0" applyFont="1" applyFill="1" applyBorder="1" applyAlignment="1">
      <alignment vertical="top" wrapText="1"/>
    </xf>
    <xf numFmtId="0" fontId="18" fillId="6" borderId="10" xfId="0" quotePrefix="1" applyFont="1" applyFill="1" applyBorder="1" applyAlignment="1">
      <alignment horizontal="left" vertical="top" wrapText="1"/>
    </xf>
    <xf numFmtId="0" fontId="18" fillId="6" borderId="8" xfId="0" quotePrefix="1" applyFont="1" applyFill="1" applyBorder="1" applyAlignment="1">
      <alignment horizontal="left" vertical="top" wrapText="1"/>
    </xf>
    <xf numFmtId="0" fontId="18" fillId="6" borderId="6" xfId="0" quotePrefix="1" applyFont="1" applyFill="1" applyBorder="1" applyAlignment="1">
      <alignment horizontal="left" vertical="top" wrapText="1"/>
    </xf>
    <xf numFmtId="0" fontId="18" fillId="6" borderId="11" xfId="0" quotePrefix="1" applyFont="1" applyFill="1" applyBorder="1" applyAlignment="1">
      <alignment horizontal="left" vertical="top" wrapText="1"/>
    </xf>
    <xf numFmtId="0" fontId="18" fillId="6" borderId="0" xfId="0" quotePrefix="1" applyFont="1" applyFill="1" applyBorder="1" applyAlignment="1">
      <alignment horizontal="left" vertical="top" wrapText="1"/>
    </xf>
    <xf numFmtId="0" fontId="18" fillId="6" borderId="7" xfId="0" quotePrefix="1" applyFont="1" applyFill="1" applyBorder="1" applyAlignment="1">
      <alignment horizontal="left" vertical="top" wrapText="1"/>
    </xf>
    <xf numFmtId="0" fontId="18" fillId="6" borderId="12" xfId="0" quotePrefix="1" applyFont="1" applyFill="1" applyBorder="1" applyAlignment="1">
      <alignment horizontal="left" vertical="top" wrapText="1"/>
    </xf>
    <xf numFmtId="0" fontId="18" fillId="6" borderId="9" xfId="0" quotePrefix="1" applyFont="1" applyFill="1" applyBorder="1" applyAlignment="1">
      <alignment horizontal="left" vertical="top" wrapText="1"/>
    </xf>
    <xf numFmtId="0" fontId="18" fillId="6" borderId="13" xfId="0" quotePrefix="1" applyFont="1" applyFill="1" applyBorder="1" applyAlignment="1">
      <alignment horizontal="left" vertical="top" wrapText="1"/>
    </xf>
    <xf numFmtId="0" fontId="17" fillId="2" borderId="2" xfId="0" applyFont="1" applyFill="1" applyBorder="1" applyAlignment="1">
      <alignment vertical="center" wrapText="1"/>
    </xf>
    <xf numFmtId="0" fontId="17" fillId="2" borderId="4" xfId="0" applyFont="1" applyFill="1" applyBorder="1" applyAlignment="1">
      <alignment vertical="center" wrapText="1"/>
    </xf>
    <xf numFmtId="0" fontId="17" fillId="2" borderId="5" xfId="0" applyFont="1" applyFill="1" applyBorder="1" applyAlignment="1">
      <alignment vertical="center" wrapText="1"/>
    </xf>
    <xf numFmtId="0" fontId="4" fillId="2" borderId="4" xfId="0" applyFont="1" applyFill="1" applyBorder="1" applyAlignment="1">
      <alignment horizontal="center"/>
    </xf>
    <xf numFmtId="0" fontId="18" fillId="5" borderId="1" xfId="0" applyFont="1" applyFill="1" applyBorder="1" applyAlignment="1">
      <alignment horizontal="justify" vertical="center" wrapText="1"/>
    </xf>
    <xf numFmtId="0" fontId="17" fillId="4" borderId="1" xfId="0" applyFont="1" applyFill="1" applyBorder="1" applyAlignment="1">
      <alignment horizontal="justify" vertical="top" wrapText="1"/>
    </xf>
    <xf numFmtId="0" fontId="17" fillId="6" borderId="10" xfId="0" quotePrefix="1" applyFont="1" applyFill="1" applyBorder="1" applyAlignment="1">
      <alignment vertical="top" wrapText="1"/>
    </xf>
    <xf numFmtId="0" fontId="17" fillId="6" borderId="8" xfId="0" quotePrefix="1" applyFont="1" applyFill="1" applyBorder="1" applyAlignment="1">
      <alignment vertical="top" wrapText="1"/>
    </xf>
    <xf numFmtId="0" fontId="17" fillId="6" borderId="6" xfId="0" quotePrefix="1" applyFont="1" applyFill="1" applyBorder="1" applyAlignment="1">
      <alignment vertical="top" wrapText="1"/>
    </xf>
    <xf numFmtId="0" fontId="17" fillId="6" borderId="11" xfId="0" quotePrefix="1" applyFont="1" applyFill="1" applyBorder="1" applyAlignment="1">
      <alignment vertical="top" wrapText="1"/>
    </xf>
    <xf numFmtId="0" fontId="17" fillId="6" borderId="0" xfId="0" quotePrefix="1" applyFont="1" applyFill="1" applyBorder="1" applyAlignment="1">
      <alignment vertical="top" wrapText="1"/>
    </xf>
    <xf numFmtId="0" fontId="17" fillId="6" borderId="7" xfId="0" quotePrefix="1" applyFont="1" applyFill="1" applyBorder="1" applyAlignment="1">
      <alignment vertical="top" wrapText="1"/>
    </xf>
    <xf numFmtId="0" fontId="17" fillId="6" borderId="12" xfId="0" quotePrefix="1" applyFont="1" applyFill="1" applyBorder="1" applyAlignment="1">
      <alignment vertical="top" wrapText="1"/>
    </xf>
    <xf numFmtId="0" fontId="17" fillId="6" borderId="9" xfId="0" quotePrefix="1" applyFont="1" applyFill="1" applyBorder="1" applyAlignment="1">
      <alignment vertical="top" wrapText="1"/>
    </xf>
    <xf numFmtId="0" fontId="17" fillId="6" borderId="13" xfId="0" quotePrefix="1" applyFont="1" applyFill="1" applyBorder="1" applyAlignment="1">
      <alignment vertical="top" wrapText="1"/>
    </xf>
    <xf numFmtId="0" fontId="17" fillId="6" borderId="10" xfId="0" applyFont="1" applyFill="1" applyBorder="1" applyAlignment="1">
      <alignment vertical="top" wrapText="1"/>
    </xf>
    <xf numFmtId="0" fontId="17" fillId="6" borderId="8" xfId="0" applyFont="1" applyFill="1" applyBorder="1" applyAlignment="1">
      <alignment vertical="top" wrapText="1"/>
    </xf>
    <xf numFmtId="0" fontId="17" fillId="6" borderId="6" xfId="0" applyFont="1" applyFill="1" applyBorder="1" applyAlignment="1">
      <alignment vertical="top" wrapText="1"/>
    </xf>
    <xf numFmtId="0" fontId="17" fillId="6" borderId="12" xfId="0" applyFont="1" applyFill="1" applyBorder="1" applyAlignment="1">
      <alignment vertical="top" wrapText="1"/>
    </xf>
    <xf numFmtId="0" fontId="17" fillId="6" borderId="9" xfId="0" applyFont="1" applyFill="1" applyBorder="1" applyAlignment="1">
      <alignment vertical="top" wrapText="1"/>
    </xf>
    <xf numFmtId="0" fontId="17" fillId="6" borderId="13" xfId="0" applyFont="1" applyFill="1" applyBorder="1" applyAlignment="1">
      <alignment vertical="top" wrapText="1"/>
    </xf>
    <xf numFmtId="0" fontId="11" fillId="0" borderId="2" xfId="0" applyFont="1" applyBorder="1" applyAlignment="1">
      <alignment horizontal="center" vertical="top" wrapText="1"/>
    </xf>
    <xf numFmtId="0" fontId="11" fillId="0" borderId="5" xfId="0" applyFont="1" applyBorder="1" applyAlignment="1">
      <alignment horizontal="center" vertical="top" wrapText="1"/>
    </xf>
    <xf numFmtId="0" fontId="11" fillId="0" borderId="2" xfId="0" applyFont="1" applyBorder="1" applyAlignment="1">
      <alignment horizontal="center" wrapText="1"/>
    </xf>
    <xf numFmtId="0" fontId="11" fillId="0" borderId="5" xfId="0" applyFont="1" applyBorder="1" applyAlignment="1">
      <alignment horizontal="center" wrapText="1"/>
    </xf>
    <xf numFmtId="0" fontId="17" fillId="2" borderId="10" xfId="0" quotePrefix="1" applyFont="1" applyFill="1" applyBorder="1" applyAlignment="1">
      <alignment horizontal="left" vertical="top" wrapText="1"/>
    </xf>
    <xf numFmtId="0" fontId="17" fillId="2" borderId="8" xfId="0" quotePrefix="1" applyFont="1" applyFill="1" applyBorder="1" applyAlignment="1">
      <alignment horizontal="left" vertical="top" wrapText="1"/>
    </xf>
    <xf numFmtId="0" fontId="17" fillId="2" borderId="6" xfId="0" quotePrefix="1" applyFont="1" applyFill="1" applyBorder="1" applyAlignment="1">
      <alignment horizontal="left" vertical="top" wrapText="1"/>
    </xf>
    <xf numFmtId="0" fontId="17" fillId="2" borderId="11" xfId="0" quotePrefix="1" applyFont="1" applyFill="1" applyBorder="1" applyAlignment="1">
      <alignment horizontal="left" vertical="top" wrapText="1"/>
    </xf>
    <xf numFmtId="0" fontId="17" fillId="2" borderId="0" xfId="0" quotePrefix="1" applyFont="1" applyFill="1" applyBorder="1" applyAlignment="1">
      <alignment horizontal="left" vertical="top" wrapText="1"/>
    </xf>
    <xf numFmtId="0" fontId="17" fillId="2" borderId="7" xfId="0" quotePrefix="1" applyFont="1" applyFill="1" applyBorder="1" applyAlignment="1">
      <alignment horizontal="left" vertical="top" wrapText="1"/>
    </xf>
    <xf numFmtId="0" fontId="17" fillId="2" borderId="12" xfId="0" quotePrefix="1" applyFont="1" applyFill="1" applyBorder="1" applyAlignment="1">
      <alignment horizontal="left" vertical="top" wrapText="1"/>
    </xf>
    <xf numFmtId="0" fontId="17" fillId="2" borderId="9" xfId="0" quotePrefix="1" applyFont="1" applyFill="1" applyBorder="1" applyAlignment="1">
      <alignment horizontal="left" vertical="top" wrapText="1"/>
    </xf>
    <xf numFmtId="0" fontId="17" fillId="2" borderId="13" xfId="0" quotePrefix="1" applyFont="1" applyFill="1" applyBorder="1" applyAlignment="1">
      <alignment horizontal="left" vertical="top" wrapText="1"/>
    </xf>
    <xf numFmtId="0" fontId="11" fillId="0" borderId="2" xfId="0" applyFont="1" applyBorder="1" applyAlignment="1">
      <alignment vertical="top" wrapText="1"/>
    </xf>
    <xf numFmtId="0" fontId="11" fillId="0" borderId="5" xfId="0" applyFont="1" applyBorder="1" applyAlignment="1">
      <alignment vertical="top" wrapText="1"/>
    </xf>
    <xf numFmtId="0" fontId="3" fillId="6" borderId="2" xfId="0" applyFont="1" applyFill="1" applyBorder="1" applyAlignment="1">
      <alignment horizontal="left" vertical="top" wrapText="1"/>
    </xf>
    <xf numFmtId="0" fontId="3" fillId="6" borderId="5" xfId="0" applyFont="1" applyFill="1" applyBorder="1" applyAlignment="1">
      <alignment horizontal="left" vertical="top" wrapText="1"/>
    </xf>
    <xf numFmtId="0" fontId="9" fillId="2" borderId="10" xfId="0" applyFont="1" applyFill="1" applyBorder="1" applyAlignment="1">
      <alignment vertical="top" wrapText="1"/>
    </xf>
    <xf numFmtId="0" fontId="9" fillId="2" borderId="8" xfId="0" applyFont="1" applyFill="1" applyBorder="1" applyAlignment="1">
      <alignment vertical="top" wrapText="1"/>
    </xf>
    <xf numFmtId="0" fontId="9" fillId="2" borderId="6" xfId="0" applyFont="1" applyFill="1" applyBorder="1" applyAlignment="1">
      <alignment vertical="top" wrapText="1"/>
    </xf>
    <xf numFmtId="0" fontId="9" fillId="2" borderId="12" xfId="0" applyFont="1" applyFill="1" applyBorder="1" applyAlignment="1">
      <alignment vertical="top" wrapText="1"/>
    </xf>
    <xf numFmtId="0" fontId="9" fillId="2" borderId="9" xfId="0" applyFont="1" applyFill="1" applyBorder="1" applyAlignment="1">
      <alignment vertical="top" wrapText="1"/>
    </xf>
    <xf numFmtId="0" fontId="9" fillId="2" borderId="13" xfId="0" applyFont="1" applyFill="1" applyBorder="1" applyAlignment="1">
      <alignment vertical="top" wrapText="1"/>
    </xf>
    <xf numFmtId="0" fontId="17" fillId="2" borderId="10" xfId="0" applyFont="1" applyFill="1" applyBorder="1" applyAlignment="1">
      <alignment vertical="top" wrapText="1"/>
    </xf>
    <xf numFmtId="0" fontId="17" fillId="2" borderId="8" xfId="0" applyFont="1" applyFill="1" applyBorder="1" applyAlignment="1">
      <alignment vertical="top" wrapText="1"/>
    </xf>
    <xf numFmtId="0" fontId="17" fillId="2" borderId="6" xfId="0" applyFont="1" applyFill="1" applyBorder="1" applyAlignment="1">
      <alignment vertical="top" wrapText="1"/>
    </xf>
    <xf numFmtId="0" fontId="17" fillId="2" borderId="12" xfId="0" applyFont="1" applyFill="1" applyBorder="1" applyAlignment="1">
      <alignment vertical="top" wrapText="1"/>
    </xf>
    <xf numFmtId="0" fontId="17" fillId="2" borderId="9" xfId="0" applyFont="1" applyFill="1" applyBorder="1" applyAlignment="1">
      <alignment vertical="top" wrapText="1"/>
    </xf>
    <xf numFmtId="0" fontId="17" fillId="2" borderId="13" xfId="0" applyFont="1" applyFill="1" applyBorder="1" applyAlignment="1">
      <alignment vertical="top" wrapText="1"/>
    </xf>
    <xf numFmtId="0" fontId="11" fillId="0" borderId="2" xfId="0" applyFont="1" applyBorder="1" applyAlignment="1">
      <alignment horizontal="left" vertical="top" wrapText="1"/>
    </xf>
    <xf numFmtId="0" fontId="11" fillId="0" borderId="5" xfId="0" applyFont="1" applyBorder="1" applyAlignment="1">
      <alignment horizontal="left" vertical="top" wrapText="1"/>
    </xf>
    <xf numFmtId="0" fontId="17" fillId="2" borderId="10" xfId="0" quotePrefix="1" applyFont="1" applyFill="1" applyBorder="1" applyAlignment="1">
      <alignment vertical="top" wrapText="1"/>
    </xf>
    <xf numFmtId="0" fontId="17" fillId="2" borderId="8" xfId="0" quotePrefix="1" applyFont="1" applyFill="1" applyBorder="1" applyAlignment="1">
      <alignment vertical="top" wrapText="1"/>
    </xf>
    <xf numFmtId="0" fontId="17" fillId="2" borderId="6" xfId="0" quotePrefix="1" applyFont="1" applyFill="1" applyBorder="1" applyAlignment="1">
      <alignment vertical="top" wrapText="1"/>
    </xf>
    <xf numFmtId="0" fontId="17" fillId="2" borderId="11" xfId="0" quotePrefix="1" applyFont="1" applyFill="1" applyBorder="1" applyAlignment="1">
      <alignment vertical="top" wrapText="1"/>
    </xf>
    <xf numFmtId="0" fontId="17" fillId="2" borderId="0" xfId="0" quotePrefix="1" applyFont="1" applyFill="1" applyBorder="1" applyAlignment="1">
      <alignment vertical="top" wrapText="1"/>
    </xf>
    <xf numFmtId="0" fontId="17" fillId="2" borderId="7" xfId="0" quotePrefix="1" applyFont="1" applyFill="1" applyBorder="1" applyAlignment="1">
      <alignment vertical="top" wrapText="1"/>
    </xf>
    <xf numFmtId="0" fontId="17" fillId="2" borderId="12" xfId="0" quotePrefix="1" applyFont="1" applyFill="1" applyBorder="1" applyAlignment="1">
      <alignment vertical="top" wrapText="1"/>
    </xf>
    <xf numFmtId="0" fontId="17" fillId="2" borderId="9" xfId="0" quotePrefix="1" applyFont="1" applyFill="1" applyBorder="1" applyAlignment="1">
      <alignment vertical="top" wrapText="1"/>
    </xf>
    <xf numFmtId="0" fontId="17" fillId="2" borderId="13" xfId="0" quotePrefix="1" applyFont="1" applyFill="1" applyBorder="1" applyAlignment="1">
      <alignment vertical="top" wrapText="1"/>
    </xf>
    <xf numFmtId="0" fontId="17" fillId="6" borderId="10" xfId="0" quotePrefix="1" applyFont="1" applyFill="1" applyBorder="1" applyAlignment="1">
      <alignment horizontal="left" vertical="top" wrapText="1"/>
    </xf>
    <xf numFmtId="0" fontId="17" fillId="6" borderId="8" xfId="0" quotePrefix="1" applyFont="1" applyFill="1" applyBorder="1" applyAlignment="1">
      <alignment horizontal="left" vertical="top" wrapText="1"/>
    </xf>
    <xf numFmtId="0" fontId="17" fillId="6" borderId="6" xfId="0" quotePrefix="1" applyFont="1" applyFill="1" applyBorder="1" applyAlignment="1">
      <alignment horizontal="left" vertical="top" wrapText="1"/>
    </xf>
    <xf numFmtId="0" fontId="17" fillId="6" borderId="11" xfId="0" quotePrefix="1" applyFont="1" applyFill="1" applyBorder="1" applyAlignment="1">
      <alignment horizontal="left" vertical="top" wrapText="1"/>
    </xf>
    <xf numFmtId="0" fontId="17" fillId="6" borderId="0" xfId="0" quotePrefix="1" applyFont="1" applyFill="1" applyBorder="1" applyAlignment="1">
      <alignment horizontal="left" vertical="top" wrapText="1"/>
    </xf>
    <xf numFmtId="0" fontId="17" fillId="6" borderId="7" xfId="0" quotePrefix="1" applyFont="1" applyFill="1" applyBorder="1" applyAlignment="1">
      <alignment horizontal="left" vertical="top" wrapText="1"/>
    </xf>
    <xf numFmtId="0" fontId="17" fillId="6" borderId="12" xfId="0" quotePrefix="1" applyFont="1" applyFill="1" applyBorder="1" applyAlignment="1">
      <alignment horizontal="left" vertical="top" wrapText="1"/>
    </xf>
    <xf numFmtId="0" fontId="17" fillId="6" borderId="9" xfId="0" quotePrefix="1" applyFont="1" applyFill="1" applyBorder="1" applyAlignment="1">
      <alignment horizontal="left" vertical="top" wrapText="1"/>
    </xf>
    <xf numFmtId="0" fontId="17" fillId="6" borderId="13" xfId="0" quotePrefix="1" applyFont="1" applyFill="1" applyBorder="1" applyAlignment="1">
      <alignment horizontal="left" vertical="top" wrapText="1"/>
    </xf>
    <xf numFmtId="0" fontId="28"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3" fillId="10" borderId="2" xfId="0" applyFont="1" applyFill="1" applyBorder="1" applyAlignment="1">
      <alignment horizontal="left" vertical="top" wrapText="1"/>
    </xf>
    <xf numFmtId="0" fontId="3" fillId="10" borderId="5" xfId="0" applyFont="1" applyFill="1" applyBorder="1" applyAlignment="1">
      <alignment horizontal="left" vertical="top" wrapText="1"/>
    </xf>
    <xf numFmtId="0" fontId="3" fillId="0" borderId="2" xfId="0" applyFont="1" applyFill="1" applyBorder="1" applyAlignment="1">
      <alignment horizontal="left" vertical="center" wrapText="1"/>
    </xf>
    <xf numFmtId="0" fontId="3" fillId="0" borderId="5" xfId="0" applyFont="1" applyFill="1" applyBorder="1" applyAlignment="1">
      <alignment horizontal="left" vertical="center" wrapText="1"/>
    </xf>
    <xf numFmtId="0" fontId="11" fillId="0" borderId="2" xfId="0" applyFont="1" applyFill="1" applyBorder="1" applyAlignment="1">
      <alignment horizontal="left" vertical="top" wrapText="1"/>
    </xf>
    <xf numFmtId="0" fontId="11" fillId="0" borderId="5" xfId="0" applyFont="1" applyFill="1" applyBorder="1" applyAlignment="1">
      <alignment horizontal="left" vertical="top" wrapText="1"/>
    </xf>
    <xf numFmtId="0" fontId="11" fillId="0" borderId="2" xfId="0" applyFont="1" applyFill="1" applyBorder="1" applyAlignment="1">
      <alignment horizontal="left" wrapText="1"/>
    </xf>
    <xf numFmtId="0" fontId="11" fillId="0" borderId="5" xfId="0" applyFont="1" applyFill="1" applyBorder="1" applyAlignment="1">
      <alignment horizontal="left" wrapText="1"/>
    </xf>
    <xf numFmtId="0" fontId="17" fillId="2" borderId="10" xfId="0" applyFont="1" applyFill="1" applyBorder="1" applyAlignment="1">
      <alignment horizontal="left" vertical="top" wrapText="1"/>
    </xf>
    <xf numFmtId="0" fontId="17" fillId="2" borderId="8" xfId="0" applyFont="1" applyFill="1" applyBorder="1" applyAlignment="1">
      <alignment horizontal="left" vertical="top" wrapText="1"/>
    </xf>
    <xf numFmtId="0" fontId="17" fillId="2" borderId="6" xfId="0" applyFont="1" applyFill="1" applyBorder="1" applyAlignment="1">
      <alignment horizontal="left" vertical="top" wrapText="1"/>
    </xf>
    <xf numFmtId="0" fontId="17" fillId="2" borderId="12" xfId="0" applyFont="1" applyFill="1" applyBorder="1" applyAlignment="1">
      <alignment horizontal="left" vertical="top" wrapText="1"/>
    </xf>
    <xf numFmtId="0" fontId="17" fillId="2" borderId="9" xfId="0" applyFont="1" applyFill="1" applyBorder="1" applyAlignment="1">
      <alignment horizontal="left" vertical="top" wrapText="1"/>
    </xf>
    <xf numFmtId="0" fontId="17" fillId="2" borderId="13" xfId="0" applyFont="1" applyFill="1" applyBorder="1" applyAlignment="1">
      <alignment horizontal="left" vertical="top" wrapText="1"/>
    </xf>
    <xf numFmtId="0" fontId="11" fillId="0" borderId="2" xfId="0" applyFont="1" applyBorder="1" applyAlignment="1">
      <alignment horizontal="left" wrapText="1"/>
    </xf>
    <xf numFmtId="0" fontId="11" fillId="0" borderId="5" xfId="0" applyFont="1" applyBorder="1" applyAlignment="1">
      <alignment horizontal="left" wrapText="1"/>
    </xf>
    <xf numFmtId="0" fontId="4" fillId="3" borderId="2" xfId="0" applyFont="1" applyFill="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17" fillId="0" borderId="12" xfId="0" applyFont="1" applyFill="1" applyBorder="1" applyAlignment="1">
      <alignment horizontal="left" vertical="top" wrapText="1"/>
    </xf>
    <xf numFmtId="0" fontId="17" fillId="0" borderId="9" xfId="0" applyFont="1" applyFill="1" applyBorder="1" applyAlignment="1">
      <alignment horizontal="left" vertical="top" wrapText="1"/>
    </xf>
    <xf numFmtId="0" fontId="17" fillId="0" borderId="13" xfId="0" applyFont="1" applyFill="1" applyBorder="1" applyAlignment="1">
      <alignment horizontal="left" vertical="top" wrapText="1"/>
    </xf>
    <xf numFmtId="0" fontId="26" fillId="0" borderId="2" xfId="0" applyFont="1" applyBorder="1" applyAlignment="1">
      <alignment horizontal="left" vertical="top" wrapText="1"/>
    </xf>
    <xf numFmtId="0" fontId="26" fillId="0" borderId="5" xfId="0" applyFont="1" applyBorder="1" applyAlignment="1">
      <alignment horizontal="left" vertical="top" wrapText="1"/>
    </xf>
    <xf numFmtId="0" fontId="17" fillId="0" borderId="1" xfId="0" applyFont="1" applyFill="1" applyBorder="1" applyAlignment="1">
      <alignment horizontal="left" vertical="top" wrapText="1"/>
    </xf>
    <xf numFmtId="0" fontId="17" fillId="0" borderId="10" xfId="0" quotePrefix="1" applyFont="1" applyFill="1" applyBorder="1" applyAlignment="1">
      <alignment vertical="top" wrapText="1"/>
    </xf>
    <xf numFmtId="0" fontId="17" fillId="0" borderId="8" xfId="0" quotePrefix="1" applyFont="1" applyFill="1" applyBorder="1" applyAlignment="1">
      <alignment vertical="top" wrapText="1"/>
    </xf>
    <xf numFmtId="0" fontId="17" fillId="0" borderId="6" xfId="0" quotePrefix="1" applyFont="1" applyFill="1" applyBorder="1" applyAlignment="1">
      <alignment vertical="top" wrapText="1"/>
    </xf>
    <xf numFmtId="0" fontId="17" fillId="0" borderId="11" xfId="0" quotePrefix="1" applyFont="1" applyFill="1" applyBorder="1" applyAlignment="1">
      <alignment vertical="top" wrapText="1"/>
    </xf>
    <xf numFmtId="0" fontId="17" fillId="0" borderId="0" xfId="0" quotePrefix="1" applyFont="1" applyFill="1" applyBorder="1" applyAlignment="1">
      <alignment vertical="top" wrapText="1"/>
    </xf>
    <xf numFmtId="0" fontId="17" fillId="0" borderId="7" xfId="0" quotePrefix="1" applyFont="1" applyFill="1" applyBorder="1" applyAlignment="1">
      <alignment vertical="top" wrapText="1"/>
    </xf>
    <xf numFmtId="0" fontId="17" fillId="0" borderId="12" xfId="0" quotePrefix="1" applyFont="1" applyFill="1" applyBorder="1" applyAlignment="1">
      <alignment vertical="top" wrapText="1"/>
    </xf>
    <xf numFmtId="0" fontId="17" fillId="0" borderId="9" xfId="0" quotePrefix="1" applyFont="1" applyFill="1" applyBorder="1" applyAlignment="1">
      <alignment vertical="top" wrapText="1"/>
    </xf>
    <xf numFmtId="0" fontId="17" fillId="0" borderId="13" xfId="0" quotePrefix="1" applyFont="1" applyFill="1" applyBorder="1" applyAlignment="1">
      <alignment vertical="top" wrapText="1"/>
    </xf>
    <xf numFmtId="0" fontId="16" fillId="0" borderId="1" xfId="0" applyFont="1" applyFill="1" applyBorder="1" applyAlignment="1">
      <alignment horizontal="left" vertical="top" wrapText="1"/>
    </xf>
    <xf numFmtId="0" fontId="9" fillId="2" borderId="12" xfId="0" applyFont="1" applyFill="1" applyBorder="1" applyAlignment="1">
      <alignment horizontal="center" vertical="top" wrapText="1"/>
    </xf>
    <xf numFmtId="0" fontId="9" fillId="2" borderId="9" xfId="0" applyFont="1" applyFill="1" applyBorder="1" applyAlignment="1">
      <alignment horizontal="center" vertical="top" wrapText="1"/>
    </xf>
    <xf numFmtId="0" fontId="9" fillId="2" borderId="13" xfId="0" applyFont="1" applyFill="1" applyBorder="1" applyAlignment="1">
      <alignment horizontal="center" vertical="top" wrapText="1"/>
    </xf>
    <xf numFmtId="0" fontId="3" fillId="0" borderId="2"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6" fillId="2" borderId="1" xfId="0" applyFont="1" applyFill="1" applyBorder="1" applyAlignment="1">
      <alignment horizontal="left" vertical="top" wrapText="1"/>
    </xf>
    <xf numFmtId="0" fontId="9" fillId="2" borderId="1" xfId="0" applyFont="1" applyFill="1" applyBorder="1" applyAlignment="1">
      <alignment horizontal="left" vertical="top" wrapText="1"/>
    </xf>
    <xf numFmtId="0" fontId="17" fillId="2" borderId="2" xfId="0" applyFont="1" applyFill="1" applyBorder="1" applyAlignment="1">
      <alignment horizontal="center" vertical="top" wrapText="1"/>
    </xf>
    <xf numFmtId="0" fontId="17" fillId="2" borderId="4" xfId="0" applyFont="1" applyFill="1" applyBorder="1" applyAlignment="1">
      <alignment horizontal="center" vertical="top" wrapText="1"/>
    </xf>
    <xf numFmtId="0" fontId="17" fillId="2" borderId="5" xfId="0" applyFont="1" applyFill="1" applyBorder="1" applyAlignment="1">
      <alignment horizontal="center" vertical="top" wrapText="1"/>
    </xf>
    <xf numFmtId="0" fontId="11" fillId="0" borderId="2" xfId="0" applyFont="1" applyBorder="1" applyAlignment="1">
      <alignment horizontal="left" vertical="center" wrapText="1"/>
    </xf>
    <xf numFmtId="0" fontId="11" fillId="0" borderId="5" xfId="0" applyFont="1" applyBorder="1" applyAlignment="1">
      <alignment horizontal="left" vertical="center" wrapText="1"/>
    </xf>
    <xf numFmtId="0" fontId="16" fillId="2" borderId="10" xfId="0" applyFont="1" applyFill="1" applyBorder="1" applyAlignment="1">
      <alignment horizontal="left" vertical="top" wrapText="1"/>
    </xf>
    <xf numFmtId="0" fontId="9" fillId="2" borderId="8" xfId="0" applyFont="1" applyFill="1" applyBorder="1" applyAlignment="1">
      <alignment horizontal="left" vertical="top" wrapText="1"/>
    </xf>
    <xf numFmtId="0" fontId="9" fillId="2" borderId="6" xfId="0" applyFont="1" applyFill="1" applyBorder="1" applyAlignment="1">
      <alignment horizontal="left" vertical="top" wrapText="1"/>
    </xf>
    <xf numFmtId="0" fontId="3" fillId="0" borderId="2" xfId="0" applyFont="1" applyBorder="1" applyAlignment="1">
      <alignment horizontal="left" wrapText="1"/>
    </xf>
    <xf numFmtId="0" fontId="3" fillId="0" borderId="5" xfId="0" applyFont="1" applyBorder="1" applyAlignment="1">
      <alignment horizontal="left"/>
    </xf>
  </cellXfs>
  <cellStyles count="5">
    <cellStyle name="Millares [0] 2" xfId="3"/>
    <cellStyle name="Millares [0] 3" xfId="2"/>
    <cellStyle name="Moneda [0]" xfId="1" builtinId="7"/>
    <cellStyle name="Normal" xfId="0" builtinId="0"/>
    <cellStyle name="Normal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8"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microsoft.com/office/2017/06/relationships/rdRichValueStructure" Target="richData/rdrichvaluestructure.xml"/><Relationship Id="rId2" Type="http://schemas.openxmlformats.org/officeDocument/2006/relationships/worksheet" Target="worksheets/sheet2.xml"/><Relationship Id="rId16" Type="http://schemas.microsoft.com/office/2017/06/relationships/rdRichValue" Target="richData/rdrichvalu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esktop\MME\CONTRATACIONES%20PROYECTO%20SGDEA\LINEAMIENTOS%20SGDEA\EVALUACI&#211;N%20T&#201;CNICA%20CM%2004%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EVALUACION TECNICA"/>
      <sheetName val="EXPERIENCIA ESPECIFICA CONSULTO"/>
      <sheetName val="EXPERIENCIA GENERAL CONSULT"/>
      <sheetName val="CONTROL DE CONDICIONES DE EVALU"/>
      <sheetName val="EVALUACION EQUIPO DE TRABAJO"/>
      <sheetName val="CARACT TECNICAS "/>
      <sheetName val="FACT. EVALUACION Y PONDERACION"/>
    </sheetNames>
    <sheetDataSet>
      <sheetData sheetId="0"/>
      <sheetData sheetId="1"/>
      <sheetData sheetId="2"/>
      <sheetData sheetId="3"/>
      <sheetData sheetId="4">
        <row r="3">
          <cell r="O3" t="str">
            <v>a</v>
          </cell>
          <cell r="P3" t="str">
            <v>Implementación de una solución en tecnología de información y las comunicaciones (software o infraestructura de hardware).</v>
          </cell>
        </row>
        <row r="4">
          <cell r="O4" t="str">
            <v>b</v>
          </cell>
          <cell r="P4" t="str">
            <v>Implementación de sistemas de información de Gestión de Documentos Electrónicos de Archivo.</v>
          </cell>
        </row>
        <row r="5">
          <cell r="O5" t="str">
            <v>c</v>
          </cell>
          <cell r="P5" t="str">
            <v>Determinación de requisitos técnicos, archivísticos o normativos para implementación de sistemas de gestión documentales.</v>
          </cell>
        </row>
        <row r="6">
          <cell r="O6" t="str">
            <v>d</v>
          </cell>
          <cell r="P6" t="str">
            <v>Análisis, diseño, implementación, o parametrización de sistemas de información documentales.</v>
          </cell>
        </row>
        <row r="7">
          <cell r="O7" t="str">
            <v>e</v>
          </cell>
          <cell r="P7" t="str">
            <v>Formulación o implementación de instrumentos documentales, modelo de requisitos para gestión de documentos electrónicos, tablas de control de acceso – TCA o programa de documentos electrónicos.</v>
          </cell>
        </row>
        <row r="8">
          <cell r="O8" t="str">
            <v>f</v>
          </cell>
          <cell r="P8" t="str">
            <v>Diseño, formulación o implementación de modelos de sistemas de gestión de documentos electrónicos de archivo</v>
          </cell>
        </row>
        <row r="9">
          <cell r="O9" t="str">
            <v>g</v>
          </cell>
          <cell r="P9" t="str">
            <v>Formulación de instrumentos técnicos documentales bajo la NTC-ISO 15489 (Partes I o II)</v>
          </cell>
        </row>
      </sheetData>
      <sheetData sheetId="5" refreshError="1"/>
      <sheetData sheetId="6" refreshError="1"/>
      <sheetData sheetId="7" refreshError="1"/>
    </sheetDataSet>
  </externalBook>
</externalLink>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Flags>
  </global>
</rvTypesInfo>
</file>

<file path=xl/richData/rdrichvalue.xml><?xml version="1.0" encoding="utf-8"?>
<rvData xmlns="http://schemas.microsoft.com/office/spreadsheetml/2017/richdata" count="2">
  <rv s="0">
    <v>0</v>
    <v>8</v>
    <v>10</v>
    <v>6</v>
  </rv>
  <rv s="0">
    <v>0</v>
    <v>8</v>
    <v>17</v>
    <v>6</v>
  </rv>
</rvData>
</file>

<file path=xl/richData/rdrichvaluestructure.xml><?xml version="1.0" encoding="utf-8"?>
<rvStructures xmlns="http://schemas.microsoft.com/office/spreadsheetml/2017/richdata" count="1">
  <s t="_error">
    <k n="colOffset" t="i"/>
    <k n="errorType" t="i"/>
    <k n="rwOffset" t="i"/>
    <k n="subType" t="i"/>
  </s>
</rvStructur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8" zoomScaleNormal="100" workbookViewId="0">
      <selection activeCell="A9" sqref="A9"/>
    </sheetView>
  </sheetViews>
  <sheetFormatPr baseColWidth="10" defaultColWidth="11.42578125" defaultRowHeight="15" x14ac:dyDescent="0.25"/>
  <cols>
    <col min="1" max="1" width="16.7109375" customWidth="1"/>
    <col min="2" max="2" width="46.28515625" style="1" customWidth="1"/>
    <col min="3" max="3" width="20.7109375" customWidth="1"/>
    <col min="4" max="4" width="25.85546875" customWidth="1"/>
  </cols>
  <sheetData>
    <row r="1" spans="1:8" x14ac:dyDescent="0.25">
      <c r="A1" s="150" t="s">
        <v>0</v>
      </c>
      <c r="B1" s="150"/>
      <c r="C1" s="150"/>
      <c r="D1" s="150"/>
    </row>
    <row r="2" spans="1:8" x14ac:dyDescent="0.25">
      <c r="A2" s="150" t="s">
        <v>1</v>
      </c>
      <c r="B2" s="150"/>
      <c r="C2" s="150"/>
      <c r="D2" s="150"/>
    </row>
    <row r="3" spans="1:8" x14ac:dyDescent="0.25">
      <c r="A3" s="150" t="s">
        <v>66</v>
      </c>
      <c r="B3" s="150"/>
      <c r="C3" s="150"/>
      <c r="D3" s="150"/>
    </row>
    <row r="4" spans="1:8" x14ac:dyDescent="0.25">
      <c r="A4" s="150" t="s">
        <v>2</v>
      </c>
      <c r="B4" s="150"/>
      <c r="C4" s="150"/>
      <c r="D4" s="150"/>
    </row>
    <row r="5" spans="1:8" x14ac:dyDescent="0.25">
      <c r="A5" s="45"/>
      <c r="B5" s="45"/>
      <c r="C5" s="45"/>
      <c r="D5" s="45"/>
    </row>
    <row r="6" spans="1:8" s="1" customFormat="1" x14ac:dyDescent="0.25">
      <c r="A6" s="148" t="s">
        <v>3</v>
      </c>
      <c r="B6" s="148"/>
      <c r="C6" s="148"/>
      <c r="D6" s="148"/>
    </row>
    <row r="7" spans="1:8" s="1" customFormat="1" ht="50.25" customHeight="1" x14ac:dyDescent="0.25">
      <c r="A7" s="149" t="s">
        <v>65</v>
      </c>
      <c r="B7" s="149"/>
      <c r="C7" s="149"/>
      <c r="D7" s="149"/>
    </row>
    <row r="8" spans="1:8" s="1" customFormat="1" ht="16.5" customHeight="1" x14ac:dyDescent="0.25"/>
    <row r="9" spans="1:8" ht="45" x14ac:dyDescent="0.25">
      <c r="A9" s="2" t="s">
        <v>4</v>
      </c>
      <c r="B9" s="2" t="s">
        <v>5</v>
      </c>
      <c r="C9" s="44" t="s">
        <v>6</v>
      </c>
      <c r="D9" s="44" t="s">
        <v>7</v>
      </c>
    </row>
    <row r="10" spans="1:8" s="1" customFormat="1" ht="50.25" customHeight="1" x14ac:dyDescent="0.25">
      <c r="A10" s="88" t="s">
        <v>82</v>
      </c>
      <c r="B10" s="123" t="s">
        <v>143</v>
      </c>
      <c r="C10" s="124" t="s">
        <v>518</v>
      </c>
      <c r="D10" s="124" t="s">
        <v>518</v>
      </c>
    </row>
    <row r="11" spans="1:8" ht="63.75" customHeight="1" x14ac:dyDescent="0.25">
      <c r="A11" s="3" t="s">
        <v>8</v>
      </c>
      <c r="B11" s="4" t="s">
        <v>147</v>
      </c>
      <c r="C11" s="5" t="s">
        <v>141</v>
      </c>
      <c r="D11" s="5" t="s">
        <v>9</v>
      </c>
    </row>
    <row r="12" spans="1:8" s="1" customFormat="1" ht="63" customHeight="1" x14ac:dyDescent="0.25">
      <c r="A12" s="3" t="s">
        <v>149</v>
      </c>
      <c r="B12" s="4" t="s">
        <v>150</v>
      </c>
      <c r="C12" s="5" t="s">
        <v>141</v>
      </c>
      <c r="D12" s="130" t="s">
        <v>9</v>
      </c>
    </row>
    <row r="13" spans="1:8" s="1" customFormat="1" ht="49.5" customHeight="1" x14ac:dyDescent="0.25">
      <c r="A13" s="3" t="s">
        <v>10</v>
      </c>
      <c r="B13" s="47" t="s">
        <v>148</v>
      </c>
      <c r="C13" s="5" t="s">
        <v>141</v>
      </c>
      <c r="D13" s="5" t="s">
        <v>141</v>
      </c>
    </row>
    <row r="14" spans="1:8" s="1" customFormat="1" ht="49.5" customHeight="1" x14ac:dyDescent="0.25">
      <c r="A14" s="3" t="s">
        <v>68</v>
      </c>
      <c r="B14" s="106" t="s">
        <v>419</v>
      </c>
      <c r="C14" s="5" t="s">
        <v>141</v>
      </c>
      <c r="D14" s="130" t="s">
        <v>141</v>
      </c>
    </row>
    <row r="16" spans="1:8" ht="33.75" customHeight="1" x14ac:dyDescent="0.25">
      <c r="A16" s="147" t="s">
        <v>67</v>
      </c>
      <c r="B16" s="147"/>
      <c r="C16" s="147"/>
      <c r="D16" s="147"/>
      <c r="E16" s="38"/>
      <c r="F16" s="38"/>
      <c r="G16" s="38"/>
      <c r="H16" s="38"/>
    </row>
  </sheetData>
  <mergeCells count="7">
    <mergeCell ref="A16:D16"/>
    <mergeCell ref="A6:D6"/>
    <mergeCell ref="A7:D7"/>
    <mergeCell ref="A1:D1"/>
    <mergeCell ref="A2:D2"/>
    <mergeCell ref="A3:D3"/>
    <mergeCell ref="A4:D4"/>
  </mergeCells>
  <printOptions horizontalCentered="1"/>
  <pageMargins left="0.25" right="0.25" top="0.75" bottom="0.75" header="0.3" footer="0.3"/>
  <pageSetup scale="95" orientation="landscape" horizontalDpi="4294967294" verticalDpi="4294967294" r:id="rId1"/>
  <headerFooter>
    <oddHeader>&amp;LCM-04-2019&amp;REvaluación Técnica - Habilitantes</oddHeader>
    <oddFooter>&amp;L&amp;A&amp;RPág.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view="pageBreakPreview" zoomScaleNormal="100" zoomScaleSheetLayoutView="100" workbookViewId="0">
      <selection activeCell="H22" sqref="H22"/>
    </sheetView>
  </sheetViews>
  <sheetFormatPr baseColWidth="10" defaultColWidth="11.42578125" defaultRowHeight="14.25" x14ac:dyDescent="0.2"/>
  <cols>
    <col min="1" max="1" width="23.5703125" style="10" customWidth="1"/>
    <col min="2" max="2" width="3.5703125" style="6" bestFit="1" customWidth="1"/>
    <col min="3" max="3" width="14.7109375" style="6" customWidth="1"/>
    <col min="4" max="4" width="12.5703125" style="6" customWidth="1"/>
    <col min="5" max="5" width="23.7109375" style="6" customWidth="1"/>
    <col min="6" max="6" width="12.7109375" style="6" customWidth="1"/>
    <col min="7" max="7" width="12.140625" style="6" customWidth="1"/>
    <col min="8" max="8" width="42.5703125" style="6" customWidth="1"/>
    <col min="9" max="16384" width="11.42578125" style="6"/>
  </cols>
  <sheetData>
    <row r="1" spans="1:8" ht="15" x14ac:dyDescent="0.25">
      <c r="A1" s="151" t="str">
        <f>'RESUMEN HABILITANTES TÉC'!A1</f>
        <v>MINISTERIO DE MINAS Y ENERGÍA</v>
      </c>
      <c r="B1" s="151"/>
      <c r="C1" s="151"/>
      <c r="D1" s="151"/>
      <c r="E1" s="151"/>
      <c r="F1" s="151"/>
      <c r="G1" s="151"/>
      <c r="H1" s="151"/>
    </row>
    <row r="2" spans="1:8" ht="15" x14ac:dyDescent="0.25">
      <c r="A2" s="151" t="str">
        <f>'RESUMEN HABILITANTES TÉC'!A3</f>
        <v>CONCURSO DE MERITOS CM-06-2020</v>
      </c>
      <c r="B2" s="151"/>
      <c r="C2" s="151"/>
      <c r="D2" s="151"/>
      <c r="E2" s="151"/>
      <c r="F2" s="151"/>
      <c r="G2" s="151"/>
      <c r="H2" s="151"/>
    </row>
    <row r="3" spans="1:8" ht="15" x14ac:dyDescent="0.25">
      <c r="A3" s="151" t="str">
        <f>'RESUMEN HABILITANTES TÉC'!A4</f>
        <v>VERIFICACION REQUISITOS HABILITANTES TÉCNICOS</v>
      </c>
      <c r="B3" s="151"/>
      <c r="C3" s="151"/>
      <c r="D3" s="151"/>
      <c r="E3" s="151"/>
      <c r="F3" s="151"/>
      <c r="G3" s="151"/>
      <c r="H3" s="151"/>
    </row>
    <row r="4" spans="1:8" ht="15" x14ac:dyDescent="0.25">
      <c r="A4" s="151" t="str">
        <f>'RESUMEN HABILITANTES TÉC'!C9</f>
        <v>3.4 EXPERIENCIA GENERAL DEL CONSULTOR</v>
      </c>
      <c r="B4" s="151"/>
      <c r="C4" s="151"/>
      <c r="D4" s="151"/>
      <c r="E4" s="151"/>
      <c r="F4" s="151"/>
      <c r="G4" s="151"/>
      <c r="H4" s="151"/>
    </row>
    <row r="5" spans="1:8" ht="8.25" customHeight="1" x14ac:dyDescent="0.25">
      <c r="A5" s="53"/>
      <c r="B5" s="53"/>
      <c r="C5" s="53"/>
      <c r="D5" s="53"/>
      <c r="E5" s="53"/>
      <c r="F5" s="53"/>
      <c r="G5" s="53"/>
      <c r="H5" s="53"/>
    </row>
    <row r="6" spans="1:8" s="7" customFormat="1" ht="38.25" customHeight="1" x14ac:dyDescent="0.2">
      <c r="A6" s="29" t="s">
        <v>4</v>
      </c>
      <c r="B6" s="29" t="s">
        <v>11</v>
      </c>
      <c r="C6" s="29" t="s">
        <v>12</v>
      </c>
      <c r="D6" s="29" t="s">
        <v>13</v>
      </c>
      <c r="E6" s="29" t="s">
        <v>14</v>
      </c>
      <c r="F6" s="9" t="s">
        <v>15</v>
      </c>
      <c r="G6" s="9" t="s">
        <v>16</v>
      </c>
      <c r="H6" s="9" t="s">
        <v>17</v>
      </c>
    </row>
    <row r="7" spans="1:8" s="7" customFormat="1" ht="38.25" customHeight="1" x14ac:dyDescent="0.2">
      <c r="A7" s="152" t="s">
        <v>412</v>
      </c>
      <c r="B7" s="103">
        <v>1</v>
      </c>
      <c r="C7" s="103" t="s">
        <v>103</v>
      </c>
      <c r="D7" s="103" t="s">
        <v>103</v>
      </c>
      <c r="E7" s="103" t="s">
        <v>304</v>
      </c>
      <c r="F7" s="104">
        <v>0</v>
      </c>
      <c r="G7" s="104">
        <f>F7/395</f>
        <v>0</v>
      </c>
      <c r="H7" s="104" t="s">
        <v>144</v>
      </c>
    </row>
    <row r="8" spans="1:8" s="7" customFormat="1" ht="38.25" customHeight="1" x14ac:dyDescent="0.2">
      <c r="A8" s="152"/>
      <c r="B8" s="156" t="s">
        <v>19</v>
      </c>
      <c r="C8" s="157"/>
      <c r="D8" s="157"/>
      <c r="E8" s="158"/>
      <c r="F8" s="49">
        <f>F7</f>
        <v>0</v>
      </c>
      <c r="G8" s="50">
        <f>+G7</f>
        <v>0</v>
      </c>
      <c r="H8" s="134" t="s">
        <v>480</v>
      </c>
    </row>
    <row r="9" spans="1:8" ht="60" x14ac:dyDescent="0.2">
      <c r="A9" s="152" t="s">
        <v>413</v>
      </c>
      <c r="B9" s="35">
        <v>1</v>
      </c>
      <c r="C9" s="37" t="s">
        <v>100</v>
      </c>
      <c r="D9" s="30">
        <v>18</v>
      </c>
      <c r="E9" s="70" t="s">
        <v>83</v>
      </c>
      <c r="F9" s="31">
        <v>3832.04</v>
      </c>
      <c r="G9" s="32">
        <f>F9/395</f>
        <v>9.7013670886075953</v>
      </c>
      <c r="H9" s="36" t="s">
        <v>155</v>
      </c>
    </row>
    <row r="10" spans="1:8" ht="72" x14ac:dyDescent="0.2">
      <c r="A10" s="152"/>
      <c r="B10" s="35">
        <v>2</v>
      </c>
      <c r="C10" s="37" t="s">
        <v>18</v>
      </c>
      <c r="D10" s="30">
        <v>17</v>
      </c>
      <c r="E10" s="70" t="s">
        <v>83</v>
      </c>
      <c r="F10" s="31">
        <v>1545.25</v>
      </c>
      <c r="G10" s="32">
        <f>F10/395</f>
        <v>3.9120253164556962</v>
      </c>
      <c r="H10" s="36" t="s">
        <v>154</v>
      </c>
    </row>
    <row r="11" spans="1:8" ht="27.75" customHeight="1" x14ac:dyDescent="0.2">
      <c r="A11" s="152"/>
      <c r="B11" s="153" t="s">
        <v>19</v>
      </c>
      <c r="C11" s="154"/>
      <c r="D11" s="154"/>
      <c r="E11" s="155"/>
      <c r="F11" s="33">
        <f>+F9+F10</f>
        <v>5377.29</v>
      </c>
      <c r="G11" s="34">
        <f>+G9+G10</f>
        <v>13.613392405063291</v>
      </c>
      <c r="H11" s="133" t="s">
        <v>20</v>
      </c>
    </row>
    <row r="12" spans="1:8" ht="69.75" customHeight="1" x14ac:dyDescent="0.2">
      <c r="A12" s="161" t="s">
        <v>414</v>
      </c>
      <c r="B12" s="35">
        <v>1</v>
      </c>
      <c r="C12" s="37" t="s">
        <v>151</v>
      </c>
      <c r="D12" s="30">
        <v>271</v>
      </c>
      <c r="E12" s="37" t="s">
        <v>156</v>
      </c>
      <c r="F12" s="31">
        <v>4281.87</v>
      </c>
      <c r="G12" s="32">
        <f>F12/395</f>
        <v>10.840177215189874</v>
      </c>
      <c r="H12" s="113" t="s">
        <v>511</v>
      </c>
    </row>
    <row r="13" spans="1:8" ht="69.75" customHeight="1" x14ac:dyDescent="0.2">
      <c r="A13" s="162"/>
      <c r="B13" s="35">
        <v>2</v>
      </c>
      <c r="C13" s="37" t="s">
        <v>151</v>
      </c>
      <c r="D13" s="30">
        <v>228</v>
      </c>
      <c r="E13" s="37" t="s">
        <v>153</v>
      </c>
      <c r="F13" s="31">
        <v>684.09</v>
      </c>
      <c r="G13" s="32">
        <f>F13/395</f>
        <v>1.7318734177215191</v>
      </c>
      <c r="H13" s="113" t="s">
        <v>512</v>
      </c>
    </row>
    <row r="14" spans="1:8" ht="91.5" customHeight="1" x14ac:dyDescent="0.2">
      <c r="A14" s="162"/>
      <c r="B14" s="35">
        <v>3</v>
      </c>
      <c r="C14" s="37" t="s">
        <v>151</v>
      </c>
      <c r="D14" s="30">
        <v>61</v>
      </c>
      <c r="E14" s="37" t="s">
        <v>152</v>
      </c>
      <c r="F14" s="31">
        <v>357.28</v>
      </c>
      <c r="G14" s="32"/>
      <c r="H14" s="113" t="s">
        <v>513</v>
      </c>
    </row>
    <row r="15" spans="1:8" ht="34.5" customHeight="1" x14ac:dyDescent="0.2">
      <c r="A15" s="163"/>
      <c r="B15" s="153" t="s">
        <v>19</v>
      </c>
      <c r="C15" s="159"/>
      <c r="D15" s="159"/>
      <c r="E15" s="160"/>
      <c r="F15" s="111">
        <f>SUM(F12:F14)</f>
        <v>5323.24</v>
      </c>
      <c r="G15" s="50">
        <f>SUM(G12:G14)</f>
        <v>12.572050632911393</v>
      </c>
      <c r="H15" s="133" t="s">
        <v>20</v>
      </c>
    </row>
    <row r="16" spans="1:8" ht="98.25" customHeight="1" x14ac:dyDescent="0.2">
      <c r="A16" s="161" t="s">
        <v>415</v>
      </c>
      <c r="B16" s="35">
        <v>1</v>
      </c>
      <c r="C16" s="119" t="s">
        <v>481</v>
      </c>
      <c r="D16" s="119">
        <v>336</v>
      </c>
      <c r="E16" s="119" t="s">
        <v>421</v>
      </c>
      <c r="F16" s="105">
        <v>3139.81</v>
      </c>
      <c r="G16" s="32">
        <f>F16/332</f>
        <v>9.4572590361445776</v>
      </c>
      <c r="H16" s="113" t="s">
        <v>514</v>
      </c>
    </row>
    <row r="17" spans="1:8" s="107" customFormat="1" ht="84" customHeight="1" x14ac:dyDescent="0.2">
      <c r="A17" s="162"/>
      <c r="B17" s="112">
        <v>2</v>
      </c>
      <c r="C17" s="119" t="s">
        <v>420</v>
      </c>
      <c r="D17" s="119">
        <v>1026</v>
      </c>
      <c r="E17" s="119" t="s">
        <v>422</v>
      </c>
      <c r="F17" s="102">
        <v>1992.75</v>
      </c>
      <c r="G17" s="110"/>
      <c r="H17" s="113" t="s">
        <v>482</v>
      </c>
    </row>
    <row r="18" spans="1:8" ht="57.75" customHeight="1" x14ac:dyDescent="0.2">
      <c r="A18" s="162"/>
      <c r="B18" s="35">
        <v>3</v>
      </c>
      <c r="C18" s="119" t="s">
        <v>481</v>
      </c>
      <c r="D18" s="119">
        <v>1153</v>
      </c>
      <c r="E18" s="119" t="s">
        <v>423</v>
      </c>
      <c r="F18" s="102">
        <v>1551.95</v>
      </c>
      <c r="G18" s="110">
        <f t="shared" ref="G18" si="0">F18/332</f>
        <v>4.6745481927710841</v>
      </c>
      <c r="H18" s="113" t="s">
        <v>515</v>
      </c>
    </row>
    <row r="19" spans="1:8" ht="34.5" customHeight="1" x14ac:dyDescent="0.2">
      <c r="A19" s="163"/>
      <c r="B19" s="153" t="s">
        <v>19</v>
      </c>
      <c r="C19" s="159"/>
      <c r="D19" s="159"/>
      <c r="E19" s="160"/>
      <c r="F19" s="49">
        <f>SUM(F16:F18)</f>
        <v>6684.5099999999993</v>
      </c>
      <c r="G19" s="50">
        <f>SUM(G16:G18)</f>
        <v>14.131807228915662</v>
      </c>
      <c r="H19" s="133" t="s">
        <v>20</v>
      </c>
    </row>
    <row r="20" spans="1:8" ht="58.5" customHeight="1" x14ac:dyDescent="0.2">
      <c r="A20" s="161" t="s">
        <v>416</v>
      </c>
      <c r="B20" s="48">
        <v>1</v>
      </c>
      <c r="C20" s="114" t="s">
        <v>483</v>
      </c>
      <c r="D20" s="114">
        <v>176</v>
      </c>
      <c r="E20" s="114" t="s">
        <v>417</v>
      </c>
      <c r="F20" s="115">
        <v>1022.21</v>
      </c>
      <c r="G20" s="94">
        <f>(F20/395)</f>
        <v>2.5878734177215192</v>
      </c>
      <c r="H20" s="113" t="s">
        <v>516</v>
      </c>
    </row>
    <row r="21" spans="1:8" ht="72.75" customHeight="1" x14ac:dyDescent="0.2">
      <c r="A21" s="162"/>
      <c r="B21" s="48">
        <v>2</v>
      </c>
      <c r="C21" s="114" t="s">
        <v>483</v>
      </c>
      <c r="D21" s="117">
        <v>53</v>
      </c>
      <c r="E21" s="114" t="s">
        <v>418</v>
      </c>
      <c r="F21" s="116">
        <v>342.23</v>
      </c>
      <c r="G21" s="121">
        <f>(F21/395)</f>
        <v>0.86640506329113931</v>
      </c>
      <c r="H21" s="113" t="s">
        <v>517</v>
      </c>
    </row>
    <row r="22" spans="1:8" ht="22.5" customHeight="1" x14ac:dyDescent="0.2">
      <c r="A22" s="163"/>
      <c r="B22" s="153" t="s">
        <v>19</v>
      </c>
      <c r="C22" s="164"/>
      <c r="D22" s="164"/>
      <c r="E22" s="165"/>
      <c r="F22" s="51">
        <f>F21+F20</f>
        <v>1364.44</v>
      </c>
      <c r="G22" s="52">
        <f>+G20+G21</f>
        <v>3.4542784810126586</v>
      </c>
      <c r="H22" s="133" t="s">
        <v>20</v>
      </c>
    </row>
    <row r="26" spans="1:8" s="1" customFormat="1" ht="33.75" customHeight="1" x14ac:dyDescent="0.25">
      <c r="A26" s="147" t="s">
        <v>67</v>
      </c>
      <c r="B26" s="147"/>
      <c r="C26" s="147"/>
      <c r="D26" s="147"/>
      <c r="E26" s="38"/>
      <c r="F26" s="38"/>
      <c r="G26" s="38"/>
      <c r="H26" s="38"/>
    </row>
  </sheetData>
  <mergeCells count="15">
    <mergeCell ref="B15:E15"/>
    <mergeCell ref="A20:A22"/>
    <mergeCell ref="A26:D26"/>
    <mergeCell ref="B19:E19"/>
    <mergeCell ref="B22:E22"/>
    <mergeCell ref="A12:A15"/>
    <mergeCell ref="A16:A19"/>
    <mergeCell ref="A1:H1"/>
    <mergeCell ref="A2:H2"/>
    <mergeCell ref="A3:H3"/>
    <mergeCell ref="A4:H4"/>
    <mergeCell ref="A9:A11"/>
    <mergeCell ref="B11:E11"/>
    <mergeCell ref="B8:E8"/>
    <mergeCell ref="A7:A8"/>
  </mergeCells>
  <printOptions horizontalCentered="1"/>
  <pageMargins left="0.25" right="0.25" top="0.75" bottom="0.75" header="0.3" footer="0.3"/>
  <pageSetup scale="31" orientation="landscape" horizontalDpi="4294967294" verticalDpi="4294967294" r:id="rId1"/>
  <headerFooter>
    <oddHeader>&amp;LCM-04-2019&amp;REvaluación Técnica - Habilitantes</oddHeader>
    <oddFooter>&amp;L&amp;A&amp;RPag. &amp;P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8"/>
  <sheetViews>
    <sheetView zoomScale="80" zoomScaleNormal="80" workbookViewId="0">
      <selection activeCell="D6" sqref="D6:I6"/>
    </sheetView>
  </sheetViews>
  <sheetFormatPr baseColWidth="10" defaultColWidth="11.42578125" defaultRowHeight="12" x14ac:dyDescent="0.2"/>
  <cols>
    <col min="1" max="1" width="6.5703125" style="7" customWidth="1"/>
    <col min="2" max="2" width="10.85546875" style="7" customWidth="1"/>
    <col min="3" max="3" width="21.85546875" style="7" customWidth="1"/>
    <col min="4" max="4" width="12.85546875" style="7" customWidth="1"/>
    <col min="5" max="6" width="34.5703125" style="7" customWidth="1"/>
    <col min="7" max="7" width="10.85546875" style="7" customWidth="1"/>
    <col min="8" max="8" width="10.5703125" style="7" customWidth="1"/>
    <col min="9" max="9" width="25.5703125" style="7" customWidth="1"/>
    <col min="10" max="10" width="11.42578125" style="7"/>
    <col min="11" max="11" width="14.7109375" style="7" customWidth="1"/>
    <col min="12" max="16384" width="11.42578125" style="7"/>
  </cols>
  <sheetData>
    <row r="1" spans="1:19" ht="15" x14ac:dyDescent="0.25">
      <c r="A1" s="151" t="str">
        <f>'RESUMEN HABILITANTES TÉC'!A1</f>
        <v>MINISTERIO DE MINAS Y ENERGÍA</v>
      </c>
      <c r="B1" s="151"/>
      <c r="C1" s="151"/>
      <c r="D1" s="151"/>
      <c r="E1" s="151"/>
      <c r="F1" s="151"/>
      <c r="G1" s="151"/>
      <c r="H1" s="151"/>
      <c r="I1" s="151"/>
      <c r="J1" s="12"/>
      <c r="K1" s="12"/>
      <c r="L1" s="12"/>
      <c r="M1" s="12"/>
      <c r="N1" s="12"/>
      <c r="O1" s="12"/>
      <c r="P1" s="12"/>
      <c r="Q1" s="12"/>
      <c r="R1" s="12"/>
      <c r="S1" s="12"/>
    </row>
    <row r="2" spans="1:19" ht="15" x14ac:dyDescent="0.25">
      <c r="A2" s="151" t="str">
        <f>'RESUMEN HABILITANTES TÉC'!A3</f>
        <v>CONCURSO DE MERITOS CM-06-2020</v>
      </c>
      <c r="B2" s="151"/>
      <c r="C2" s="151"/>
      <c r="D2" s="151"/>
      <c r="E2" s="151"/>
      <c r="F2" s="151"/>
      <c r="G2" s="151"/>
      <c r="H2" s="151"/>
      <c r="I2" s="151"/>
      <c r="J2" s="12"/>
      <c r="K2" s="12"/>
      <c r="L2" s="12"/>
      <c r="M2" s="12"/>
      <c r="N2" s="12"/>
      <c r="O2" s="12"/>
      <c r="P2" s="12"/>
      <c r="Q2" s="12"/>
      <c r="R2" s="12"/>
      <c r="S2" s="12"/>
    </row>
    <row r="3" spans="1:19" ht="15" x14ac:dyDescent="0.25">
      <c r="A3" s="151" t="str">
        <f>'RESUMEN HABILITANTES TÉC'!A4</f>
        <v>VERIFICACION REQUISITOS HABILITANTES TÉCNICOS</v>
      </c>
      <c r="B3" s="151"/>
      <c r="C3" s="151"/>
      <c r="D3" s="151"/>
      <c r="E3" s="151"/>
      <c r="F3" s="151"/>
      <c r="G3" s="151"/>
      <c r="H3" s="151"/>
      <c r="I3" s="151"/>
      <c r="J3" s="12"/>
      <c r="K3" s="12"/>
      <c r="L3" s="12"/>
      <c r="M3" s="12"/>
      <c r="N3" s="12"/>
      <c r="O3" s="12"/>
      <c r="P3" s="12"/>
      <c r="Q3" s="12"/>
      <c r="R3" s="12"/>
      <c r="S3" s="12"/>
    </row>
    <row r="4" spans="1:19" ht="15" x14ac:dyDescent="0.25">
      <c r="A4" s="151" t="str">
        <f>'RESUMEN HABILITANTES TÉC'!D9</f>
        <v>3.5  FORMACIÓN ACADÉMICA Y EXPERIENCIA DEL EQUIPO DE TRABAJO</v>
      </c>
      <c r="B4" s="151"/>
      <c r="C4" s="151"/>
      <c r="D4" s="151"/>
      <c r="E4" s="151"/>
      <c r="F4" s="151"/>
      <c r="G4" s="151"/>
      <c r="H4" s="151"/>
      <c r="I4" s="151"/>
      <c r="J4" s="12"/>
      <c r="K4" s="12"/>
      <c r="L4" s="12"/>
      <c r="M4" s="12"/>
      <c r="N4" s="12"/>
      <c r="O4" s="12"/>
      <c r="P4" s="12"/>
      <c r="Q4" s="12"/>
      <c r="R4" s="12"/>
      <c r="S4" s="12"/>
    </row>
    <row r="5" spans="1:19" ht="6" customHeight="1" x14ac:dyDescent="0.2">
      <c r="A5" s="12"/>
      <c r="B5" s="12"/>
      <c r="C5" s="12"/>
      <c r="D5" s="12"/>
      <c r="E5" s="12"/>
      <c r="F5" s="12"/>
      <c r="G5" s="12"/>
      <c r="H5" s="12"/>
      <c r="I5" s="12"/>
      <c r="J5" s="12"/>
      <c r="K5" s="12"/>
      <c r="L5" s="12"/>
      <c r="M5" s="12"/>
      <c r="N5" s="12"/>
      <c r="O5" s="12"/>
      <c r="P5" s="12"/>
      <c r="Q5" s="12"/>
      <c r="R5" s="12"/>
      <c r="S5" s="12"/>
    </row>
    <row r="6" spans="1:19" s="8" customFormat="1" ht="12.75" x14ac:dyDescent="0.2">
      <c r="A6" s="169" t="s">
        <v>4</v>
      </c>
      <c r="B6" s="169"/>
      <c r="C6" s="169"/>
      <c r="D6" s="170" t="s">
        <v>82</v>
      </c>
      <c r="E6" s="171"/>
      <c r="F6" s="171"/>
      <c r="G6" s="171"/>
      <c r="H6" s="171"/>
      <c r="I6" s="172"/>
    </row>
    <row r="7" spans="1:19" s="8" customFormat="1" ht="12.75" x14ac:dyDescent="0.2">
      <c r="A7" s="181" t="s">
        <v>21</v>
      </c>
      <c r="B7" s="181"/>
      <c r="C7" s="181"/>
      <c r="D7" s="181"/>
      <c r="E7" s="181"/>
      <c r="F7" s="181"/>
      <c r="G7" s="181"/>
      <c r="H7" s="181"/>
      <c r="I7" s="181"/>
    </row>
    <row r="8" spans="1:19" s="8" customFormat="1" ht="25.5" customHeight="1" x14ac:dyDescent="0.2">
      <c r="A8" s="22" t="s">
        <v>22</v>
      </c>
      <c r="B8" s="42" t="s">
        <v>23</v>
      </c>
      <c r="C8" s="60" t="s">
        <v>24</v>
      </c>
      <c r="D8" s="60" t="s">
        <v>25</v>
      </c>
      <c r="E8" s="60" t="s">
        <v>26</v>
      </c>
      <c r="F8" s="23" t="s">
        <v>27</v>
      </c>
      <c r="G8" s="182" t="s">
        <v>28</v>
      </c>
      <c r="H8" s="182"/>
      <c r="I8" s="183"/>
      <c r="J8" s="24"/>
      <c r="K8" s="24"/>
    </row>
    <row r="9" spans="1:19" s="8" customFormat="1" ht="163.5" customHeight="1" x14ac:dyDescent="0.2">
      <c r="A9" s="61">
        <v>1</v>
      </c>
      <c r="B9" s="61">
        <v>1</v>
      </c>
      <c r="C9" s="61" t="s">
        <v>71</v>
      </c>
      <c r="D9" s="61" t="s">
        <v>29</v>
      </c>
      <c r="E9" s="61" t="s">
        <v>105</v>
      </c>
      <c r="F9" s="39" t="s">
        <v>69</v>
      </c>
      <c r="G9" s="184" t="s">
        <v>70</v>
      </c>
      <c r="H9" s="184"/>
      <c r="I9" s="185"/>
      <c r="J9" s="24"/>
      <c r="K9" s="24"/>
    </row>
    <row r="10" spans="1:19" s="8" customFormat="1" ht="19.5" customHeight="1" x14ac:dyDescent="0.2">
      <c r="A10" s="186" t="s">
        <v>30</v>
      </c>
      <c r="B10" s="187"/>
      <c r="C10" s="187"/>
      <c r="D10" s="187"/>
      <c r="E10" s="187"/>
      <c r="F10" s="187"/>
      <c r="G10" s="187"/>
      <c r="H10" s="187"/>
      <c r="I10" s="188"/>
      <c r="J10" s="24"/>
      <c r="K10" s="24"/>
    </row>
    <row r="11" spans="1:19" s="8" customFormat="1" ht="17.25" customHeight="1" x14ac:dyDescent="0.2">
      <c r="A11" s="186" t="s">
        <v>31</v>
      </c>
      <c r="B11" s="187"/>
      <c r="C11" s="187"/>
      <c r="D11" s="187"/>
      <c r="E11" s="187"/>
      <c r="F11" s="187"/>
      <c r="G11" s="187"/>
      <c r="H11" s="187"/>
      <c r="I11" s="188"/>
      <c r="J11" s="24"/>
      <c r="K11" s="24"/>
    </row>
    <row r="12" spans="1:19" s="8" customFormat="1" ht="21" customHeight="1" x14ac:dyDescent="0.2">
      <c r="A12" s="173" t="s">
        <v>32</v>
      </c>
      <c r="B12" s="174"/>
      <c r="C12" s="189"/>
      <c r="D12" s="189"/>
      <c r="E12" s="189"/>
      <c r="F12" s="16" t="s">
        <v>33</v>
      </c>
      <c r="G12" s="190"/>
      <c r="H12" s="189"/>
      <c r="I12" s="189"/>
      <c r="J12" s="24"/>
      <c r="K12" s="24"/>
    </row>
    <row r="13" spans="1:19" s="8" customFormat="1" ht="34.5" customHeight="1" x14ac:dyDescent="0.2">
      <c r="A13" s="173" t="s">
        <v>34</v>
      </c>
      <c r="B13" s="174"/>
      <c r="C13" s="17"/>
      <c r="D13" s="11" t="s">
        <v>35</v>
      </c>
      <c r="E13" s="17"/>
      <c r="F13" s="16" t="s">
        <v>36</v>
      </c>
      <c r="G13" s="175"/>
      <c r="H13" s="175"/>
      <c r="I13" s="175"/>
      <c r="J13" s="24"/>
      <c r="K13" s="24"/>
    </row>
    <row r="14" spans="1:19" s="8" customFormat="1" ht="27.75" customHeight="1" x14ac:dyDescent="0.2">
      <c r="A14" s="176" t="s">
        <v>37</v>
      </c>
      <c r="B14" s="177"/>
      <c r="C14" s="178"/>
      <c r="D14" s="179"/>
      <c r="E14" s="19" t="s">
        <v>26</v>
      </c>
      <c r="F14" s="15" t="s">
        <v>38</v>
      </c>
      <c r="G14" s="15"/>
      <c r="H14" s="15"/>
      <c r="I14" s="20"/>
      <c r="J14" s="24"/>
      <c r="K14" s="24"/>
    </row>
    <row r="15" spans="1:19" s="8" customFormat="1" ht="28.5" customHeight="1" x14ac:dyDescent="0.2">
      <c r="A15" s="176" t="s">
        <v>39</v>
      </c>
      <c r="B15" s="177"/>
      <c r="C15" s="177"/>
      <c r="D15" s="18" t="s">
        <v>40</v>
      </c>
      <c r="E15" s="64" t="s">
        <v>41</v>
      </c>
      <c r="F15" s="180" t="s">
        <v>17</v>
      </c>
      <c r="G15" s="180"/>
      <c r="H15" s="180"/>
      <c r="I15" s="180"/>
      <c r="J15" s="24"/>
      <c r="K15" s="24"/>
    </row>
    <row r="16" spans="1:19" s="8" customFormat="1" ht="27.75" customHeight="1" x14ac:dyDescent="0.2">
      <c r="A16" s="196" t="s">
        <v>42</v>
      </c>
      <c r="B16" s="196"/>
      <c r="C16" s="196"/>
      <c r="D16" s="25"/>
      <c r="E16" s="25"/>
      <c r="F16" s="203" t="s">
        <v>143</v>
      </c>
      <c r="G16" s="204"/>
      <c r="H16" s="204"/>
      <c r="I16" s="205"/>
      <c r="J16" s="24"/>
      <c r="K16" s="24"/>
    </row>
    <row r="17" spans="1:11" s="8" customFormat="1" ht="31.5" customHeight="1" x14ac:dyDescent="0.2">
      <c r="A17" s="196" t="s">
        <v>45</v>
      </c>
      <c r="B17" s="196"/>
      <c r="C17" s="196"/>
      <c r="D17" s="25"/>
      <c r="E17" s="25"/>
      <c r="F17" s="206"/>
      <c r="G17" s="207"/>
      <c r="H17" s="207"/>
      <c r="I17" s="208"/>
      <c r="J17" s="24"/>
      <c r="K17" s="24"/>
    </row>
    <row r="18" spans="1:11" s="8" customFormat="1" ht="20.25" customHeight="1" x14ac:dyDescent="0.2">
      <c r="A18" s="196" t="s">
        <v>46</v>
      </c>
      <c r="B18" s="196"/>
      <c r="C18" s="196"/>
      <c r="D18" s="25"/>
      <c r="E18" s="25"/>
      <c r="F18" s="206"/>
      <c r="G18" s="207"/>
      <c r="H18" s="207"/>
      <c r="I18" s="208"/>
      <c r="J18" s="24"/>
      <c r="K18" s="24"/>
    </row>
    <row r="19" spans="1:11" s="8" customFormat="1" ht="21.75" customHeight="1" x14ac:dyDescent="0.2">
      <c r="A19" s="196" t="s">
        <v>47</v>
      </c>
      <c r="B19" s="196"/>
      <c r="C19" s="196"/>
      <c r="D19" s="25"/>
      <c r="E19" s="25"/>
      <c r="F19" s="209"/>
      <c r="G19" s="210"/>
      <c r="H19" s="210"/>
      <c r="I19" s="211"/>
      <c r="J19" s="24"/>
      <c r="K19" s="24"/>
    </row>
    <row r="20" spans="1:11" s="8" customFormat="1" ht="38.25" customHeight="1" x14ac:dyDescent="0.2">
      <c r="A20" s="196" t="s">
        <v>48</v>
      </c>
      <c r="B20" s="196"/>
      <c r="C20" s="196"/>
      <c r="D20" s="25"/>
      <c r="E20" s="25"/>
      <c r="F20" s="212"/>
      <c r="G20" s="213"/>
      <c r="H20" s="213"/>
      <c r="I20" s="214"/>
      <c r="J20" s="24"/>
      <c r="K20" s="24"/>
    </row>
    <row r="21" spans="1:11" s="8" customFormat="1" ht="12.75" x14ac:dyDescent="0.2">
      <c r="A21" s="191" t="s">
        <v>50</v>
      </c>
      <c r="B21" s="191"/>
      <c r="C21" s="191"/>
      <c r="D21" s="191"/>
      <c r="E21" s="191"/>
      <c r="F21" s="191"/>
      <c r="G21" s="191"/>
      <c r="H21" s="191"/>
      <c r="I21" s="191"/>
      <c r="J21" s="24"/>
      <c r="K21" s="24"/>
    </row>
    <row r="22" spans="1:11" s="8" customFormat="1" ht="51" x14ac:dyDescent="0.2">
      <c r="A22" s="64" t="s">
        <v>11</v>
      </c>
      <c r="B22" s="64" t="s">
        <v>51</v>
      </c>
      <c r="C22" s="64" t="s">
        <v>14</v>
      </c>
      <c r="D22" s="64" t="s">
        <v>52</v>
      </c>
      <c r="E22" s="192" t="s">
        <v>53</v>
      </c>
      <c r="F22" s="193"/>
      <c r="G22" s="26" t="s">
        <v>54</v>
      </c>
      <c r="H22" s="26" t="s">
        <v>55</v>
      </c>
      <c r="I22" s="26" t="s">
        <v>56</v>
      </c>
      <c r="J22" s="24"/>
      <c r="K22" s="24"/>
    </row>
    <row r="23" spans="1:11" s="8" customFormat="1" ht="48" customHeight="1" x14ac:dyDescent="0.2">
      <c r="A23" s="40">
        <v>1</v>
      </c>
      <c r="B23" s="41"/>
      <c r="C23" s="13"/>
      <c r="D23" s="13"/>
      <c r="E23" s="194"/>
      <c r="F23" s="195"/>
      <c r="G23" s="27"/>
      <c r="H23" s="27"/>
      <c r="I23" s="28"/>
      <c r="J23" s="24"/>
      <c r="K23" s="24"/>
    </row>
    <row r="24" spans="1:11" s="8" customFormat="1" ht="22.5" customHeight="1" x14ac:dyDescent="0.2">
      <c r="A24" s="176" t="s">
        <v>39</v>
      </c>
      <c r="B24" s="177"/>
      <c r="C24" s="177"/>
      <c r="D24" s="18" t="s">
        <v>40</v>
      </c>
      <c r="E24" s="21" t="s">
        <v>41</v>
      </c>
      <c r="F24" s="180" t="s">
        <v>17</v>
      </c>
      <c r="G24" s="180"/>
      <c r="H24" s="180"/>
      <c r="I24" s="180"/>
      <c r="J24" s="24"/>
      <c r="K24" s="24"/>
    </row>
    <row r="25" spans="1:11" s="8" customFormat="1" ht="12.75" x14ac:dyDescent="0.2">
      <c r="A25" s="196" t="s">
        <v>57</v>
      </c>
      <c r="B25" s="196"/>
      <c r="C25" s="196"/>
      <c r="D25" s="25"/>
      <c r="E25" s="25"/>
      <c r="F25" s="197" t="s">
        <v>142</v>
      </c>
      <c r="G25" s="198"/>
      <c r="H25" s="198"/>
      <c r="I25" s="199"/>
      <c r="J25" s="24"/>
      <c r="K25" s="24"/>
    </row>
    <row r="26" spans="1:11" s="8" customFormat="1" ht="165.75" customHeight="1" x14ac:dyDescent="0.2">
      <c r="A26" s="196" t="s">
        <v>58</v>
      </c>
      <c r="B26" s="196"/>
      <c r="C26" s="196"/>
      <c r="D26" s="25"/>
      <c r="E26" s="62"/>
      <c r="F26" s="200"/>
      <c r="G26" s="201"/>
      <c r="H26" s="201"/>
      <c r="I26" s="202"/>
      <c r="J26" s="24"/>
      <c r="K26" s="24"/>
    </row>
    <row r="27" spans="1:11" s="8" customFormat="1" ht="12" customHeight="1" x14ac:dyDescent="0.2">
      <c r="A27" s="166" t="s">
        <v>59</v>
      </c>
      <c r="B27" s="166"/>
      <c r="C27" s="166"/>
      <c r="D27" s="166"/>
      <c r="E27" s="59">
        <f>SUM(I23)</f>
        <v>0</v>
      </c>
      <c r="F27" s="167" t="s">
        <v>142</v>
      </c>
      <c r="G27" s="167"/>
      <c r="H27" s="167"/>
      <c r="I27" s="167"/>
      <c r="J27" s="24"/>
      <c r="K27" s="24"/>
    </row>
    <row r="28" spans="1:11" s="8" customFormat="1" ht="16.5" customHeight="1" x14ac:dyDescent="0.2">
      <c r="A28" s="215"/>
      <c r="B28" s="215"/>
      <c r="C28" s="215"/>
      <c r="D28" s="215"/>
      <c r="E28" s="215"/>
      <c r="F28" s="215"/>
      <c r="G28" s="215"/>
      <c r="H28" s="215"/>
      <c r="I28" s="215"/>
      <c r="J28" s="24"/>
      <c r="K28" s="24"/>
    </row>
    <row r="29" spans="1:11" s="8" customFormat="1" ht="12.75" x14ac:dyDescent="0.2">
      <c r="A29" s="181" t="s">
        <v>21</v>
      </c>
      <c r="B29" s="181"/>
      <c r="C29" s="181"/>
      <c r="D29" s="181"/>
      <c r="E29" s="181"/>
      <c r="F29" s="181"/>
      <c r="G29" s="181"/>
      <c r="H29" s="181"/>
      <c r="I29" s="181"/>
    </row>
    <row r="30" spans="1:11" s="8" customFormat="1" ht="25.5" customHeight="1" x14ac:dyDescent="0.2">
      <c r="A30" s="22" t="s">
        <v>22</v>
      </c>
      <c r="B30" s="60" t="s">
        <v>23</v>
      </c>
      <c r="C30" s="60" t="s">
        <v>24</v>
      </c>
      <c r="D30" s="60" t="s">
        <v>25</v>
      </c>
      <c r="E30" s="60" t="s">
        <v>26</v>
      </c>
      <c r="F30" s="23" t="s">
        <v>27</v>
      </c>
      <c r="G30" s="216" t="s">
        <v>28</v>
      </c>
      <c r="H30" s="216"/>
      <c r="I30" s="216"/>
      <c r="J30" s="24"/>
      <c r="K30" s="24"/>
    </row>
    <row r="31" spans="1:11" s="8" customFormat="1" ht="123.75" customHeight="1" x14ac:dyDescent="0.2">
      <c r="A31" s="61">
        <v>2</v>
      </c>
      <c r="B31" s="61">
        <v>1</v>
      </c>
      <c r="C31" s="61" t="s">
        <v>72</v>
      </c>
      <c r="D31" s="61" t="s">
        <v>74</v>
      </c>
      <c r="E31" s="61" t="s">
        <v>105</v>
      </c>
      <c r="F31" s="39" t="s">
        <v>73</v>
      </c>
      <c r="G31" s="217" t="s">
        <v>75</v>
      </c>
      <c r="H31" s="217"/>
      <c r="I31" s="217"/>
      <c r="J31" s="24"/>
      <c r="K31" s="24"/>
    </row>
    <row r="32" spans="1:11" s="8" customFormat="1" ht="12.75" x14ac:dyDescent="0.2">
      <c r="A32" s="186" t="s">
        <v>30</v>
      </c>
      <c r="B32" s="187"/>
      <c r="C32" s="187"/>
      <c r="D32" s="187"/>
      <c r="E32" s="187"/>
      <c r="F32" s="187"/>
      <c r="G32" s="187"/>
      <c r="H32" s="187"/>
      <c r="I32" s="188"/>
      <c r="J32" s="24"/>
      <c r="K32" s="24"/>
    </row>
    <row r="33" spans="1:11" s="8" customFormat="1" ht="12.75" x14ac:dyDescent="0.2">
      <c r="A33" s="186" t="s">
        <v>31</v>
      </c>
      <c r="B33" s="187"/>
      <c r="C33" s="187"/>
      <c r="D33" s="187"/>
      <c r="E33" s="187"/>
      <c r="F33" s="187"/>
      <c r="G33" s="187"/>
      <c r="H33" s="187"/>
      <c r="I33" s="188"/>
      <c r="J33" s="24"/>
      <c r="K33" s="24"/>
    </row>
    <row r="34" spans="1:11" s="8" customFormat="1" ht="18" customHeight="1" x14ac:dyDescent="0.2">
      <c r="A34" s="173" t="s">
        <v>32</v>
      </c>
      <c r="B34" s="174"/>
      <c r="C34" s="189"/>
      <c r="D34" s="189"/>
      <c r="E34" s="189"/>
      <c r="F34" s="16" t="s">
        <v>33</v>
      </c>
      <c r="G34" s="190"/>
      <c r="H34" s="189"/>
      <c r="I34" s="189"/>
      <c r="J34" s="24"/>
      <c r="K34" s="24"/>
    </row>
    <row r="35" spans="1:11" s="8" customFormat="1" ht="66" customHeight="1" x14ac:dyDescent="0.2">
      <c r="A35" s="173" t="s">
        <v>34</v>
      </c>
      <c r="B35" s="174"/>
      <c r="C35" s="17" t="s">
        <v>61</v>
      </c>
      <c r="D35" s="11" t="s">
        <v>35</v>
      </c>
      <c r="E35" s="63"/>
      <c r="F35" s="16" t="s">
        <v>36</v>
      </c>
      <c r="G35" s="175"/>
      <c r="H35" s="175"/>
      <c r="I35" s="175"/>
      <c r="J35" s="24"/>
      <c r="K35" s="24"/>
    </row>
    <row r="36" spans="1:11" s="8" customFormat="1" ht="39.75" customHeight="1" x14ac:dyDescent="0.2">
      <c r="A36" s="176" t="s">
        <v>37</v>
      </c>
      <c r="B36" s="177"/>
      <c r="C36" s="178"/>
      <c r="D36" s="179"/>
      <c r="E36" s="19" t="s">
        <v>26</v>
      </c>
      <c r="F36" s="15" t="s">
        <v>38</v>
      </c>
      <c r="G36" s="15"/>
      <c r="H36" s="15"/>
      <c r="I36" s="20"/>
      <c r="J36" s="24"/>
      <c r="K36" s="24"/>
    </row>
    <row r="37" spans="1:11" s="8" customFormat="1" ht="28.5" customHeight="1" x14ac:dyDescent="0.2">
      <c r="A37" s="176" t="s">
        <v>39</v>
      </c>
      <c r="B37" s="177"/>
      <c r="C37" s="177"/>
      <c r="D37" s="18" t="s">
        <v>40</v>
      </c>
      <c r="E37" s="21" t="s">
        <v>41</v>
      </c>
      <c r="F37" s="180" t="s">
        <v>17</v>
      </c>
      <c r="G37" s="180"/>
      <c r="H37" s="180"/>
      <c r="I37" s="180"/>
      <c r="J37" s="24"/>
      <c r="K37" s="24"/>
    </row>
    <row r="38" spans="1:11" s="8" customFormat="1" ht="12.75" x14ac:dyDescent="0.2">
      <c r="A38" s="196" t="s">
        <v>42</v>
      </c>
      <c r="B38" s="196"/>
      <c r="C38" s="196"/>
      <c r="D38" s="25"/>
      <c r="E38" s="25"/>
      <c r="F38" s="218" t="s">
        <v>143</v>
      </c>
      <c r="G38" s="219"/>
      <c r="H38" s="219"/>
      <c r="I38" s="220"/>
      <c r="J38" s="24"/>
      <c r="K38" s="24"/>
    </row>
    <row r="39" spans="1:11" s="8" customFormat="1" ht="12.75" x14ac:dyDescent="0.2">
      <c r="A39" s="196" t="s">
        <v>45</v>
      </c>
      <c r="B39" s="196"/>
      <c r="C39" s="196"/>
      <c r="D39" s="25"/>
      <c r="E39" s="25"/>
      <c r="F39" s="221"/>
      <c r="G39" s="222"/>
      <c r="H39" s="222"/>
      <c r="I39" s="223"/>
      <c r="J39" s="24"/>
      <c r="K39" s="24"/>
    </row>
    <row r="40" spans="1:11" s="8" customFormat="1" ht="12.75" x14ac:dyDescent="0.2">
      <c r="A40" s="196" t="s">
        <v>46</v>
      </c>
      <c r="B40" s="196"/>
      <c r="C40" s="196"/>
      <c r="D40" s="25"/>
      <c r="E40" s="25"/>
      <c r="F40" s="221"/>
      <c r="G40" s="222"/>
      <c r="H40" s="222"/>
      <c r="I40" s="223"/>
      <c r="J40" s="24"/>
      <c r="K40" s="24"/>
    </row>
    <row r="41" spans="1:11" s="8" customFormat="1" ht="12.75" x14ac:dyDescent="0.2">
      <c r="A41" s="196" t="s">
        <v>47</v>
      </c>
      <c r="B41" s="196"/>
      <c r="C41" s="196"/>
      <c r="D41" s="25"/>
      <c r="E41" s="25"/>
      <c r="F41" s="224"/>
      <c r="G41" s="225"/>
      <c r="H41" s="225"/>
      <c r="I41" s="226"/>
      <c r="J41" s="24"/>
      <c r="K41" s="24"/>
    </row>
    <row r="42" spans="1:11" s="8" customFormat="1" ht="39.75" customHeight="1" x14ac:dyDescent="0.2">
      <c r="A42" s="196" t="s">
        <v>48</v>
      </c>
      <c r="B42" s="196"/>
      <c r="C42" s="196"/>
      <c r="D42" s="25"/>
      <c r="E42" s="25"/>
      <c r="F42" s="212"/>
      <c r="G42" s="213"/>
      <c r="H42" s="213"/>
      <c r="I42" s="214"/>
      <c r="J42" s="24"/>
      <c r="K42" s="24"/>
    </row>
    <row r="43" spans="1:11" s="8" customFormat="1" ht="12.75" x14ac:dyDescent="0.2">
      <c r="A43" s="186" t="s">
        <v>62</v>
      </c>
      <c r="B43" s="187"/>
      <c r="C43" s="187"/>
      <c r="D43" s="187"/>
      <c r="E43" s="187"/>
      <c r="F43" s="187"/>
      <c r="G43" s="187"/>
      <c r="H43" s="187"/>
      <c r="I43" s="188"/>
      <c r="J43" s="24"/>
      <c r="K43" s="24"/>
    </row>
    <row r="44" spans="1:11" s="8" customFormat="1" ht="38.25" x14ac:dyDescent="0.2">
      <c r="A44" s="64" t="s">
        <v>11</v>
      </c>
      <c r="B44" s="43" t="s">
        <v>51</v>
      </c>
      <c r="C44" s="64" t="s">
        <v>14</v>
      </c>
      <c r="D44" s="64" t="s">
        <v>52</v>
      </c>
      <c r="E44" s="192" t="s">
        <v>53</v>
      </c>
      <c r="F44" s="193"/>
      <c r="G44" s="26" t="s">
        <v>54</v>
      </c>
      <c r="H44" s="26" t="s">
        <v>55</v>
      </c>
      <c r="I44" s="26" t="s">
        <v>56</v>
      </c>
      <c r="J44" s="24"/>
      <c r="K44" s="24"/>
    </row>
    <row r="45" spans="1:11" s="8" customFormat="1" ht="35.25" customHeight="1" x14ac:dyDescent="0.2">
      <c r="A45" s="40">
        <v>1</v>
      </c>
      <c r="B45" s="14"/>
      <c r="C45" s="13"/>
      <c r="D45" s="13"/>
      <c r="E45" s="233"/>
      <c r="F45" s="234"/>
      <c r="G45" s="27"/>
      <c r="H45" s="27"/>
      <c r="I45" s="28">
        <f>(H45-G45)/365</f>
        <v>0</v>
      </c>
      <c r="J45" s="24"/>
      <c r="K45" s="24"/>
    </row>
    <row r="46" spans="1:11" s="8" customFormat="1" ht="39.75" customHeight="1" x14ac:dyDescent="0.2">
      <c r="A46" s="40">
        <v>2</v>
      </c>
      <c r="B46" s="14"/>
      <c r="C46" s="13"/>
      <c r="D46" s="13"/>
      <c r="E46" s="235"/>
      <c r="F46" s="236"/>
      <c r="G46" s="27"/>
      <c r="H46" s="27"/>
      <c r="I46" s="28">
        <f>(H46-G46)/365</f>
        <v>0</v>
      </c>
      <c r="J46" s="24"/>
      <c r="K46" s="24"/>
    </row>
    <row r="47" spans="1:11" s="8" customFormat="1" ht="41.25" customHeight="1" x14ac:dyDescent="0.2">
      <c r="A47" s="176" t="s">
        <v>39</v>
      </c>
      <c r="B47" s="177"/>
      <c r="C47" s="177"/>
      <c r="D47" s="18" t="s">
        <v>40</v>
      </c>
      <c r="E47" s="64" t="s">
        <v>41</v>
      </c>
      <c r="F47" s="180" t="s">
        <v>17</v>
      </c>
      <c r="G47" s="180"/>
      <c r="H47" s="180"/>
      <c r="I47" s="180"/>
      <c r="J47" s="24"/>
      <c r="K47" s="24"/>
    </row>
    <row r="48" spans="1:11" s="46" customFormat="1" ht="27" customHeight="1" x14ac:dyDescent="0.2">
      <c r="A48" s="196" t="s">
        <v>57</v>
      </c>
      <c r="B48" s="196"/>
      <c r="C48" s="196"/>
      <c r="D48" s="25"/>
      <c r="E48" s="25"/>
      <c r="F48" s="227" t="s">
        <v>143</v>
      </c>
      <c r="G48" s="228"/>
      <c r="H48" s="228"/>
      <c r="I48" s="229"/>
      <c r="J48" s="24"/>
      <c r="K48" s="24"/>
    </row>
    <row r="49" spans="1:11" s="8" customFormat="1" ht="12.75" x14ac:dyDescent="0.2">
      <c r="A49" s="196" t="s">
        <v>63</v>
      </c>
      <c r="B49" s="196"/>
      <c r="C49" s="196"/>
      <c r="D49" s="25"/>
      <c r="E49" s="62"/>
      <c r="F49" s="230"/>
      <c r="G49" s="231"/>
      <c r="H49" s="231"/>
      <c r="I49" s="232"/>
      <c r="J49" s="24"/>
      <c r="K49" s="24"/>
    </row>
    <row r="50" spans="1:11" s="8" customFormat="1" ht="31.5" customHeight="1" x14ac:dyDescent="0.2">
      <c r="A50" s="166" t="s">
        <v>59</v>
      </c>
      <c r="B50" s="166"/>
      <c r="C50" s="166"/>
      <c r="D50" s="166"/>
      <c r="E50" s="59">
        <f>SUM(I45:I46)</f>
        <v>0</v>
      </c>
      <c r="F50" s="167" t="s">
        <v>143</v>
      </c>
      <c r="G50" s="168"/>
      <c r="H50" s="168"/>
      <c r="I50" s="168"/>
      <c r="J50" s="24"/>
      <c r="K50" s="24"/>
    </row>
    <row r="51" spans="1:11" s="8" customFormat="1" ht="17.25" customHeight="1" x14ac:dyDescent="0.2"/>
    <row r="52" spans="1:11" s="8" customFormat="1" ht="23.25" customHeight="1" x14ac:dyDescent="0.2">
      <c r="A52" s="181" t="s">
        <v>21</v>
      </c>
      <c r="B52" s="181"/>
      <c r="C52" s="181"/>
      <c r="D52" s="181"/>
      <c r="E52" s="181"/>
      <c r="F52" s="181"/>
      <c r="G52" s="181"/>
      <c r="H52" s="181"/>
      <c r="I52" s="181"/>
    </row>
    <row r="53" spans="1:11" s="8" customFormat="1" ht="25.5" customHeight="1" x14ac:dyDescent="0.2">
      <c r="A53" s="22" t="s">
        <v>22</v>
      </c>
      <c r="B53" s="60" t="s">
        <v>23</v>
      </c>
      <c r="C53" s="60" t="s">
        <v>24</v>
      </c>
      <c r="D53" s="60" t="s">
        <v>25</v>
      </c>
      <c r="E53" s="60" t="s">
        <v>26</v>
      </c>
      <c r="F53" s="23" t="s">
        <v>27</v>
      </c>
      <c r="G53" s="216" t="s">
        <v>28</v>
      </c>
      <c r="H53" s="216"/>
      <c r="I53" s="216"/>
    </row>
    <row r="54" spans="1:11" s="8" customFormat="1" ht="72.75" customHeight="1" x14ac:dyDescent="0.2">
      <c r="A54" s="61">
        <v>3</v>
      </c>
      <c r="B54" s="61">
        <v>1</v>
      </c>
      <c r="C54" s="61" t="s">
        <v>76</v>
      </c>
      <c r="D54" s="61" t="s">
        <v>74</v>
      </c>
      <c r="E54" s="61" t="s">
        <v>106</v>
      </c>
      <c r="F54" s="39" t="s">
        <v>77</v>
      </c>
      <c r="G54" s="217" t="s">
        <v>78</v>
      </c>
      <c r="H54" s="217"/>
      <c r="I54" s="217"/>
    </row>
    <row r="55" spans="1:11" s="8" customFormat="1" ht="12.75" customHeight="1" x14ac:dyDescent="0.2">
      <c r="A55" s="186" t="s">
        <v>30</v>
      </c>
      <c r="B55" s="187"/>
      <c r="C55" s="187"/>
      <c r="D55" s="187"/>
      <c r="E55" s="187"/>
      <c r="F55" s="187"/>
      <c r="G55" s="187"/>
      <c r="H55" s="187"/>
      <c r="I55" s="188"/>
    </row>
    <row r="56" spans="1:11" s="8" customFormat="1" ht="12.75" customHeight="1" x14ac:dyDescent="0.2">
      <c r="A56" s="186" t="s">
        <v>31</v>
      </c>
      <c r="B56" s="187"/>
      <c r="C56" s="187"/>
      <c r="D56" s="187"/>
      <c r="E56" s="187"/>
      <c r="F56" s="187"/>
      <c r="G56" s="187"/>
      <c r="H56" s="187"/>
      <c r="I56" s="188"/>
    </row>
    <row r="57" spans="1:11" s="8" customFormat="1" ht="12.75" customHeight="1" x14ac:dyDescent="0.2">
      <c r="A57" s="173" t="s">
        <v>32</v>
      </c>
      <c r="B57" s="174"/>
      <c r="C57" s="189"/>
      <c r="D57" s="189"/>
      <c r="E57" s="189"/>
      <c r="F57" s="16" t="s">
        <v>33</v>
      </c>
      <c r="G57" s="190"/>
      <c r="H57" s="189"/>
      <c r="I57" s="189"/>
    </row>
    <row r="58" spans="1:11" s="8" customFormat="1" ht="38.25" customHeight="1" x14ac:dyDescent="0.2">
      <c r="A58" s="173" t="s">
        <v>34</v>
      </c>
      <c r="B58" s="174"/>
      <c r="C58" s="17" t="s">
        <v>61</v>
      </c>
      <c r="D58" s="11" t="s">
        <v>35</v>
      </c>
      <c r="E58" s="63"/>
      <c r="F58" s="16" t="s">
        <v>36</v>
      </c>
      <c r="G58" s="175"/>
      <c r="H58" s="175"/>
      <c r="I58" s="175"/>
    </row>
    <row r="59" spans="1:11" s="8" customFormat="1" ht="12.75" customHeight="1" x14ac:dyDescent="0.2">
      <c r="A59" s="176" t="s">
        <v>37</v>
      </c>
      <c r="B59" s="177"/>
      <c r="C59" s="178"/>
      <c r="D59" s="179"/>
      <c r="E59" s="19" t="s">
        <v>26</v>
      </c>
      <c r="F59" s="15" t="s">
        <v>38</v>
      </c>
      <c r="G59" s="15"/>
      <c r="H59" s="15"/>
      <c r="I59" s="20"/>
    </row>
    <row r="60" spans="1:11" s="8" customFormat="1" ht="12.75" customHeight="1" x14ac:dyDescent="0.2">
      <c r="A60" s="176" t="s">
        <v>39</v>
      </c>
      <c r="B60" s="177"/>
      <c r="C60" s="177"/>
      <c r="D60" s="18" t="s">
        <v>40</v>
      </c>
      <c r="E60" s="21" t="s">
        <v>41</v>
      </c>
      <c r="F60" s="180" t="s">
        <v>17</v>
      </c>
      <c r="G60" s="180"/>
      <c r="H60" s="180"/>
      <c r="I60" s="180"/>
    </row>
    <row r="61" spans="1:11" s="8" customFormat="1" ht="12.75" customHeight="1" x14ac:dyDescent="0.2">
      <c r="A61" s="196" t="s">
        <v>42</v>
      </c>
      <c r="B61" s="196"/>
      <c r="C61" s="196"/>
      <c r="D61" s="25"/>
      <c r="E61" s="25"/>
      <c r="F61" s="218" t="s">
        <v>143</v>
      </c>
      <c r="G61" s="219"/>
      <c r="H61" s="219"/>
      <c r="I61" s="220"/>
    </row>
    <row r="62" spans="1:11" s="8" customFormat="1" ht="12.75" customHeight="1" x14ac:dyDescent="0.2">
      <c r="A62" s="196" t="s">
        <v>45</v>
      </c>
      <c r="B62" s="196"/>
      <c r="C62" s="196"/>
      <c r="D62" s="25"/>
      <c r="E62" s="25"/>
      <c r="F62" s="221"/>
      <c r="G62" s="222"/>
      <c r="H62" s="222"/>
      <c r="I62" s="223"/>
    </row>
    <row r="63" spans="1:11" s="8" customFormat="1" ht="12.75" customHeight="1" x14ac:dyDescent="0.2">
      <c r="A63" s="196" t="s">
        <v>46</v>
      </c>
      <c r="B63" s="196"/>
      <c r="C63" s="196"/>
      <c r="D63" s="25"/>
      <c r="E63" s="25"/>
      <c r="F63" s="221"/>
      <c r="G63" s="222"/>
      <c r="H63" s="222"/>
      <c r="I63" s="223"/>
    </row>
    <row r="64" spans="1:11" s="8" customFormat="1" ht="12.75" customHeight="1" x14ac:dyDescent="0.2">
      <c r="A64" s="196" t="s">
        <v>47</v>
      </c>
      <c r="B64" s="196"/>
      <c r="C64" s="196"/>
      <c r="D64" s="25"/>
      <c r="E64" s="25"/>
      <c r="F64" s="224"/>
      <c r="G64" s="225"/>
      <c r="H64" s="225"/>
      <c r="I64" s="226"/>
    </row>
    <row r="65" spans="1:11" s="8" customFormat="1" ht="38.25" customHeight="1" x14ac:dyDescent="0.2">
      <c r="A65" s="196" t="s">
        <v>48</v>
      </c>
      <c r="B65" s="196"/>
      <c r="C65" s="196"/>
      <c r="D65" s="25"/>
      <c r="E65" s="25"/>
      <c r="F65" s="212"/>
      <c r="G65" s="213"/>
      <c r="H65" s="213"/>
      <c r="I65" s="214"/>
    </row>
    <row r="66" spans="1:11" s="8" customFormat="1" ht="12.75" customHeight="1" x14ac:dyDescent="0.2">
      <c r="A66" s="186" t="s">
        <v>62</v>
      </c>
      <c r="B66" s="187"/>
      <c r="C66" s="187"/>
      <c r="D66" s="187"/>
      <c r="E66" s="187"/>
      <c r="F66" s="187"/>
      <c r="G66" s="187"/>
      <c r="H66" s="187"/>
      <c r="I66" s="188"/>
    </row>
    <row r="67" spans="1:11" s="8" customFormat="1" ht="38.25" x14ac:dyDescent="0.2">
      <c r="A67" s="64" t="s">
        <v>11</v>
      </c>
      <c r="B67" s="43" t="s">
        <v>51</v>
      </c>
      <c r="C67" s="64" t="s">
        <v>14</v>
      </c>
      <c r="D67" s="64" t="s">
        <v>52</v>
      </c>
      <c r="E67" s="192" t="s">
        <v>53</v>
      </c>
      <c r="F67" s="193"/>
      <c r="G67" s="26" t="s">
        <v>54</v>
      </c>
      <c r="H67" s="26" t="s">
        <v>55</v>
      </c>
      <c r="I67" s="26" t="s">
        <v>56</v>
      </c>
    </row>
    <row r="68" spans="1:11" s="8" customFormat="1" ht="12.75" x14ac:dyDescent="0.2">
      <c r="A68" s="40">
        <v>1</v>
      </c>
      <c r="B68" s="14"/>
      <c r="C68" s="13"/>
      <c r="D68" s="13"/>
      <c r="E68" s="233"/>
      <c r="F68" s="234"/>
      <c r="G68" s="27"/>
      <c r="H68" s="27"/>
      <c r="I68" s="28">
        <f>(H68-G68)/365</f>
        <v>0</v>
      </c>
    </row>
    <row r="69" spans="1:11" s="8" customFormat="1" ht="12.75" x14ac:dyDescent="0.2">
      <c r="A69" s="40">
        <v>2</v>
      </c>
      <c r="B69" s="14"/>
      <c r="C69" s="13"/>
      <c r="D69" s="13"/>
      <c r="E69" s="235"/>
      <c r="F69" s="236"/>
      <c r="G69" s="27"/>
      <c r="H69" s="27"/>
      <c r="I69" s="28">
        <f>(H69-G69)/365</f>
        <v>0</v>
      </c>
    </row>
    <row r="70" spans="1:11" s="8" customFormat="1" ht="12.75" customHeight="1" x14ac:dyDescent="0.2">
      <c r="A70" s="176" t="s">
        <v>39</v>
      </c>
      <c r="B70" s="177"/>
      <c r="C70" s="177"/>
      <c r="D70" s="18" t="s">
        <v>40</v>
      </c>
      <c r="E70" s="64" t="s">
        <v>41</v>
      </c>
      <c r="F70" s="180" t="s">
        <v>17</v>
      </c>
      <c r="G70" s="180"/>
      <c r="H70" s="180"/>
      <c r="I70" s="180"/>
    </row>
    <row r="71" spans="1:11" s="8" customFormat="1" ht="12.75" customHeight="1" x14ac:dyDescent="0.2">
      <c r="A71" s="196" t="s">
        <v>57</v>
      </c>
      <c r="B71" s="196"/>
      <c r="C71" s="196"/>
      <c r="D71" s="25"/>
      <c r="E71" s="25"/>
      <c r="F71" s="227" t="s">
        <v>143</v>
      </c>
      <c r="G71" s="228"/>
      <c r="H71" s="228"/>
      <c r="I71" s="229"/>
    </row>
    <row r="72" spans="1:11" s="8" customFormat="1" ht="38.25" customHeight="1" x14ac:dyDescent="0.2">
      <c r="A72" s="196" t="s">
        <v>63</v>
      </c>
      <c r="B72" s="196"/>
      <c r="C72" s="196"/>
      <c r="D72" s="25"/>
      <c r="E72" s="25"/>
      <c r="F72" s="230"/>
      <c r="G72" s="231"/>
      <c r="H72" s="231"/>
      <c r="I72" s="232"/>
    </row>
    <row r="73" spans="1:11" s="8" customFormat="1" ht="31.5" customHeight="1" x14ac:dyDescent="0.2">
      <c r="A73" s="166" t="s">
        <v>59</v>
      </c>
      <c r="B73" s="166"/>
      <c r="C73" s="166"/>
      <c r="D73" s="166"/>
      <c r="E73" s="59">
        <f>SUM(I68:I69)</f>
        <v>0</v>
      </c>
      <c r="F73" s="167" t="s">
        <v>143</v>
      </c>
      <c r="G73" s="168"/>
      <c r="H73" s="168"/>
      <c r="I73" s="168"/>
      <c r="J73" s="24"/>
      <c r="K73" s="24"/>
    </row>
    <row r="74" spans="1:11" s="8" customFormat="1" ht="12.75" x14ac:dyDescent="0.2"/>
    <row r="75" spans="1:11" s="8" customFormat="1" ht="12.75" x14ac:dyDescent="0.2">
      <c r="A75" s="181" t="s">
        <v>21</v>
      </c>
      <c r="B75" s="181"/>
      <c r="C75" s="181"/>
      <c r="D75" s="181"/>
      <c r="E75" s="181"/>
      <c r="F75" s="181"/>
      <c r="G75" s="181"/>
      <c r="H75" s="181"/>
      <c r="I75" s="181"/>
    </row>
    <row r="76" spans="1:11" s="8" customFormat="1" ht="25.5" x14ac:dyDescent="0.2">
      <c r="A76" s="22" t="s">
        <v>22</v>
      </c>
      <c r="B76" s="60" t="s">
        <v>23</v>
      </c>
      <c r="C76" s="60" t="s">
        <v>24</v>
      </c>
      <c r="D76" s="60" t="s">
        <v>25</v>
      </c>
      <c r="E76" s="60" t="s">
        <v>26</v>
      </c>
      <c r="F76" s="23" t="s">
        <v>27</v>
      </c>
      <c r="G76" s="216" t="s">
        <v>28</v>
      </c>
      <c r="H76" s="216"/>
      <c r="I76" s="216"/>
    </row>
    <row r="77" spans="1:11" s="8" customFormat="1" ht="76.5" x14ac:dyDescent="0.2">
      <c r="A77" s="61">
        <v>4</v>
      </c>
      <c r="B77" s="61">
        <v>1</v>
      </c>
      <c r="C77" s="61" t="s">
        <v>79</v>
      </c>
      <c r="D77" s="61" t="s">
        <v>74</v>
      </c>
      <c r="E77" s="61" t="s">
        <v>106</v>
      </c>
      <c r="F77" s="39" t="s">
        <v>80</v>
      </c>
      <c r="G77" s="217" t="s">
        <v>81</v>
      </c>
      <c r="H77" s="217"/>
      <c r="I77" s="217"/>
    </row>
    <row r="78" spans="1:11" s="8" customFormat="1" ht="12.75" x14ac:dyDescent="0.2">
      <c r="A78" s="186" t="s">
        <v>30</v>
      </c>
      <c r="B78" s="187"/>
      <c r="C78" s="187"/>
      <c r="D78" s="187"/>
      <c r="E78" s="187"/>
      <c r="F78" s="187"/>
      <c r="G78" s="187"/>
      <c r="H78" s="187"/>
      <c r="I78" s="188"/>
    </row>
    <row r="79" spans="1:11" s="8" customFormat="1" ht="12.75" x14ac:dyDescent="0.2">
      <c r="A79" s="186" t="s">
        <v>31</v>
      </c>
      <c r="B79" s="187"/>
      <c r="C79" s="187"/>
      <c r="D79" s="187"/>
      <c r="E79" s="187"/>
      <c r="F79" s="187"/>
      <c r="G79" s="187"/>
      <c r="H79" s="187"/>
      <c r="I79" s="188"/>
    </row>
    <row r="80" spans="1:11" s="8" customFormat="1" ht="12.75" x14ac:dyDescent="0.2">
      <c r="A80" s="173" t="s">
        <v>32</v>
      </c>
      <c r="B80" s="174"/>
      <c r="C80" s="189"/>
      <c r="D80" s="189"/>
      <c r="E80" s="189"/>
      <c r="F80" s="16" t="s">
        <v>33</v>
      </c>
      <c r="G80" s="190"/>
      <c r="H80" s="189"/>
      <c r="I80" s="189"/>
    </row>
    <row r="81" spans="1:11" s="8" customFormat="1" ht="24" x14ac:dyDescent="0.2">
      <c r="A81" s="173" t="s">
        <v>34</v>
      </c>
      <c r="B81" s="174"/>
      <c r="C81" s="17"/>
      <c r="D81" s="11" t="s">
        <v>35</v>
      </c>
      <c r="E81" s="63"/>
      <c r="F81" s="16" t="s">
        <v>36</v>
      </c>
      <c r="G81" s="175"/>
      <c r="H81" s="175"/>
      <c r="I81" s="175"/>
    </row>
    <row r="82" spans="1:11" s="8" customFormat="1" ht="12.75" x14ac:dyDescent="0.2">
      <c r="A82" s="176" t="s">
        <v>37</v>
      </c>
      <c r="B82" s="177"/>
      <c r="C82" s="178"/>
      <c r="D82" s="179"/>
      <c r="E82" s="19" t="s">
        <v>26</v>
      </c>
      <c r="F82" s="15" t="s">
        <v>38</v>
      </c>
      <c r="G82" s="15"/>
      <c r="H82" s="15"/>
      <c r="I82" s="20"/>
    </row>
    <row r="83" spans="1:11" s="8" customFormat="1" ht="12.75" x14ac:dyDescent="0.2">
      <c r="A83" s="176" t="s">
        <v>39</v>
      </c>
      <c r="B83" s="177"/>
      <c r="C83" s="177"/>
      <c r="D83" s="18" t="s">
        <v>40</v>
      </c>
      <c r="E83" s="21" t="s">
        <v>41</v>
      </c>
      <c r="F83" s="180" t="s">
        <v>17</v>
      </c>
      <c r="G83" s="180"/>
      <c r="H83" s="180"/>
      <c r="I83" s="180"/>
    </row>
    <row r="84" spans="1:11" s="8" customFormat="1" ht="12.75" x14ac:dyDescent="0.2">
      <c r="A84" s="196" t="s">
        <v>42</v>
      </c>
      <c r="B84" s="196"/>
      <c r="C84" s="196"/>
      <c r="D84" s="25"/>
      <c r="E84" s="25"/>
      <c r="F84" s="218" t="s">
        <v>143</v>
      </c>
      <c r="G84" s="219"/>
      <c r="H84" s="219"/>
      <c r="I84" s="220"/>
    </row>
    <row r="85" spans="1:11" s="8" customFormat="1" ht="12.75" x14ac:dyDescent="0.2">
      <c r="A85" s="196" t="s">
        <v>45</v>
      </c>
      <c r="B85" s="196"/>
      <c r="C85" s="196"/>
      <c r="D85" s="25"/>
      <c r="E85" s="25"/>
      <c r="F85" s="221"/>
      <c r="G85" s="222"/>
      <c r="H85" s="222"/>
      <c r="I85" s="223"/>
    </row>
    <row r="86" spans="1:11" s="8" customFormat="1" ht="12.75" x14ac:dyDescent="0.2">
      <c r="A86" s="196" t="s">
        <v>46</v>
      </c>
      <c r="B86" s="196"/>
      <c r="C86" s="196"/>
      <c r="D86" s="25"/>
      <c r="E86" s="25"/>
      <c r="F86" s="221"/>
      <c r="G86" s="222"/>
      <c r="H86" s="222"/>
      <c r="I86" s="223"/>
    </row>
    <row r="87" spans="1:11" s="8" customFormat="1" ht="12.75" x14ac:dyDescent="0.2">
      <c r="A87" s="196" t="s">
        <v>47</v>
      </c>
      <c r="B87" s="196"/>
      <c r="C87" s="196"/>
      <c r="D87" s="25"/>
      <c r="E87" s="25"/>
      <c r="F87" s="224"/>
      <c r="G87" s="225"/>
      <c r="H87" s="225"/>
      <c r="I87" s="226"/>
    </row>
    <row r="88" spans="1:11" s="8" customFormat="1" ht="12.75" x14ac:dyDescent="0.2">
      <c r="A88" s="196" t="s">
        <v>48</v>
      </c>
      <c r="B88" s="196"/>
      <c r="C88" s="196"/>
      <c r="D88" s="25"/>
      <c r="E88" s="25"/>
      <c r="F88" s="212"/>
      <c r="G88" s="213"/>
      <c r="H88" s="213"/>
      <c r="I88" s="214"/>
    </row>
    <row r="89" spans="1:11" s="8" customFormat="1" ht="12.75" x14ac:dyDescent="0.2">
      <c r="A89" s="186" t="s">
        <v>62</v>
      </c>
      <c r="B89" s="187"/>
      <c r="C89" s="187"/>
      <c r="D89" s="187"/>
      <c r="E89" s="187"/>
      <c r="F89" s="187"/>
      <c r="G89" s="187"/>
      <c r="H89" s="187"/>
      <c r="I89" s="188"/>
    </row>
    <row r="90" spans="1:11" s="8" customFormat="1" ht="38.25" x14ac:dyDescent="0.2">
      <c r="A90" s="64" t="s">
        <v>11</v>
      </c>
      <c r="B90" s="43" t="s">
        <v>51</v>
      </c>
      <c r="C90" s="64" t="s">
        <v>14</v>
      </c>
      <c r="D90" s="64" t="s">
        <v>52</v>
      </c>
      <c r="E90" s="192" t="s">
        <v>53</v>
      </c>
      <c r="F90" s="193"/>
      <c r="G90" s="26" t="s">
        <v>54</v>
      </c>
      <c r="H90" s="26" t="s">
        <v>55</v>
      </c>
      <c r="I90" s="26" t="s">
        <v>56</v>
      </c>
    </row>
    <row r="91" spans="1:11" s="8" customFormat="1" ht="12.75" x14ac:dyDescent="0.2">
      <c r="A91" s="40">
        <v>1</v>
      </c>
      <c r="B91" s="14"/>
      <c r="C91" s="13"/>
      <c r="D91" s="13"/>
      <c r="E91" s="233"/>
      <c r="F91" s="234"/>
      <c r="G91" s="27"/>
      <c r="H91" s="27"/>
      <c r="I91" s="28">
        <f>(H91-G91)/365</f>
        <v>0</v>
      </c>
    </row>
    <row r="92" spans="1:11" s="8" customFormat="1" ht="12.75" x14ac:dyDescent="0.2">
      <c r="A92" s="40">
        <v>2</v>
      </c>
      <c r="B92" s="14"/>
      <c r="C92" s="13"/>
      <c r="D92" s="13"/>
      <c r="E92" s="235"/>
      <c r="F92" s="236"/>
      <c r="G92" s="27"/>
      <c r="H92" s="27"/>
      <c r="I92" s="28">
        <f>(H92-G92)/365</f>
        <v>0</v>
      </c>
    </row>
    <row r="93" spans="1:11" s="8" customFormat="1" ht="12.75" x14ac:dyDescent="0.2">
      <c r="A93" s="176" t="s">
        <v>39</v>
      </c>
      <c r="B93" s="177"/>
      <c r="C93" s="177"/>
      <c r="D93" s="18" t="s">
        <v>40</v>
      </c>
      <c r="E93" s="64" t="s">
        <v>41</v>
      </c>
      <c r="F93" s="180" t="s">
        <v>17</v>
      </c>
      <c r="G93" s="180"/>
      <c r="H93" s="180"/>
      <c r="I93" s="180"/>
    </row>
    <row r="94" spans="1:11" s="8" customFormat="1" ht="12.75" x14ac:dyDescent="0.2">
      <c r="A94" s="196" t="s">
        <v>57</v>
      </c>
      <c r="B94" s="196"/>
      <c r="C94" s="196"/>
      <c r="D94" s="25"/>
      <c r="E94" s="25"/>
      <c r="F94" s="227" t="s">
        <v>143</v>
      </c>
      <c r="G94" s="228"/>
      <c r="H94" s="228"/>
      <c r="I94" s="229"/>
    </row>
    <row r="95" spans="1:11" s="8" customFormat="1" ht="12.75" x14ac:dyDescent="0.2">
      <c r="A95" s="196" t="s">
        <v>63</v>
      </c>
      <c r="B95" s="196"/>
      <c r="C95" s="196"/>
      <c r="D95" s="25"/>
      <c r="E95" s="75"/>
      <c r="F95" s="230"/>
      <c r="G95" s="231"/>
      <c r="H95" s="231"/>
      <c r="I95" s="232"/>
    </row>
    <row r="96" spans="1:11" s="8" customFormat="1" ht="31.5" customHeight="1" x14ac:dyDescent="0.2">
      <c r="A96" s="166" t="s">
        <v>59</v>
      </c>
      <c r="B96" s="166"/>
      <c r="C96" s="166"/>
      <c r="D96" s="166"/>
      <c r="E96" s="59">
        <f>SUM(I91:I92)</f>
        <v>0</v>
      </c>
      <c r="F96" s="167" t="s">
        <v>143</v>
      </c>
      <c r="G96" s="168"/>
      <c r="H96" s="168"/>
      <c r="I96" s="168"/>
      <c r="J96" s="24"/>
      <c r="K96" s="24"/>
    </row>
    <row r="97" s="8" customFormat="1" ht="12.75" x14ac:dyDescent="0.2"/>
    <row r="98" s="8" customFormat="1" ht="12.75" x14ac:dyDescent="0.2"/>
    <row r="99" s="8" customFormat="1" ht="12.75" x14ac:dyDescent="0.2"/>
    <row r="100" s="8" customFormat="1" ht="12.75" x14ac:dyDescent="0.2"/>
    <row r="101" s="8" customFormat="1" ht="12.75" x14ac:dyDescent="0.2"/>
    <row r="102" s="8" customFormat="1" ht="12.75" x14ac:dyDescent="0.2"/>
    <row r="103" s="8" customFormat="1" ht="12.75" x14ac:dyDescent="0.2"/>
    <row r="104" s="8" customFormat="1" ht="12.75" x14ac:dyDescent="0.2"/>
    <row r="105" s="8" customFormat="1" ht="12.75" x14ac:dyDescent="0.2"/>
    <row r="106" s="8" customFormat="1" ht="12.75" x14ac:dyDescent="0.2"/>
    <row r="107" s="8" customFormat="1" ht="12.75" x14ac:dyDescent="0.2"/>
    <row r="108" s="8" customFormat="1" ht="12.75" x14ac:dyDescent="0.2"/>
    <row r="109" s="8" customFormat="1" ht="12.75" x14ac:dyDescent="0.2"/>
    <row r="110" s="8" customFormat="1" ht="12.75" x14ac:dyDescent="0.2"/>
    <row r="111" s="8" customFormat="1" ht="12.75" x14ac:dyDescent="0.2"/>
    <row r="112" s="8" customFormat="1" ht="12.75" x14ac:dyDescent="0.2"/>
    <row r="113" s="8" customFormat="1" ht="12.75" x14ac:dyDescent="0.2"/>
    <row r="114" s="8" customFormat="1" ht="12.75" x14ac:dyDescent="0.2"/>
    <row r="115" s="8" customFormat="1" ht="12.75" x14ac:dyDescent="0.2"/>
    <row r="116" s="8" customFormat="1" ht="12.75" x14ac:dyDescent="0.2"/>
    <row r="117" s="8" customFormat="1" ht="12.75" x14ac:dyDescent="0.2"/>
    <row r="118" s="8" customFormat="1" ht="12.75" x14ac:dyDescent="0.2"/>
    <row r="119" s="8" customFormat="1" ht="12.75" x14ac:dyDescent="0.2"/>
    <row r="120" s="8" customFormat="1" ht="12.75" x14ac:dyDescent="0.2"/>
    <row r="121" s="8" customFormat="1" ht="12.75" x14ac:dyDescent="0.2"/>
    <row r="122" s="8" customFormat="1" ht="12.75" x14ac:dyDescent="0.2"/>
    <row r="123" s="8" customFormat="1" ht="12.75" x14ac:dyDescent="0.2"/>
    <row r="124" s="8" customFormat="1" ht="12.75" x14ac:dyDescent="0.2"/>
    <row r="125" s="8" customFormat="1" ht="12.75" x14ac:dyDescent="0.2"/>
    <row r="126" s="8" customFormat="1" ht="12.75" x14ac:dyDescent="0.2"/>
    <row r="127" s="8" customFormat="1" ht="12.75" x14ac:dyDescent="0.2"/>
    <row r="128" s="8" customFormat="1" ht="12.75" x14ac:dyDescent="0.2"/>
    <row r="129" s="8" customFormat="1" ht="12.75" x14ac:dyDescent="0.2"/>
    <row r="130" s="8" customFormat="1" ht="12.75" x14ac:dyDescent="0.2"/>
    <row r="131" s="8" customFormat="1" ht="12.75" x14ac:dyDescent="0.2"/>
    <row r="132" s="8" customFormat="1" ht="12.75" x14ac:dyDescent="0.2"/>
    <row r="133" s="8" customFormat="1" ht="12.75" x14ac:dyDescent="0.2"/>
    <row r="134" s="8" customFormat="1" ht="12.75" x14ac:dyDescent="0.2"/>
    <row r="135" s="8" customFormat="1" ht="12.75" x14ac:dyDescent="0.2"/>
    <row r="136" s="8" customFormat="1" ht="12.75" x14ac:dyDescent="0.2"/>
    <row r="137" s="8" customFormat="1" ht="12.75" x14ac:dyDescent="0.2"/>
    <row r="138" s="8" customFormat="1" ht="12.75" x14ac:dyDescent="0.2"/>
    <row r="139" s="8" customFormat="1" ht="12.75" x14ac:dyDescent="0.2"/>
    <row r="140" s="8" customFormat="1" ht="12.75" x14ac:dyDescent="0.2"/>
    <row r="141" s="8" customFormat="1" ht="12.75" x14ac:dyDescent="0.2"/>
    <row r="142" s="8" customFormat="1" ht="12.75" x14ac:dyDescent="0.2"/>
    <row r="143" s="8" customFormat="1" ht="12.75" x14ac:dyDescent="0.2"/>
    <row r="144" s="8" customFormat="1" ht="12.75" x14ac:dyDescent="0.2"/>
    <row r="145" s="8" customFormat="1" ht="12.75" x14ac:dyDescent="0.2"/>
    <row r="146" s="8" customFormat="1" ht="12.75" x14ac:dyDescent="0.2"/>
    <row r="147" s="8" customFormat="1" ht="12.75" x14ac:dyDescent="0.2"/>
    <row r="148" s="8" customFormat="1" ht="12.75" x14ac:dyDescent="0.2"/>
    <row r="149" s="8" customFormat="1" ht="12.75" x14ac:dyDescent="0.2"/>
    <row r="150" s="8" customFormat="1" ht="12.75" x14ac:dyDescent="0.2"/>
    <row r="151" s="8" customFormat="1" ht="12.75" x14ac:dyDescent="0.2"/>
    <row r="152" s="8" customFormat="1" ht="12.75" x14ac:dyDescent="0.2"/>
    <row r="153" s="8" customFormat="1" ht="12.75" x14ac:dyDescent="0.2"/>
    <row r="154" s="8" customFormat="1" ht="12.75" x14ac:dyDescent="0.2"/>
    <row r="155" s="8" customFormat="1" ht="12.75" x14ac:dyDescent="0.2"/>
    <row r="156" s="8" customFormat="1" ht="12.75" x14ac:dyDescent="0.2"/>
    <row r="157" s="8" customFormat="1" ht="12.75" x14ac:dyDescent="0.2"/>
    <row r="158" s="8" customFormat="1" ht="12.75" x14ac:dyDescent="0.2"/>
    <row r="159" s="8" customFormat="1" ht="12.75" x14ac:dyDescent="0.2"/>
    <row r="160" s="8" customFormat="1" ht="12.75" x14ac:dyDescent="0.2"/>
    <row r="161" s="8" customFormat="1" ht="12.75" x14ac:dyDescent="0.2"/>
    <row r="162" s="8" customFormat="1" ht="12.75" x14ac:dyDescent="0.2"/>
    <row r="163" s="8" customFormat="1" ht="12.75" x14ac:dyDescent="0.2"/>
    <row r="164" s="8" customFormat="1" ht="12.75" x14ac:dyDescent="0.2"/>
    <row r="165" s="8" customFormat="1" ht="12.75" x14ac:dyDescent="0.2"/>
    <row r="166" s="8" customFormat="1" ht="12.75" x14ac:dyDescent="0.2"/>
    <row r="167" s="8" customFormat="1" ht="12.75" x14ac:dyDescent="0.2"/>
    <row r="168" s="8" customFormat="1" ht="12.75" x14ac:dyDescent="0.2"/>
    <row r="169" s="8" customFormat="1" ht="12.75" x14ac:dyDescent="0.2"/>
    <row r="170" s="8" customFormat="1" ht="12.75" x14ac:dyDescent="0.2"/>
    <row r="171" s="8" customFormat="1" ht="12.75" x14ac:dyDescent="0.2"/>
    <row r="172" s="8" customFormat="1" ht="12.75" x14ac:dyDescent="0.2"/>
    <row r="173" s="8" customFormat="1" ht="12.75" x14ac:dyDescent="0.2"/>
    <row r="174" s="8" customFormat="1" ht="12.75" x14ac:dyDescent="0.2"/>
    <row r="175" s="8" customFormat="1" ht="12.75" x14ac:dyDescent="0.2"/>
    <row r="176" s="8" customFormat="1" ht="12.75" x14ac:dyDescent="0.2"/>
    <row r="177" s="8" customFormat="1" ht="12.75" x14ac:dyDescent="0.2"/>
    <row r="178" s="8" customFormat="1" ht="12.75" x14ac:dyDescent="0.2"/>
    <row r="179" s="8" customFormat="1" ht="12.75" x14ac:dyDescent="0.2"/>
    <row r="180" s="8" customFormat="1" ht="12.75" x14ac:dyDescent="0.2"/>
    <row r="181" s="8" customFormat="1" ht="12.75" x14ac:dyDescent="0.2"/>
    <row r="182" s="8" customFormat="1" ht="12.75" x14ac:dyDescent="0.2"/>
    <row r="183" s="8" customFormat="1" ht="12.75" x14ac:dyDescent="0.2"/>
    <row r="184" s="8" customFormat="1" ht="12.75" x14ac:dyDescent="0.2"/>
    <row r="185" s="8" customFormat="1" ht="12.75" x14ac:dyDescent="0.2"/>
    <row r="186" s="8" customFormat="1" ht="12.75" x14ac:dyDescent="0.2"/>
    <row r="187" s="8" customFormat="1" ht="12.75" x14ac:dyDescent="0.2"/>
    <row r="188" s="8" customFormat="1" ht="12.75" x14ac:dyDescent="0.2"/>
    <row r="189" s="8" customFormat="1" ht="12.75" x14ac:dyDescent="0.2"/>
    <row r="190" s="8" customFormat="1" ht="12.75" x14ac:dyDescent="0.2"/>
    <row r="191" s="8" customFormat="1" ht="12.75" x14ac:dyDescent="0.2"/>
    <row r="192" s="8" customFormat="1" ht="12.75" x14ac:dyDescent="0.2"/>
    <row r="193" s="8" customFormat="1" ht="12.75" x14ac:dyDescent="0.2"/>
    <row r="194" s="8" customFormat="1" ht="12.75" x14ac:dyDescent="0.2"/>
    <row r="195" s="8" customFormat="1" ht="12.75" x14ac:dyDescent="0.2"/>
    <row r="196" s="8" customFormat="1" ht="12.75" x14ac:dyDescent="0.2"/>
    <row r="197" s="8" customFormat="1" ht="12.75" x14ac:dyDescent="0.2"/>
    <row r="198" s="8" customFormat="1" ht="12.75" x14ac:dyDescent="0.2"/>
    <row r="199" s="8" customFormat="1" ht="12.75" x14ac:dyDescent="0.2"/>
    <row r="200" s="8" customFormat="1" ht="12.75" x14ac:dyDescent="0.2"/>
    <row r="201" s="8" customFormat="1" ht="12.75" x14ac:dyDescent="0.2"/>
    <row r="202" s="8" customFormat="1" ht="12.75" x14ac:dyDescent="0.2"/>
    <row r="203" s="8" customFormat="1" ht="12.75" x14ac:dyDescent="0.2"/>
    <row r="204" s="8" customFormat="1" ht="12.75" x14ac:dyDescent="0.2"/>
    <row r="205" s="8" customFormat="1" ht="12.75" x14ac:dyDescent="0.2"/>
    <row r="206" s="8" customFormat="1" ht="12.75" x14ac:dyDescent="0.2"/>
    <row r="207" s="8" customFormat="1" ht="12.75" x14ac:dyDescent="0.2"/>
    <row r="208" s="8" customFormat="1" ht="12.75" x14ac:dyDescent="0.2"/>
    <row r="209" spans="1:9" s="8" customFormat="1" ht="12.75" x14ac:dyDescent="0.2"/>
    <row r="210" spans="1:9" s="8" customFormat="1" ht="12.75" x14ac:dyDescent="0.2"/>
    <row r="211" spans="1:9" s="8" customFormat="1" ht="12.75" x14ac:dyDescent="0.2"/>
    <row r="212" spans="1:9" s="8" customFormat="1" ht="12.75" x14ac:dyDescent="0.2"/>
    <row r="213" spans="1:9" s="8" customFormat="1" ht="12.75" x14ac:dyDescent="0.2"/>
    <row r="214" spans="1:9" s="8" customFormat="1" ht="12.75" x14ac:dyDescent="0.2"/>
    <row r="215" spans="1:9" s="8" customFormat="1" ht="12.75" x14ac:dyDescent="0.2"/>
    <row r="216" spans="1:9" s="8" customFormat="1" ht="12.75" x14ac:dyDescent="0.2">
      <c r="A216" s="7"/>
      <c r="B216" s="7"/>
      <c r="C216" s="7"/>
      <c r="D216" s="7"/>
      <c r="E216" s="7"/>
      <c r="F216" s="7"/>
      <c r="G216" s="7"/>
      <c r="H216" s="7"/>
      <c r="I216" s="7"/>
    </row>
    <row r="217" spans="1:9" s="8" customFormat="1" ht="12.75" x14ac:dyDescent="0.2">
      <c r="A217" s="7"/>
      <c r="B217" s="7"/>
      <c r="C217" s="7"/>
      <c r="D217" s="7"/>
      <c r="E217" s="7"/>
      <c r="F217" s="7"/>
      <c r="G217" s="7"/>
      <c r="H217" s="7"/>
      <c r="I217" s="7"/>
    </row>
    <row r="218" spans="1:9" s="8" customFormat="1" ht="12.75" x14ac:dyDescent="0.2">
      <c r="A218" s="7"/>
      <c r="B218" s="7"/>
      <c r="C218" s="7"/>
      <c r="D218" s="7"/>
      <c r="E218" s="7"/>
      <c r="F218" s="7"/>
      <c r="G218" s="7"/>
      <c r="H218" s="7"/>
      <c r="I218" s="7"/>
    </row>
  </sheetData>
  <mergeCells count="134">
    <mergeCell ref="A93:C93"/>
    <mergeCell ref="F93:I93"/>
    <mergeCell ref="A94:C94"/>
    <mergeCell ref="F94:I95"/>
    <mergeCell ref="A95:C95"/>
    <mergeCell ref="A88:C88"/>
    <mergeCell ref="F88:I88"/>
    <mergeCell ref="A89:I89"/>
    <mergeCell ref="E90:F90"/>
    <mergeCell ref="E91:F91"/>
    <mergeCell ref="E92:F92"/>
    <mergeCell ref="A82:B82"/>
    <mergeCell ref="C82:D82"/>
    <mergeCell ref="A83:C83"/>
    <mergeCell ref="F83:I83"/>
    <mergeCell ref="A84:C84"/>
    <mergeCell ref="F84:I87"/>
    <mergeCell ref="A85:C85"/>
    <mergeCell ref="A86:C86"/>
    <mergeCell ref="A87:C87"/>
    <mergeCell ref="A78:I78"/>
    <mergeCell ref="A79:I79"/>
    <mergeCell ref="A80:B80"/>
    <mergeCell ref="C80:E80"/>
    <mergeCell ref="G80:I80"/>
    <mergeCell ref="A81:B81"/>
    <mergeCell ref="G81:I81"/>
    <mergeCell ref="A71:C71"/>
    <mergeCell ref="F71:I72"/>
    <mergeCell ref="A72:C72"/>
    <mergeCell ref="A75:I75"/>
    <mergeCell ref="G76:I76"/>
    <mergeCell ref="G77:I77"/>
    <mergeCell ref="A73:D73"/>
    <mergeCell ref="F73:I73"/>
    <mergeCell ref="A66:I66"/>
    <mergeCell ref="E67:F67"/>
    <mergeCell ref="E68:F68"/>
    <mergeCell ref="E69:F69"/>
    <mergeCell ref="A70:C70"/>
    <mergeCell ref="F70:I70"/>
    <mergeCell ref="A61:C61"/>
    <mergeCell ref="F61:I64"/>
    <mergeCell ref="A62:C62"/>
    <mergeCell ref="A63:C63"/>
    <mergeCell ref="A64:C64"/>
    <mergeCell ref="A65:C65"/>
    <mergeCell ref="F65:I65"/>
    <mergeCell ref="A58:B58"/>
    <mergeCell ref="G58:I58"/>
    <mergeCell ref="A59:B59"/>
    <mergeCell ref="C59:D59"/>
    <mergeCell ref="A60:C60"/>
    <mergeCell ref="F60:I60"/>
    <mergeCell ref="A52:I52"/>
    <mergeCell ref="G53:I53"/>
    <mergeCell ref="G54:I54"/>
    <mergeCell ref="A55:I55"/>
    <mergeCell ref="A56:I56"/>
    <mergeCell ref="A57:B57"/>
    <mergeCell ref="C57:E57"/>
    <mergeCell ref="G57:I57"/>
    <mergeCell ref="A47:C47"/>
    <mergeCell ref="F47:I47"/>
    <mergeCell ref="A48:C48"/>
    <mergeCell ref="F48:I49"/>
    <mergeCell ref="A49:C49"/>
    <mergeCell ref="A50:D50"/>
    <mergeCell ref="F50:I50"/>
    <mergeCell ref="A42:C42"/>
    <mergeCell ref="F42:I42"/>
    <mergeCell ref="A43:I43"/>
    <mergeCell ref="E44:F44"/>
    <mergeCell ref="E45:F45"/>
    <mergeCell ref="E46:F46"/>
    <mergeCell ref="A36:B36"/>
    <mergeCell ref="C36:D36"/>
    <mergeCell ref="A37:C37"/>
    <mergeCell ref="F37:I37"/>
    <mergeCell ref="A38:C38"/>
    <mergeCell ref="F38:I41"/>
    <mergeCell ref="A39:C39"/>
    <mergeCell ref="A40:C40"/>
    <mergeCell ref="A41:C41"/>
    <mergeCell ref="A32:I32"/>
    <mergeCell ref="A33:I33"/>
    <mergeCell ref="A34:B34"/>
    <mergeCell ref="C34:E34"/>
    <mergeCell ref="G34:I34"/>
    <mergeCell ref="A35:B35"/>
    <mergeCell ref="G35:I35"/>
    <mergeCell ref="A27:D27"/>
    <mergeCell ref="F27:I27"/>
    <mergeCell ref="A28:I28"/>
    <mergeCell ref="A29:I29"/>
    <mergeCell ref="G30:I30"/>
    <mergeCell ref="G31:I31"/>
    <mergeCell ref="E23:F23"/>
    <mergeCell ref="A24:C24"/>
    <mergeCell ref="F24:I24"/>
    <mergeCell ref="A25:C25"/>
    <mergeCell ref="F25:I26"/>
    <mergeCell ref="A26:C26"/>
    <mergeCell ref="A16:C16"/>
    <mergeCell ref="F16:I19"/>
    <mergeCell ref="A17:C17"/>
    <mergeCell ref="A18:C18"/>
    <mergeCell ref="A19:C19"/>
    <mergeCell ref="A20:C20"/>
    <mergeCell ref="F20:I20"/>
    <mergeCell ref="A96:D96"/>
    <mergeCell ref="F96:I96"/>
    <mergeCell ref="A1:I1"/>
    <mergeCell ref="A2:I2"/>
    <mergeCell ref="A3:I3"/>
    <mergeCell ref="A4:I4"/>
    <mergeCell ref="A6:C6"/>
    <mergeCell ref="D6:I6"/>
    <mergeCell ref="A13:B13"/>
    <mergeCell ref="G13:I13"/>
    <mergeCell ref="A14:B14"/>
    <mergeCell ref="C14:D14"/>
    <mergeCell ref="A15:C15"/>
    <mergeCell ref="F15:I15"/>
    <mergeCell ref="A7:I7"/>
    <mergeCell ref="G8:I8"/>
    <mergeCell ref="G9:I9"/>
    <mergeCell ref="A10:I10"/>
    <mergeCell ref="A11:I11"/>
    <mergeCell ref="A12:B12"/>
    <mergeCell ref="C12:E12"/>
    <mergeCell ref="G12:I12"/>
    <mergeCell ref="A21:I21"/>
    <mergeCell ref="E22:F2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0"/>
  <sheetViews>
    <sheetView view="pageBreakPreview" zoomScaleNormal="100" zoomScaleSheetLayoutView="100" workbookViewId="0">
      <selection activeCell="F96" sqref="F96:I97"/>
    </sheetView>
  </sheetViews>
  <sheetFormatPr baseColWidth="10" defaultColWidth="11.42578125" defaultRowHeight="12" x14ac:dyDescent="0.2"/>
  <cols>
    <col min="1" max="1" width="6.5703125" style="7" customWidth="1"/>
    <col min="2" max="2" width="13" style="7" customWidth="1"/>
    <col min="3" max="3" width="21.85546875" style="7" customWidth="1"/>
    <col min="4" max="4" width="18.28515625" style="7" customWidth="1"/>
    <col min="5" max="6" width="34.5703125" style="7" customWidth="1"/>
    <col min="7" max="7" width="10.85546875" style="7" customWidth="1"/>
    <col min="8" max="8" width="10.5703125" style="7" customWidth="1"/>
    <col min="9" max="9" width="24.5703125" style="7" customWidth="1"/>
    <col min="10" max="10" width="11.42578125" style="7"/>
    <col min="11" max="11" width="14.7109375" style="7" customWidth="1"/>
    <col min="12" max="16384" width="11.42578125" style="7"/>
  </cols>
  <sheetData>
    <row r="1" spans="1:19" ht="15" x14ac:dyDescent="0.25">
      <c r="A1" s="151" t="str">
        <f>'RESUMEN HABILITANTES TÉC'!A1</f>
        <v>MINISTERIO DE MINAS Y ENERGÍA</v>
      </c>
      <c r="B1" s="151"/>
      <c r="C1" s="151"/>
      <c r="D1" s="151"/>
      <c r="E1" s="151"/>
      <c r="F1" s="151"/>
      <c r="G1" s="151"/>
      <c r="H1" s="151"/>
      <c r="I1" s="151"/>
      <c r="J1" s="12"/>
      <c r="K1" s="12"/>
      <c r="L1" s="12"/>
      <c r="M1" s="12"/>
      <c r="N1" s="12"/>
      <c r="O1" s="12"/>
      <c r="P1" s="12"/>
      <c r="Q1" s="12"/>
      <c r="R1" s="12"/>
      <c r="S1" s="12"/>
    </row>
    <row r="2" spans="1:19" ht="15" x14ac:dyDescent="0.25">
      <c r="A2" s="151" t="str">
        <f>'RESUMEN HABILITANTES TÉC'!A3</f>
        <v>CONCURSO DE MERITOS CM-06-2020</v>
      </c>
      <c r="B2" s="151"/>
      <c r="C2" s="151"/>
      <c r="D2" s="151"/>
      <c r="E2" s="151"/>
      <c r="F2" s="151"/>
      <c r="G2" s="151"/>
      <c r="H2" s="151"/>
      <c r="I2" s="151"/>
      <c r="J2" s="12"/>
      <c r="K2" s="12"/>
      <c r="L2" s="12"/>
      <c r="M2" s="12"/>
      <c r="N2" s="12"/>
      <c r="O2" s="12"/>
      <c r="P2" s="12"/>
      <c r="Q2" s="12"/>
      <c r="R2" s="12"/>
      <c r="S2" s="12"/>
    </row>
    <row r="3" spans="1:19" ht="15" x14ac:dyDescent="0.25">
      <c r="A3" s="151" t="str">
        <f>'RESUMEN HABILITANTES TÉC'!A4</f>
        <v>VERIFICACION REQUISITOS HABILITANTES TÉCNICOS</v>
      </c>
      <c r="B3" s="151"/>
      <c r="C3" s="151"/>
      <c r="D3" s="151"/>
      <c r="E3" s="151"/>
      <c r="F3" s="151"/>
      <c r="G3" s="151"/>
      <c r="H3" s="151"/>
      <c r="I3" s="151"/>
      <c r="J3" s="12"/>
      <c r="K3" s="12"/>
      <c r="L3" s="12"/>
      <c r="M3" s="12"/>
      <c r="N3" s="12"/>
      <c r="O3" s="12"/>
      <c r="P3" s="12"/>
      <c r="Q3" s="12"/>
      <c r="R3" s="12"/>
      <c r="S3" s="12"/>
    </row>
    <row r="4" spans="1:19" ht="15" x14ac:dyDescent="0.25">
      <c r="A4" s="151" t="str">
        <f>'RESUMEN HABILITANTES TÉC'!D9</f>
        <v>3.5  FORMACIÓN ACADÉMICA Y EXPERIENCIA DEL EQUIPO DE TRABAJO</v>
      </c>
      <c r="B4" s="151"/>
      <c r="C4" s="151"/>
      <c r="D4" s="151"/>
      <c r="E4" s="151"/>
      <c r="F4" s="151"/>
      <c r="G4" s="151"/>
      <c r="H4" s="151"/>
      <c r="I4" s="151"/>
      <c r="J4" s="12"/>
      <c r="K4" s="12"/>
      <c r="L4" s="12"/>
      <c r="M4" s="12"/>
      <c r="N4" s="12"/>
      <c r="O4" s="12"/>
      <c r="P4" s="12"/>
      <c r="Q4" s="12"/>
      <c r="R4" s="12"/>
      <c r="S4" s="12"/>
    </row>
    <row r="5" spans="1:19" ht="6" customHeight="1" x14ac:dyDescent="0.2">
      <c r="A5" s="12"/>
      <c r="B5" s="12"/>
      <c r="C5" s="12"/>
      <c r="D5" s="12"/>
      <c r="E5" s="12"/>
      <c r="F5" s="12"/>
      <c r="G5" s="12"/>
      <c r="H5" s="12"/>
      <c r="I5" s="12"/>
      <c r="J5" s="12"/>
      <c r="K5" s="12"/>
      <c r="L5" s="12"/>
      <c r="M5" s="12"/>
      <c r="N5" s="12"/>
      <c r="O5" s="12"/>
      <c r="P5" s="12"/>
      <c r="Q5" s="12"/>
      <c r="R5" s="12"/>
      <c r="S5" s="12"/>
    </row>
    <row r="6" spans="1:19" s="8" customFormat="1" ht="12.75" x14ac:dyDescent="0.2">
      <c r="A6" s="169" t="s">
        <v>4</v>
      </c>
      <c r="B6" s="169"/>
      <c r="C6" s="169"/>
      <c r="D6" s="170" t="s">
        <v>8</v>
      </c>
      <c r="E6" s="171"/>
      <c r="F6" s="171"/>
      <c r="G6" s="171"/>
      <c r="H6" s="171"/>
      <c r="I6" s="172"/>
    </row>
    <row r="7" spans="1:19" s="8" customFormat="1" ht="12.75" x14ac:dyDescent="0.2">
      <c r="A7" s="181" t="s">
        <v>21</v>
      </c>
      <c r="B7" s="181"/>
      <c r="C7" s="181"/>
      <c r="D7" s="181"/>
      <c r="E7" s="181"/>
      <c r="F7" s="181"/>
      <c r="G7" s="181"/>
      <c r="H7" s="181"/>
      <c r="I7" s="181"/>
    </row>
    <row r="8" spans="1:19" s="8" customFormat="1" ht="25.5" customHeight="1" x14ac:dyDescent="0.2">
      <c r="A8" s="22" t="s">
        <v>22</v>
      </c>
      <c r="B8" s="42" t="s">
        <v>23</v>
      </c>
      <c r="C8" s="56" t="s">
        <v>24</v>
      </c>
      <c r="D8" s="56" t="s">
        <v>25</v>
      </c>
      <c r="E8" s="56" t="s">
        <v>26</v>
      </c>
      <c r="F8" s="23" t="s">
        <v>27</v>
      </c>
      <c r="G8" s="182" t="s">
        <v>28</v>
      </c>
      <c r="H8" s="182"/>
      <c r="I8" s="183"/>
      <c r="J8" s="24"/>
      <c r="K8" s="24"/>
    </row>
    <row r="9" spans="1:19" s="8" customFormat="1" ht="155.25" customHeight="1" x14ac:dyDescent="0.2">
      <c r="A9" s="57">
        <v>1</v>
      </c>
      <c r="B9" s="57">
        <v>1</v>
      </c>
      <c r="C9" s="57" t="s">
        <v>71</v>
      </c>
      <c r="D9" s="57" t="s">
        <v>29</v>
      </c>
      <c r="E9" s="57" t="s">
        <v>101</v>
      </c>
      <c r="F9" s="39" t="s">
        <v>69</v>
      </c>
      <c r="G9" s="184" t="s">
        <v>70</v>
      </c>
      <c r="H9" s="184"/>
      <c r="I9" s="185"/>
      <c r="J9" s="24"/>
      <c r="K9" s="24"/>
    </row>
    <row r="10" spans="1:19" s="8" customFormat="1" ht="19.5" customHeight="1" x14ac:dyDescent="0.2">
      <c r="A10" s="186" t="s">
        <v>30</v>
      </c>
      <c r="B10" s="187"/>
      <c r="C10" s="187"/>
      <c r="D10" s="187"/>
      <c r="E10" s="187"/>
      <c r="F10" s="187"/>
      <c r="G10" s="187"/>
      <c r="H10" s="187"/>
      <c r="I10" s="188"/>
      <c r="J10" s="24"/>
      <c r="K10" s="24"/>
    </row>
    <row r="11" spans="1:19" s="8" customFormat="1" ht="17.25" customHeight="1" x14ac:dyDescent="0.2">
      <c r="A11" s="186" t="s">
        <v>31</v>
      </c>
      <c r="B11" s="187"/>
      <c r="C11" s="187"/>
      <c r="D11" s="187"/>
      <c r="E11" s="187"/>
      <c r="F11" s="187"/>
      <c r="G11" s="187"/>
      <c r="H11" s="187"/>
      <c r="I11" s="188"/>
      <c r="J11" s="24"/>
      <c r="K11" s="24"/>
    </row>
    <row r="12" spans="1:19" s="8" customFormat="1" ht="21" customHeight="1" x14ac:dyDescent="0.2">
      <c r="A12" s="173" t="s">
        <v>32</v>
      </c>
      <c r="B12" s="174"/>
      <c r="C12" s="189" t="s">
        <v>84</v>
      </c>
      <c r="D12" s="189"/>
      <c r="E12" s="189"/>
      <c r="F12" s="16" t="s">
        <v>33</v>
      </c>
      <c r="G12" s="190" t="s">
        <v>88</v>
      </c>
      <c r="H12" s="189"/>
      <c r="I12" s="189"/>
      <c r="J12" s="24"/>
      <c r="K12" s="24"/>
    </row>
    <row r="13" spans="1:19" s="8" customFormat="1" ht="34.5" customHeight="1" x14ac:dyDescent="0.2">
      <c r="A13" s="173" t="s">
        <v>34</v>
      </c>
      <c r="B13" s="174"/>
      <c r="C13" s="17" t="s">
        <v>86</v>
      </c>
      <c r="D13" s="11" t="s">
        <v>35</v>
      </c>
      <c r="E13" s="17" t="s">
        <v>85</v>
      </c>
      <c r="F13" s="16" t="s">
        <v>36</v>
      </c>
      <c r="G13" s="175">
        <v>40045</v>
      </c>
      <c r="H13" s="175"/>
      <c r="I13" s="175"/>
      <c r="J13" s="24"/>
      <c r="K13" s="24"/>
    </row>
    <row r="14" spans="1:19" s="8" customFormat="1" ht="27.75" customHeight="1" x14ac:dyDescent="0.2">
      <c r="A14" s="176" t="s">
        <v>37</v>
      </c>
      <c r="B14" s="177"/>
      <c r="C14" s="178" t="s">
        <v>87</v>
      </c>
      <c r="D14" s="179"/>
      <c r="E14" s="19" t="s">
        <v>26</v>
      </c>
      <c r="F14" s="15" t="s">
        <v>38</v>
      </c>
      <c r="G14" s="15"/>
      <c r="H14" s="15"/>
      <c r="I14" s="20"/>
      <c r="J14" s="24"/>
      <c r="K14" s="24"/>
    </row>
    <row r="15" spans="1:19" s="8" customFormat="1" ht="28.5" customHeight="1" x14ac:dyDescent="0.2">
      <c r="A15" s="176" t="s">
        <v>39</v>
      </c>
      <c r="B15" s="177"/>
      <c r="C15" s="177"/>
      <c r="D15" s="18" t="s">
        <v>40</v>
      </c>
      <c r="E15" s="55" t="s">
        <v>41</v>
      </c>
      <c r="F15" s="180" t="s">
        <v>17</v>
      </c>
      <c r="G15" s="180"/>
      <c r="H15" s="180"/>
      <c r="I15" s="180"/>
      <c r="J15" s="24"/>
      <c r="K15" s="24"/>
    </row>
    <row r="16" spans="1:19" s="8" customFormat="1" ht="27.75" customHeight="1" x14ac:dyDescent="0.2">
      <c r="A16" s="196" t="s">
        <v>42</v>
      </c>
      <c r="B16" s="196"/>
      <c r="C16" s="196"/>
      <c r="D16" s="25" t="s">
        <v>43</v>
      </c>
      <c r="E16" s="25" t="s">
        <v>102</v>
      </c>
      <c r="F16" s="237" t="s">
        <v>44</v>
      </c>
      <c r="G16" s="238"/>
      <c r="H16" s="238"/>
      <c r="I16" s="239"/>
      <c r="J16" s="24"/>
      <c r="K16" s="24"/>
    </row>
    <row r="17" spans="1:11" s="8" customFormat="1" ht="31.5" customHeight="1" x14ac:dyDescent="0.2">
      <c r="A17" s="196" t="s">
        <v>45</v>
      </c>
      <c r="B17" s="196"/>
      <c r="C17" s="196"/>
      <c r="D17" s="25" t="s">
        <v>43</v>
      </c>
      <c r="E17" s="25" t="s">
        <v>102</v>
      </c>
      <c r="F17" s="240"/>
      <c r="G17" s="241"/>
      <c r="H17" s="241"/>
      <c r="I17" s="242"/>
      <c r="J17" s="24"/>
      <c r="K17" s="24"/>
    </row>
    <row r="18" spans="1:11" s="8" customFormat="1" ht="20.25" customHeight="1" x14ac:dyDescent="0.2">
      <c r="A18" s="196" t="s">
        <v>46</v>
      </c>
      <c r="B18" s="196"/>
      <c r="C18" s="196"/>
      <c r="D18" s="25" t="s">
        <v>43</v>
      </c>
      <c r="E18" s="25" t="s">
        <v>102</v>
      </c>
      <c r="F18" s="240"/>
      <c r="G18" s="241"/>
      <c r="H18" s="241"/>
      <c r="I18" s="242"/>
      <c r="J18" s="24"/>
      <c r="K18" s="24"/>
    </row>
    <row r="19" spans="1:11" s="8" customFormat="1" ht="21.75" customHeight="1" x14ac:dyDescent="0.2">
      <c r="A19" s="196" t="s">
        <v>47</v>
      </c>
      <c r="B19" s="196"/>
      <c r="C19" s="196"/>
      <c r="D19" s="25" t="s">
        <v>43</v>
      </c>
      <c r="E19" s="25" t="s">
        <v>102</v>
      </c>
      <c r="F19" s="243"/>
      <c r="G19" s="244"/>
      <c r="H19" s="244"/>
      <c r="I19" s="245"/>
      <c r="J19" s="24"/>
      <c r="K19" s="24"/>
    </row>
    <row r="20" spans="1:11" s="8" customFormat="1" ht="38.25" customHeight="1" x14ac:dyDescent="0.2">
      <c r="A20" s="196" t="s">
        <v>48</v>
      </c>
      <c r="B20" s="196"/>
      <c r="C20" s="196"/>
      <c r="D20" s="25"/>
      <c r="E20" s="25" t="s">
        <v>89</v>
      </c>
      <c r="F20" s="212" t="s">
        <v>49</v>
      </c>
      <c r="G20" s="213"/>
      <c r="H20" s="213"/>
      <c r="I20" s="214"/>
      <c r="J20" s="24"/>
      <c r="K20" s="24"/>
    </row>
    <row r="21" spans="1:11" s="8" customFormat="1" ht="12.75" x14ac:dyDescent="0.2">
      <c r="A21" s="191" t="s">
        <v>50</v>
      </c>
      <c r="B21" s="191"/>
      <c r="C21" s="191"/>
      <c r="D21" s="191"/>
      <c r="E21" s="191"/>
      <c r="F21" s="191"/>
      <c r="G21" s="191"/>
      <c r="H21" s="191"/>
      <c r="I21" s="191"/>
      <c r="J21" s="24"/>
      <c r="K21" s="24"/>
    </row>
    <row r="22" spans="1:11" s="8" customFormat="1" ht="38.25" x14ac:dyDescent="0.2">
      <c r="A22" s="55" t="s">
        <v>11</v>
      </c>
      <c r="B22" s="55" t="s">
        <v>51</v>
      </c>
      <c r="C22" s="55" t="s">
        <v>14</v>
      </c>
      <c r="D22" s="55" t="s">
        <v>52</v>
      </c>
      <c r="E22" s="192" t="s">
        <v>53</v>
      </c>
      <c r="F22" s="193"/>
      <c r="G22" s="26" t="s">
        <v>54</v>
      </c>
      <c r="H22" s="26" t="s">
        <v>55</v>
      </c>
      <c r="I22" s="26" t="s">
        <v>56</v>
      </c>
      <c r="J22" s="24"/>
      <c r="K22" s="24"/>
    </row>
    <row r="23" spans="1:11" s="71" customFormat="1" ht="39" customHeight="1" x14ac:dyDescent="0.2">
      <c r="A23" s="72">
        <v>1</v>
      </c>
      <c r="B23" s="72" t="s">
        <v>103</v>
      </c>
      <c r="C23" s="72" t="s">
        <v>90</v>
      </c>
      <c r="D23" s="72" t="s">
        <v>91</v>
      </c>
      <c r="E23" s="248" t="s">
        <v>92</v>
      </c>
      <c r="F23" s="249"/>
      <c r="G23" s="73">
        <v>40544</v>
      </c>
      <c r="H23" s="73">
        <v>40729</v>
      </c>
      <c r="I23" s="74"/>
      <c r="J23" s="24"/>
      <c r="K23" s="24"/>
    </row>
    <row r="24" spans="1:11" s="71" customFormat="1" ht="63" customHeight="1" x14ac:dyDescent="0.2">
      <c r="A24" s="72">
        <v>2</v>
      </c>
      <c r="B24" s="72" t="s">
        <v>103</v>
      </c>
      <c r="C24" s="72" t="s">
        <v>104</v>
      </c>
      <c r="D24" s="72" t="s">
        <v>93</v>
      </c>
      <c r="E24" s="194" t="s">
        <v>94</v>
      </c>
      <c r="F24" s="195"/>
      <c r="G24" s="73">
        <v>40738</v>
      </c>
      <c r="H24" s="73">
        <v>43329</v>
      </c>
      <c r="I24" s="74">
        <f t="shared" ref="I24:I25" si="0">(H24-G24)/365</f>
        <v>7.0986301369863014</v>
      </c>
      <c r="J24" s="24"/>
      <c r="K24" s="24"/>
    </row>
    <row r="25" spans="1:11" s="71" customFormat="1" ht="38.25" x14ac:dyDescent="0.2">
      <c r="A25" s="72">
        <v>3</v>
      </c>
      <c r="B25" s="72" t="s">
        <v>103</v>
      </c>
      <c r="C25" s="72" t="s">
        <v>95</v>
      </c>
      <c r="D25" s="72" t="s">
        <v>96</v>
      </c>
      <c r="E25" s="194" t="s">
        <v>145</v>
      </c>
      <c r="F25" s="195"/>
      <c r="G25" s="73">
        <v>43346</v>
      </c>
      <c r="H25" s="73">
        <v>44030</v>
      </c>
      <c r="I25" s="74">
        <f t="shared" si="0"/>
        <v>1.8739726027397261</v>
      </c>
      <c r="J25" s="24"/>
      <c r="K25" s="24"/>
    </row>
    <row r="26" spans="1:11" s="8" customFormat="1" ht="48" customHeight="1" x14ac:dyDescent="0.2">
      <c r="A26" s="40">
        <v>4</v>
      </c>
      <c r="B26" s="72" t="s">
        <v>103</v>
      </c>
      <c r="C26" s="13" t="s">
        <v>97</v>
      </c>
      <c r="D26" s="13" t="s">
        <v>98</v>
      </c>
      <c r="E26" s="248" t="s">
        <v>92</v>
      </c>
      <c r="F26" s="249"/>
      <c r="G26" s="27">
        <v>40045</v>
      </c>
      <c r="H26" s="27">
        <v>40527</v>
      </c>
      <c r="I26" s="74"/>
      <c r="J26" s="24"/>
      <c r="K26" s="24"/>
    </row>
    <row r="27" spans="1:11" s="8" customFormat="1" ht="27.75" customHeight="1" x14ac:dyDescent="0.2">
      <c r="A27" s="176" t="s">
        <v>39</v>
      </c>
      <c r="B27" s="177"/>
      <c r="C27" s="177"/>
      <c r="D27" s="18" t="s">
        <v>40</v>
      </c>
      <c r="E27" s="21" t="s">
        <v>41</v>
      </c>
      <c r="F27" s="180" t="s">
        <v>17</v>
      </c>
      <c r="G27" s="180"/>
      <c r="H27" s="180"/>
      <c r="I27" s="180"/>
      <c r="J27" s="24"/>
      <c r="K27" s="24"/>
    </row>
    <row r="28" spans="1:11" s="8" customFormat="1" ht="25.5" x14ac:dyDescent="0.2">
      <c r="A28" s="196" t="s">
        <v>57</v>
      </c>
      <c r="B28" s="196"/>
      <c r="C28" s="196"/>
      <c r="D28" s="25" t="s">
        <v>43</v>
      </c>
      <c r="E28" s="25" t="s">
        <v>99</v>
      </c>
      <c r="F28" s="250" t="s">
        <v>488</v>
      </c>
      <c r="G28" s="251"/>
      <c r="H28" s="251"/>
      <c r="I28" s="252"/>
      <c r="J28" s="24"/>
      <c r="K28" s="24"/>
    </row>
    <row r="29" spans="1:11" s="8" customFormat="1" ht="90" customHeight="1" x14ac:dyDescent="0.2">
      <c r="A29" s="196" t="s">
        <v>58</v>
      </c>
      <c r="B29" s="196"/>
      <c r="C29" s="196"/>
      <c r="D29" s="25" t="s">
        <v>43</v>
      </c>
      <c r="E29" s="58" t="s">
        <v>146</v>
      </c>
      <c r="F29" s="253"/>
      <c r="G29" s="254"/>
      <c r="H29" s="254"/>
      <c r="I29" s="255"/>
      <c r="J29" s="24"/>
      <c r="K29" s="24"/>
    </row>
    <row r="30" spans="1:11" s="8" customFormat="1" ht="12" customHeight="1" x14ac:dyDescent="0.2">
      <c r="A30" s="166" t="s">
        <v>59</v>
      </c>
      <c r="B30" s="166"/>
      <c r="C30" s="166"/>
      <c r="D30" s="166"/>
      <c r="E30" s="59"/>
      <c r="F30" s="167" t="s">
        <v>159</v>
      </c>
      <c r="G30" s="167"/>
      <c r="H30" s="167"/>
      <c r="I30" s="167"/>
      <c r="J30" s="24"/>
      <c r="K30" s="24"/>
    </row>
    <row r="31" spans="1:11" s="8" customFormat="1" ht="16.5" customHeight="1" x14ac:dyDescent="0.2">
      <c r="A31" s="215"/>
      <c r="B31" s="215"/>
      <c r="C31" s="215"/>
      <c r="D31" s="215"/>
      <c r="E31" s="215"/>
      <c r="F31" s="215"/>
      <c r="G31" s="215"/>
      <c r="H31" s="215"/>
      <c r="I31" s="215"/>
      <c r="J31" s="24"/>
      <c r="K31" s="24"/>
    </row>
    <row r="32" spans="1:11" s="8" customFormat="1" ht="12.75" x14ac:dyDescent="0.2">
      <c r="A32" s="181" t="s">
        <v>21</v>
      </c>
      <c r="B32" s="181"/>
      <c r="C32" s="181"/>
      <c r="D32" s="181"/>
      <c r="E32" s="181"/>
      <c r="F32" s="181"/>
      <c r="G32" s="181"/>
      <c r="H32" s="181"/>
      <c r="I32" s="181"/>
    </row>
    <row r="33" spans="1:11" s="8" customFormat="1" ht="25.5" customHeight="1" x14ac:dyDescent="0.2">
      <c r="A33" s="22" t="s">
        <v>22</v>
      </c>
      <c r="B33" s="56" t="s">
        <v>23</v>
      </c>
      <c r="C33" s="56" t="s">
        <v>24</v>
      </c>
      <c r="D33" s="56" t="s">
        <v>25</v>
      </c>
      <c r="E33" s="56" t="s">
        <v>26</v>
      </c>
      <c r="F33" s="23" t="s">
        <v>27</v>
      </c>
      <c r="G33" s="216" t="s">
        <v>28</v>
      </c>
      <c r="H33" s="216"/>
      <c r="I33" s="216"/>
      <c r="J33" s="24"/>
      <c r="K33" s="24"/>
    </row>
    <row r="34" spans="1:11" s="8" customFormat="1" ht="102.75" customHeight="1" x14ac:dyDescent="0.2">
      <c r="A34" s="57">
        <v>2</v>
      </c>
      <c r="B34" s="57">
        <v>1</v>
      </c>
      <c r="C34" s="57" t="s">
        <v>72</v>
      </c>
      <c r="D34" s="57" t="s">
        <v>74</v>
      </c>
      <c r="E34" s="57" t="s">
        <v>105</v>
      </c>
      <c r="F34" s="39" t="s">
        <v>73</v>
      </c>
      <c r="G34" s="217" t="s">
        <v>75</v>
      </c>
      <c r="H34" s="217"/>
      <c r="I34" s="217"/>
      <c r="J34" s="24"/>
      <c r="K34" s="24"/>
    </row>
    <row r="35" spans="1:11" s="8" customFormat="1" ht="12.75" x14ac:dyDescent="0.2">
      <c r="A35" s="186" t="s">
        <v>30</v>
      </c>
      <c r="B35" s="187"/>
      <c r="C35" s="187"/>
      <c r="D35" s="187"/>
      <c r="E35" s="187"/>
      <c r="F35" s="187"/>
      <c r="G35" s="187"/>
      <c r="H35" s="187"/>
      <c r="I35" s="188"/>
      <c r="J35" s="24"/>
      <c r="K35" s="24"/>
    </row>
    <row r="36" spans="1:11" s="8" customFormat="1" ht="12.75" x14ac:dyDescent="0.2">
      <c r="A36" s="186" t="s">
        <v>31</v>
      </c>
      <c r="B36" s="187"/>
      <c r="C36" s="187"/>
      <c r="D36" s="187"/>
      <c r="E36" s="187"/>
      <c r="F36" s="187"/>
      <c r="G36" s="187"/>
      <c r="H36" s="187"/>
      <c r="I36" s="188"/>
      <c r="J36" s="24"/>
      <c r="K36" s="24"/>
    </row>
    <row r="37" spans="1:11" s="8" customFormat="1" ht="18" customHeight="1" x14ac:dyDescent="0.2">
      <c r="A37" s="173" t="s">
        <v>32</v>
      </c>
      <c r="B37" s="174"/>
      <c r="C37" s="189" t="s">
        <v>107</v>
      </c>
      <c r="D37" s="189"/>
      <c r="E37" s="189"/>
      <c r="F37" s="16" t="s">
        <v>33</v>
      </c>
      <c r="G37" s="190" t="s">
        <v>112</v>
      </c>
      <c r="H37" s="189"/>
      <c r="I37" s="189"/>
      <c r="J37" s="24"/>
      <c r="K37" s="24"/>
    </row>
    <row r="38" spans="1:11" s="8" customFormat="1" ht="66" customHeight="1" x14ac:dyDescent="0.2">
      <c r="A38" s="173" t="s">
        <v>34</v>
      </c>
      <c r="B38" s="174"/>
      <c r="C38" s="17" t="s">
        <v>109</v>
      </c>
      <c r="D38" s="11" t="s">
        <v>35</v>
      </c>
      <c r="E38" s="54" t="s">
        <v>108</v>
      </c>
      <c r="F38" s="16" t="s">
        <v>36</v>
      </c>
      <c r="G38" s="175">
        <v>39219</v>
      </c>
      <c r="H38" s="175"/>
      <c r="I38" s="175"/>
      <c r="J38" s="24"/>
      <c r="K38" s="24"/>
    </row>
    <row r="39" spans="1:11" s="8" customFormat="1" ht="39.75" customHeight="1" x14ac:dyDescent="0.2">
      <c r="A39" s="176" t="s">
        <v>37</v>
      </c>
      <c r="B39" s="177"/>
      <c r="C39" s="178"/>
      <c r="D39" s="179"/>
      <c r="E39" s="19" t="s">
        <v>26</v>
      </c>
      <c r="F39" s="15" t="s">
        <v>38</v>
      </c>
      <c r="G39" s="15"/>
      <c r="H39" s="15"/>
      <c r="I39" s="20"/>
      <c r="J39" s="24"/>
      <c r="K39" s="24"/>
    </row>
    <row r="40" spans="1:11" s="8" customFormat="1" ht="28.5" customHeight="1" x14ac:dyDescent="0.2">
      <c r="A40" s="176" t="s">
        <v>39</v>
      </c>
      <c r="B40" s="177"/>
      <c r="C40" s="177"/>
      <c r="D40" s="18" t="s">
        <v>40</v>
      </c>
      <c r="E40" s="21" t="s">
        <v>41</v>
      </c>
      <c r="F40" s="180" t="s">
        <v>17</v>
      </c>
      <c r="G40" s="180"/>
      <c r="H40" s="180"/>
      <c r="I40" s="180"/>
      <c r="J40" s="24"/>
      <c r="K40" s="24"/>
    </row>
    <row r="41" spans="1:11" s="8" customFormat="1" ht="25.5" x14ac:dyDescent="0.2">
      <c r="A41" s="196" t="s">
        <v>42</v>
      </c>
      <c r="B41" s="196"/>
      <c r="C41" s="196"/>
      <c r="D41" s="25" t="s">
        <v>43</v>
      </c>
      <c r="E41" s="25" t="s">
        <v>113</v>
      </c>
      <c r="F41" s="264" t="s">
        <v>44</v>
      </c>
      <c r="G41" s="265"/>
      <c r="H41" s="265"/>
      <c r="I41" s="266"/>
      <c r="J41" s="24"/>
      <c r="K41" s="24"/>
    </row>
    <row r="42" spans="1:11" s="8" customFormat="1" ht="25.5" x14ac:dyDescent="0.2">
      <c r="A42" s="196" t="s">
        <v>45</v>
      </c>
      <c r="B42" s="196"/>
      <c r="C42" s="196"/>
      <c r="D42" s="25" t="s">
        <v>43</v>
      </c>
      <c r="E42" s="25" t="s">
        <v>113</v>
      </c>
      <c r="F42" s="267"/>
      <c r="G42" s="268"/>
      <c r="H42" s="268"/>
      <c r="I42" s="269"/>
      <c r="J42" s="24"/>
      <c r="K42" s="24"/>
    </row>
    <row r="43" spans="1:11" s="8" customFormat="1" ht="25.5" x14ac:dyDescent="0.2">
      <c r="A43" s="196" t="s">
        <v>47</v>
      </c>
      <c r="B43" s="196"/>
      <c r="C43" s="196"/>
      <c r="D43" s="25" t="s">
        <v>43</v>
      </c>
      <c r="E43" s="25" t="s">
        <v>113</v>
      </c>
      <c r="F43" s="270"/>
      <c r="G43" s="271"/>
      <c r="H43" s="271"/>
      <c r="I43" s="272"/>
      <c r="J43" s="24"/>
      <c r="K43" s="24"/>
    </row>
    <row r="44" spans="1:11" s="8" customFormat="1" ht="39.75" customHeight="1" x14ac:dyDescent="0.2">
      <c r="A44" s="196" t="s">
        <v>48</v>
      </c>
      <c r="B44" s="196"/>
      <c r="C44" s="196"/>
      <c r="D44" s="25" t="s">
        <v>43</v>
      </c>
      <c r="E44" s="25" t="s">
        <v>113</v>
      </c>
      <c r="F44" s="212" t="s">
        <v>49</v>
      </c>
      <c r="G44" s="213"/>
      <c r="H44" s="213"/>
      <c r="I44" s="214"/>
      <c r="J44" s="24"/>
      <c r="K44" s="24"/>
    </row>
    <row r="45" spans="1:11" s="8" customFormat="1" ht="12.75" x14ac:dyDescent="0.2">
      <c r="A45" s="186" t="s">
        <v>62</v>
      </c>
      <c r="B45" s="187"/>
      <c r="C45" s="187"/>
      <c r="D45" s="187"/>
      <c r="E45" s="187"/>
      <c r="F45" s="187"/>
      <c r="G45" s="187"/>
      <c r="H45" s="187"/>
      <c r="I45" s="188"/>
      <c r="J45" s="24"/>
      <c r="K45" s="24"/>
    </row>
    <row r="46" spans="1:11" s="8" customFormat="1" ht="46.5" customHeight="1" x14ac:dyDescent="0.2">
      <c r="A46" s="55" t="s">
        <v>11</v>
      </c>
      <c r="B46" s="85" t="s">
        <v>51</v>
      </c>
      <c r="C46" s="55" t="s">
        <v>14</v>
      </c>
      <c r="D46" s="55" t="s">
        <v>52</v>
      </c>
      <c r="E46" s="192" t="s">
        <v>53</v>
      </c>
      <c r="F46" s="193"/>
      <c r="G46" s="26" t="s">
        <v>54</v>
      </c>
      <c r="H46" s="26" t="s">
        <v>55</v>
      </c>
      <c r="I46" s="26" t="s">
        <v>56</v>
      </c>
      <c r="J46" s="24"/>
      <c r="K46" s="24"/>
    </row>
    <row r="47" spans="1:11" s="71" customFormat="1" ht="57.75" customHeight="1" x14ac:dyDescent="0.2">
      <c r="A47" s="72">
        <v>1</v>
      </c>
      <c r="B47" s="84" t="s">
        <v>103</v>
      </c>
      <c r="C47" s="72" t="s">
        <v>110</v>
      </c>
      <c r="D47" s="72" t="s">
        <v>114</v>
      </c>
      <c r="E47" s="248" t="s">
        <v>92</v>
      </c>
      <c r="F47" s="249"/>
      <c r="G47" s="73">
        <v>40102</v>
      </c>
      <c r="H47" s="73">
        <v>40543</v>
      </c>
      <c r="I47" s="86"/>
      <c r="J47" s="24"/>
      <c r="K47" s="24"/>
    </row>
    <row r="48" spans="1:11" s="71" customFormat="1" ht="52.5" customHeight="1" x14ac:dyDescent="0.2">
      <c r="A48" s="72">
        <v>2</v>
      </c>
      <c r="B48" s="84" t="s">
        <v>103</v>
      </c>
      <c r="C48" s="72" t="s">
        <v>111</v>
      </c>
      <c r="D48" s="72" t="s">
        <v>115</v>
      </c>
      <c r="E48" s="262" t="s">
        <v>116</v>
      </c>
      <c r="F48" s="263"/>
      <c r="G48" s="73">
        <v>41121</v>
      </c>
      <c r="H48" s="73">
        <v>42278</v>
      </c>
      <c r="I48" s="86">
        <f t="shared" ref="I48" si="1">(H48-G48)/365</f>
        <v>3.1698630136986301</v>
      </c>
      <c r="J48" s="24"/>
      <c r="K48" s="24"/>
    </row>
    <row r="49" spans="1:11" s="8" customFormat="1" ht="74.25" customHeight="1" x14ac:dyDescent="0.2">
      <c r="A49" s="40">
        <v>3</v>
      </c>
      <c r="B49" s="87" t="s">
        <v>103</v>
      </c>
      <c r="C49" s="13" t="s">
        <v>117</v>
      </c>
      <c r="D49" s="13" t="s">
        <v>118</v>
      </c>
      <c r="E49" s="262" t="s">
        <v>119</v>
      </c>
      <c r="F49" s="263"/>
      <c r="G49" s="27">
        <v>42338</v>
      </c>
      <c r="H49" s="27">
        <v>42795</v>
      </c>
      <c r="I49" s="86">
        <f>(H49-G49)/365</f>
        <v>1.252054794520548</v>
      </c>
      <c r="J49" s="24"/>
      <c r="K49" s="24"/>
    </row>
    <row r="50" spans="1:11" s="8" customFormat="1" ht="35.25" customHeight="1" x14ac:dyDescent="0.2">
      <c r="A50" s="40">
        <v>4</v>
      </c>
      <c r="B50" s="87" t="s">
        <v>103</v>
      </c>
      <c r="C50" s="13" t="s">
        <v>120</v>
      </c>
      <c r="D50" s="13" t="s">
        <v>121</v>
      </c>
      <c r="E50" s="248" t="s">
        <v>92</v>
      </c>
      <c r="F50" s="249"/>
      <c r="G50" s="27">
        <v>40546</v>
      </c>
      <c r="H50" s="27">
        <v>41090</v>
      </c>
      <c r="I50" s="86"/>
      <c r="J50" s="24"/>
      <c r="K50" s="24"/>
    </row>
    <row r="51" spans="1:11" s="8" customFormat="1" ht="39.75" customHeight="1" x14ac:dyDescent="0.2">
      <c r="A51" s="40">
        <v>5</v>
      </c>
      <c r="B51" s="87" t="s">
        <v>103</v>
      </c>
      <c r="C51" s="13" t="s">
        <v>122</v>
      </c>
      <c r="D51" s="13" t="s">
        <v>123</v>
      </c>
      <c r="E51" s="248" t="s">
        <v>92</v>
      </c>
      <c r="F51" s="249"/>
      <c r="G51" s="27">
        <v>39219</v>
      </c>
      <c r="H51" s="27">
        <v>39447</v>
      </c>
      <c r="I51" s="86"/>
      <c r="J51" s="24"/>
      <c r="K51" s="24"/>
    </row>
    <row r="52" spans="1:11" s="8" customFormat="1" ht="41.25" customHeight="1" x14ac:dyDescent="0.2">
      <c r="A52" s="176" t="s">
        <v>39</v>
      </c>
      <c r="B52" s="177"/>
      <c r="C52" s="177"/>
      <c r="D52" s="18" t="s">
        <v>40</v>
      </c>
      <c r="E52" s="55" t="s">
        <v>41</v>
      </c>
      <c r="F52" s="180" t="s">
        <v>17</v>
      </c>
      <c r="G52" s="180"/>
      <c r="H52" s="180"/>
      <c r="I52" s="180"/>
      <c r="J52" s="24"/>
      <c r="K52" s="24"/>
    </row>
    <row r="53" spans="1:11" s="46" customFormat="1" ht="27" customHeight="1" x14ac:dyDescent="0.2">
      <c r="A53" s="196" t="s">
        <v>57</v>
      </c>
      <c r="B53" s="196"/>
      <c r="C53" s="196"/>
      <c r="D53" s="25" t="s">
        <v>43</v>
      </c>
      <c r="E53" s="25" t="s">
        <v>113</v>
      </c>
      <c r="F53" s="256" t="s">
        <v>427</v>
      </c>
      <c r="G53" s="257"/>
      <c r="H53" s="257"/>
      <c r="I53" s="258"/>
      <c r="J53" s="24"/>
      <c r="K53" s="24"/>
    </row>
    <row r="54" spans="1:11" s="8" customFormat="1" ht="49.5" customHeight="1" x14ac:dyDescent="0.2">
      <c r="A54" s="196" t="s">
        <v>63</v>
      </c>
      <c r="B54" s="196"/>
      <c r="C54" s="196"/>
      <c r="D54" s="25" t="s">
        <v>43</v>
      </c>
      <c r="E54" s="58" t="s">
        <v>64</v>
      </c>
      <c r="F54" s="259"/>
      <c r="G54" s="260"/>
      <c r="H54" s="260"/>
      <c r="I54" s="261"/>
      <c r="J54" s="24"/>
      <c r="K54" s="24"/>
    </row>
    <row r="55" spans="1:11" s="8" customFormat="1" ht="31.5" customHeight="1" x14ac:dyDescent="0.2">
      <c r="A55" s="166" t="s">
        <v>59</v>
      </c>
      <c r="B55" s="166"/>
      <c r="C55" s="166"/>
      <c r="D55" s="166"/>
      <c r="E55" s="59"/>
      <c r="F55" s="167" t="s">
        <v>159</v>
      </c>
      <c r="G55" s="168"/>
      <c r="H55" s="168"/>
      <c r="I55" s="168"/>
      <c r="J55" s="24"/>
      <c r="K55" s="24"/>
    </row>
    <row r="56" spans="1:11" s="8" customFormat="1" ht="17.25" customHeight="1" x14ac:dyDescent="0.2"/>
    <row r="57" spans="1:11" s="8" customFormat="1" ht="23.25" customHeight="1" x14ac:dyDescent="0.2">
      <c r="A57" s="181" t="s">
        <v>21</v>
      </c>
      <c r="B57" s="181"/>
      <c r="C57" s="181"/>
      <c r="D57" s="181"/>
      <c r="E57" s="181"/>
      <c r="F57" s="181"/>
      <c r="G57" s="181"/>
      <c r="H57" s="181"/>
      <c r="I57" s="181"/>
    </row>
    <row r="58" spans="1:11" s="8" customFormat="1" ht="25.5" customHeight="1" x14ac:dyDescent="0.2">
      <c r="A58" s="22" t="s">
        <v>22</v>
      </c>
      <c r="B58" s="60" t="s">
        <v>23</v>
      </c>
      <c r="C58" s="60" t="s">
        <v>24</v>
      </c>
      <c r="D58" s="60" t="s">
        <v>25</v>
      </c>
      <c r="E58" s="60" t="s">
        <v>26</v>
      </c>
      <c r="F58" s="23" t="s">
        <v>27</v>
      </c>
      <c r="G58" s="216" t="s">
        <v>28</v>
      </c>
      <c r="H58" s="216"/>
      <c r="I58" s="216"/>
    </row>
    <row r="59" spans="1:11" s="8" customFormat="1" ht="84.75" customHeight="1" x14ac:dyDescent="0.2">
      <c r="A59" s="61">
        <v>3</v>
      </c>
      <c r="B59" s="61">
        <v>1</v>
      </c>
      <c r="C59" s="61" t="s">
        <v>76</v>
      </c>
      <c r="D59" s="61" t="s">
        <v>74</v>
      </c>
      <c r="E59" s="61" t="s">
        <v>105</v>
      </c>
      <c r="F59" s="39" t="s">
        <v>77</v>
      </c>
      <c r="G59" s="217" t="s">
        <v>78</v>
      </c>
      <c r="H59" s="217"/>
      <c r="I59" s="217"/>
    </row>
    <row r="60" spans="1:11" s="8" customFormat="1" ht="12.75" customHeight="1" x14ac:dyDescent="0.2">
      <c r="A60" s="186" t="s">
        <v>30</v>
      </c>
      <c r="B60" s="187"/>
      <c r="C60" s="187"/>
      <c r="D60" s="187"/>
      <c r="E60" s="187"/>
      <c r="F60" s="187"/>
      <c r="G60" s="187"/>
      <c r="H60" s="187"/>
      <c r="I60" s="188"/>
    </row>
    <row r="61" spans="1:11" s="8" customFormat="1" ht="12.75" customHeight="1" x14ac:dyDescent="0.2">
      <c r="A61" s="186" t="s">
        <v>31</v>
      </c>
      <c r="B61" s="187"/>
      <c r="C61" s="187"/>
      <c r="D61" s="187"/>
      <c r="E61" s="187"/>
      <c r="F61" s="187"/>
      <c r="G61" s="187"/>
      <c r="H61" s="187"/>
      <c r="I61" s="188"/>
    </row>
    <row r="62" spans="1:11" s="8" customFormat="1" ht="22.5" customHeight="1" x14ac:dyDescent="0.2">
      <c r="A62" s="173" t="s">
        <v>32</v>
      </c>
      <c r="B62" s="174"/>
      <c r="C62" s="189" t="s">
        <v>124</v>
      </c>
      <c r="D62" s="189"/>
      <c r="E62" s="189"/>
      <c r="F62" s="16" t="s">
        <v>33</v>
      </c>
      <c r="G62" s="190" t="s">
        <v>127</v>
      </c>
      <c r="H62" s="189"/>
      <c r="I62" s="189"/>
    </row>
    <row r="63" spans="1:11" s="8" customFormat="1" ht="38.25" customHeight="1" x14ac:dyDescent="0.2">
      <c r="A63" s="173" t="s">
        <v>34</v>
      </c>
      <c r="B63" s="174"/>
      <c r="C63" s="17" t="s">
        <v>125</v>
      </c>
      <c r="D63" s="11" t="s">
        <v>35</v>
      </c>
      <c r="E63" s="63" t="s">
        <v>126</v>
      </c>
      <c r="F63" s="16" t="s">
        <v>36</v>
      </c>
      <c r="G63" s="175">
        <v>39779</v>
      </c>
      <c r="H63" s="175"/>
      <c r="I63" s="175"/>
    </row>
    <row r="64" spans="1:11" s="8" customFormat="1" ht="26.25" customHeight="1" x14ac:dyDescent="0.2">
      <c r="A64" s="176" t="s">
        <v>37</v>
      </c>
      <c r="B64" s="177"/>
      <c r="C64" s="178"/>
      <c r="D64" s="179"/>
      <c r="E64" s="19" t="s">
        <v>26</v>
      </c>
      <c r="F64" s="15" t="s">
        <v>38</v>
      </c>
      <c r="G64" s="15"/>
      <c r="H64" s="15"/>
      <c r="I64" s="20"/>
    </row>
    <row r="65" spans="1:11" s="8" customFormat="1" ht="12.75" customHeight="1" x14ac:dyDescent="0.2">
      <c r="A65" s="176" t="s">
        <v>39</v>
      </c>
      <c r="B65" s="177"/>
      <c r="C65" s="177"/>
      <c r="D65" s="18" t="s">
        <v>40</v>
      </c>
      <c r="E65" s="21" t="s">
        <v>41</v>
      </c>
      <c r="F65" s="180" t="s">
        <v>17</v>
      </c>
      <c r="G65" s="180"/>
      <c r="H65" s="180"/>
      <c r="I65" s="180"/>
    </row>
    <row r="66" spans="1:11" s="8" customFormat="1" ht="27" customHeight="1" x14ac:dyDescent="0.2">
      <c r="A66" s="196" t="s">
        <v>42</v>
      </c>
      <c r="B66" s="196"/>
      <c r="C66" s="196"/>
      <c r="D66" s="25" t="s">
        <v>43</v>
      </c>
      <c r="E66" s="25" t="s">
        <v>128</v>
      </c>
      <c r="F66" s="264" t="s">
        <v>44</v>
      </c>
      <c r="G66" s="265"/>
      <c r="H66" s="265"/>
      <c r="I66" s="266"/>
    </row>
    <row r="67" spans="1:11" s="8" customFormat="1" ht="28.5" customHeight="1" x14ac:dyDescent="0.2">
      <c r="A67" s="196" t="s">
        <v>45</v>
      </c>
      <c r="B67" s="196"/>
      <c r="C67" s="196"/>
      <c r="D67" s="25" t="s">
        <v>43</v>
      </c>
      <c r="E67" s="25" t="s">
        <v>128</v>
      </c>
      <c r="F67" s="267"/>
      <c r="G67" s="268"/>
      <c r="H67" s="268"/>
      <c r="I67" s="269"/>
    </row>
    <row r="68" spans="1:11" s="8" customFormat="1" ht="31.5" customHeight="1" x14ac:dyDescent="0.2">
      <c r="A68" s="196" t="s">
        <v>47</v>
      </c>
      <c r="B68" s="196"/>
      <c r="C68" s="196"/>
      <c r="D68" s="25" t="s">
        <v>43</v>
      </c>
      <c r="E68" s="25" t="s">
        <v>128</v>
      </c>
      <c r="F68" s="270"/>
      <c r="G68" s="271"/>
      <c r="H68" s="271"/>
      <c r="I68" s="272"/>
    </row>
    <row r="69" spans="1:11" s="8" customFormat="1" ht="38.25" customHeight="1" x14ac:dyDescent="0.2">
      <c r="A69" s="196" t="s">
        <v>48</v>
      </c>
      <c r="B69" s="196"/>
      <c r="C69" s="196"/>
      <c r="D69" s="25" t="s">
        <v>43</v>
      </c>
      <c r="E69" s="25" t="s">
        <v>128</v>
      </c>
      <c r="F69" s="212" t="s">
        <v>49</v>
      </c>
      <c r="G69" s="213"/>
      <c r="H69" s="213"/>
      <c r="I69" s="214"/>
    </row>
    <row r="70" spans="1:11" s="8" customFormat="1" ht="12.75" customHeight="1" x14ac:dyDescent="0.2">
      <c r="A70" s="186" t="s">
        <v>62</v>
      </c>
      <c r="B70" s="187"/>
      <c r="C70" s="187"/>
      <c r="D70" s="187"/>
      <c r="E70" s="187"/>
      <c r="F70" s="187"/>
      <c r="G70" s="187"/>
      <c r="H70" s="187"/>
      <c r="I70" s="188"/>
    </row>
    <row r="71" spans="1:11" s="8" customFormat="1" ht="38.25" x14ac:dyDescent="0.2">
      <c r="A71" s="64" t="s">
        <v>11</v>
      </c>
      <c r="B71" s="43" t="s">
        <v>51</v>
      </c>
      <c r="C71" s="64" t="s">
        <v>14</v>
      </c>
      <c r="D71" s="64" t="s">
        <v>52</v>
      </c>
      <c r="E71" s="192" t="s">
        <v>53</v>
      </c>
      <c r="F71" s="193"/>
      <c r="G71" s="26" t="s">
        <v>54</v>
      </c>
      <c r="H71" s="26" t="s">
        <v>55</v>
      </c>
      <c r="I71" s="26" t="s">
        <v>56</v>
      </c>
    </row>
    <row r="72" spans="1:11" s="8" customFormat="1" ht="48" customHeight="1" x14ac:dyDescent="0.2">
      <c r="A72" s="40">
        <v>1</v>
      </c>
      <c r="B72" s="87" t="s">
        <v>103</v>
      </c>
      <c r="C72" s="14" t="s">
        <v>129</v>
      </c>
      <c r="D72" s="13" t="s">
        <v>130</v>
      </c>
      <c r="E72" s="246" t="s">
        <v>131</v>
      </c>
      <c r="F72" s="247"/>
      <c r="G72" s="27">
        <v>39779</v>
      </c>
      <c r="H72" s="27">
        <v>41394</v>
      </c>
      <c r="I72" s="28">
        <f>(H72-G72)/365</f>
        <v>4.4246575342465757</v>
      </c>
    </row>
    <row r="73" spans="1:11" s="8" customFormat="1" ht="44.25" customHeight="1" x14ac:dyDescent="0.2">
      <c r="A73" s="40">
        <v>2</v>
      </c>
      <c r="B73" s="87" t="s">
        <v>103</v>
      </c>
      <c r="C73" s="14" t="s">
        <v>133</v>
      </c>
      <c r="D73" s="13" t="s">
        <v>132</v>
      </c>
      <c r="E73" s="246" t="s">
        <v>424</v>
      </c>
      <c r="F73" s="247"/>
      <c r="G73" s="27">
        <v>41491</v>
      </c>
      <c r="H73" s="27">
        <v>43085</v>
      </c>
      <c r="I73" s="28">
        <f t="shared" ref="I73" si="2">(H73-G73)/365</f>
        <v>4.3671232876712329</v>
      </c>
    </row>
    <row r="74" spans="1:11" s="8" customFormat="1" ht="12.75" customHeight="1" x14ac:dyDescent="0.2">
      <c r="A74" s="176" t="s">
        <v>39</v>
      </c>
      <c r="B74" s="177"/>
      <c r="C74" s="177"/>
      <c r="D74" s="18" t="s">
        <v>40</v>
      </c>
      <c r="E74" s="64" t="s">
        <v>41</v>
      </c>
      <c r="F74" s="180" t="s">
        <v>17</v>
      </c>
      <c r="G74" s="180"/>
      <c r="H74" s="180"/>
      <c r="I74" s="180"/>
    </row>
    <row r="75" spans="1:11" s="8" customFormat="1" ht="27" customHeight="1" x14ac:dyDescent="0.2">
      <c r="A75" s="196" t="s">
        <v>57</v>
      </c>
      <c r="B75" s="196"/>
      <c r="C75" s="196"/>
      <c r="D75" s="25" t="s">
        <v>43</v>
      </c>
      <c r="E75" s="25" t="s">
        <v>128</v>
      </c>
      <c r="F75" s="256" t="s">
        <v>428</v>
      </c>
      <c r="G75" s="257"/>
      <c r="H75" s="257"/>
      <c r="I75" s="258"/>
    </row>
    <row r="76" spans="1:11" s="8" customFormat="1" ht="38.25" customHeight="1" x14ac:dyDescent="0.2">
      <c r="A76" s="196" t="s">
        <v>63</v>
      </c>
      <c r="B76" s="196"/>
      <c r="C76" s="196"/>
      <c r="D76" s="25" t="s">
        <v>43</v>
      </c>
      <c r="E76" s="25" t="s">
        <v>128</v>
      </c>
      <c r="F76" s="259"/>
      <c r="G76" s="260"/>
      <c r="H76" s="260"/>
      <c r="I76" s="261"/>
    </row>
    <row r="77" spans="1:11" s="8" customFormat="1" ht="31.5" customHeight="1" x14ac:dyDescent="0.2">
      <c r="A77" s="166" t="s">
        <v>59</v>
      </c>
      <c r="B77" s="166"/>
      <c r="C77" s="166"/>
      <c r="D77" s="166"/>
      <c r="E77" s="59">
        <f>SUM(I72:I73)</f>
        <v>8.7917808219178077</v>
      </c>
      <c r="F77" s="168" t="s">
        <v>60</v>
      </c>
      <c r="G77" s="168"/>
      <c r="H77" s="168"/>
      <c r="I77" s="168"/>
      <c r="J77" s="24"/>
      <c r="K77" s="24"/>
    </row>
    <row r="78" spans="1:11" s="8" customFormat="1" ht="12.75" x14ac:dyDescent="0.2"/>
    <row r="79" spans="1:11" s="8" customFormat="1" ht="12.75" x14ac:dyDescent="0.2">
      <c r="A79" s="181" t="s">
        <v>21</v>
      </c>
      <c r="B79" s="181"/>
      <c r="C79" s="181"/>
      <c r="D79" s="181"/>
      <c r="E79" s="181"/>
      <c r="F79" s="181"/>
      <c r="G79" s="181"/>
      <c r="H79" s="181"/>
      <c r="I79" s="181"/>
    </row>
    <row r="80" spans="1:11" s="8" customFormat="1" ht="25.5" x14ac:dyDescent="0.2">
      <c r="A80" s="22" t="s">
        <v>22</v>
      </c>
      <c r="B80" s="60" t="s">
        <v>23</v>
      </c>
      <c r="C80" s="60" t="s">
        <v>24</v>
      </c>
      <c r="D80" s="60" t="s">
        <v>25</v>
      </c>
      <c r="E80" s="60" t="s">
        <v>26</v>
      </c>
      <c r="F80" s="23" t="s">
        <v>27</v>
      </c>
      <c r="G80" s="216" t="s">
        <v>28</v>
      </c>
      <c r="H80" s="216"/>
      <c r="I80" s="216"/>
    </row>
    <row r="81" spans="1:9" s="8" customFormat="1" ht="123.75" customHeight="1" x14ac:dyDescent="0.2">
      <c r="A81" s="61">
        <v>4</v>
      </c>
      <c r="B81" s="61">
        <v>1</v>
      </c>
      <c r="C81" s="61" t="s">
        <v>79</v>
      </c>
      <c r="D81" s="61" t="s">
        <v>74</v>
      </c>
      <c r="E81" s="61" t="s">
        <v>105</v>
      </c>
      <c r="F81" s="39" t="s">
        <v>80</v>
      </c>
      <c r="G81" s="217" t="s">
        <v>81</v>
      </c>
      <c r="H81" s="217"/>
      <c r="I81" s="217"/>
    </row>
    <row r="82" spans="1:9" s="8" customFormat="1" ht="12.75" x14ac:dyDescent="0.2">
      <c r="A82" s="186" t="s">
        <v>30</v>
      </c>
      <c r="B82" s="187"/>
      <c r="C82" s="187"/>
      <c r="D82" s="187"/>
      <c r="E82" s="187"/>
      <c r="F82" s="187"/>
      <c r="G82" s="187"/>
      <c r="H82" s="187"/>
      <c r="I82" s="188"/>
    </row>
    <row r="83" spans="1:9" s="8" customFormat="1" ht="12.75" x14ac:dyDescent="0.2">
      <c r="A83" s="186" t="s">
        <v>31</v>
      </c>
      <c r="B83" s="187"/>
      <c r="C83" s="187"/>
      <c r="D83" s="187"/>
      <c r="E83" s="187"/>
      <c r="F83" s="187"/>
      <c r="G83" s="187"/>
      <c r="H83" s="187"/>
      <c r="I83" s="188"/>
    </row>
    <row r="84" spans="1:9" s="8" customFormat="1" ht="12.75" x14ac:dyDescent="0.2">
      <c r="A84" s="173" t="s">
        <v>32</v>
      </c>
      <c r="B84" s="174"/>
      <c r="C84" s="189" t="s">
        <v>134</v>
      </c>
      <c r="D84" s="189"/>
      <c r="E84" s="189"/>
      <c r="F84" s="16" t="s">
        <v>33</v>
      </c>
      <c r="G84" s="190" t="s">
        <v>136</v>
      </c>
      <c r="H84" s="189"/>
      <c r="I84" s="189"/>
    </row>
    <row r="85" spans="1:9" s="8" customFormat="1" ht="25.5" x14ac:dyDescent="0.2">
      <c r="A85" s="173" t="s">
        <v>34</v>
      </c>
      <c r="B85" s="174"/>
      <c r="C85" s="17" t="s">
        <v>138</v>
      </c>
      <c r="D85" s="11" t="s">
        <v>35</v>
      </c>
      <c r="E85" s="63" t="s">
        <v>135</v>
      </c>
      <c r="F85" s="16" t="s">
        <v>36</v>
      </c>
      <c r="G85" s="175">
        <v>38400</v>
      </c>
      <c r="H85" s="175"/>
      <c r="I85" s="175"/>
    </row>
    <row r="86" spans="1:9" s="8" customFormat="1" ht="12.75" x14ac:dyDescent="0.2">
      <c r="A86" s="176" t="s">
        <v>37</v>
      </c>
      <c r="B86" s="177"/>
      <c r="C86" s="178"/>
      <c r="D86" s="179"/>
      <c r="E86" s="19" t="s">
        <v>26</v>
      </c>
      <c r="F86" s="15" t="s">
        <v>38</v>
      </c>
      <c r="G86" s="15"/>
      <c r="H86" s="15"/>
      <c r="I86" s="20"/>
    </row>
    <row r="87" spans="1:9" s="8" customFormat="1" ht="12.75" x14ac:dyDescent="0.2">
      <c r="A87" s="176" t="s">
        <v>39</v>
      </c>
      <c r="B87" s="177"/>
      <c r="C87" s="177"/>
      <c r="D87" s="18" t="s">
        <v>40</v>
      </c>
      <c r="E87" s="21" t="s">
        <v>41</v>
      </c>
      <c r="F87" s="180" t="s">
        <v>17</v>
      </c>
      <c r="G87" s="180"/>
      <c r="H87" s="180"/>
      <c r="I87" s="180"/>
    </row>
    <row r="88" spans="1:9" s="8" customFormat="1" ht="25.5" x14ac:dyDescent="0.2">
      <c r="A88" s="196" t="s">
        <v>42</v>
      </c>
      <c r="B88" s="196"/>
      <c r="C88" s="196"/>
      <c r="D88" s="25" t="s">
        <v>43</v>
      </c>
      <c r="E88" s="25" t="s">
        <v>137</v>
      </c>
      <c r="F88" s="264" t="s">
        <v>44</v>
      </c>
      <c r="G88" s="265"/>
      <c r="H88" s="265"/>
      <c r="I88" s="266"/>
    </row>
    <row r="89" spans="1:9" s="8" customFormat="1" ht="25.5" x14ac:dyDescent="0.2">
      <c r="A89" s="196" t="s">
        <v>45</v>
      </c>
      <c r="B89" s="196"/>
      <c r="C89" s="196"/>
      <c r="D89" s="25" t="s">
        <v>43</v>
      </c>
      <c r="E89" s="25" t="s">
        <v>137</v>
      </c>
      <c r="F89" s="267"/>
      <c r="G89" s="268"/>
      <c r="H89" s="268"/>
      <c r="I89" s="269"/>
    </row>
    <row r="90" spans="1:9" s="8" customFormat="1" ht="25.5" x14ac:dyDescent="0.2">
      <c r="A90" s="196" t="s">
        <v>47</v>
      </c>
      <c r="B90" s="196"/>
      <c r="C90" s="196"/>
      <c r="D90" s="25" t="s">
        <v>43</v>
      </c>
      <c r="E90" s="25" t="s">
        <v>137</v>
      </c>
      <c r="F90" s="270"/>
      <c r="G90" s="271"/>
      <c r="H90" s="271"/>
      <c r="I90" s="272"/>
    </row>
    <row r="91" spans="1:9" s="8" customFormat="1" ht="25.5" x14ac:dyDescent="0.2">
      <c r="A91" s="196" t="s">
        <v>48</v>
      </c>
      <c r="B91" s="196"/>
      <c r="C91" s="196"/>
      <c r="D91" s="25" t="s">
        <v>43</v>
      </c>
      <c r="E91" s="25" t="s">
        <v>137</v>
      </c>
      <c r="F91" s="212" t="s">
        <v>49</v>
      </c>
      <c r="G91" s="213"/>
      <c r="H91" s="213"/>
      <c r="I91" s="214"/>
    </row>
    <row r="92" spans="1:9" s="8" customFormat="1" ht="12.75" x14ac:dyDescent="0.2">
      <c r="A92" s="186" t="s">
        <v>62</v>
      </c>
      <c r="B92" s="187"/>
      <c r="C92" s="187"/>
      <c r="D92" s="187"/>
      <c r="E92" s="187"/>
      <c r="F92" s="187"/>
      <c r="G92" s="187"/>
      <c r="H92" s="187"/>
      <c r="I92" s="188"/>
    </row>
    <row r="93" spans="1:9" s="8" customFormat="1" ht="38.25" x14ac:dyDescent="0.2">
      <c r="A93" s="64" t="s">
        <v>11</v>
      </c>
      <c r="B93" s="43" t="s">
        <v>51</v>
      </c>
      <c r="C93" s="64" t="s">
        <v>14</v>
      </c>
      <c r="D93" s="64" t="s">
        <v>52</v>
      </c>
      <c r="E93" s="192" t="s">
        <v>53</v>
      </c>
      <c r="F93" s="193"/>
      <c r="G93" s="26" t="s">
        <v>54</v>
      </c>
      <c r="H93" s="26" t="s">
        <v>55</v>
      </c>
      <c r="I93" s="26" t="s">
        <v>56</v>
      </c>
    </row>
    <row r="94" spans="1:9" s="8" customFormat="1" ht="58.5" customHeight="1" x14ac:dyDescent="0.2">
      <c r="A94" s="40">
        <v>1</v>
      </c>
      <c r="B94" s="14" t="s">
        <v>103</v>
      </c>
      <c r="C94" s="13" t="s">
        <v>139</v>
      </c>
      <c r="D94" s="13" t="s">
        <v>140</v>
      </c>
      <c r="E94" s="262" t="s">
        <v>425</v>
      </c>
      <c r="F94" s="263"/>
      <c r="G94" s="27">
        <v>39472</v>
      </c>
      <c r="H94" s="27">
        <v>43890</v>
      </c>
      <c r="I94" s="28"/>
    </row>
    <row r="95" spans="1:9" s="8" customFormat="1" ht="12.75" x14ac:dyDescent="0.2">
      <c r="A95" s="176" t="s">
        <v>39</v>
      </c>
      <c r="B95" s="177"/>
      <c r="C95" s="177"/>
      <c r="D95" s="18" t="s">
        <v>40</v>
      </c>
      <c r="E95" s="64" t="s">
        <v>41</v>
      </c>
      <c r="F95" s="180" t="s">
        <v>17</v>
      </c>
      <c r="G95" s="180"/>
      <c r="H95" s="180"/>
      <c r="I95" s="180"/>
    </row>
    <row r="96" spans="1:9" s="8" customFormat="1" ht="25.5" x14ac:dyDescent="0.2">
      <c r="A96" s="196" t="s">
        <v>57</v>
      </c>
      <c r="B96" s="196"/>
      <c r="C96" s="196"/>
      <c r="D96" s="25" t="s">
        <v>43</v>
      </c>
      <c r="E96" s="25" t="s">
        <v>137</v>
      </c>
      <c r="F96" s="256" t="s">
        <v>486</v>
      </c>
      <c r="G96" s="257"/>
      <c r="H96" s="257"/>
      <c r="I96" s="258"/>
    </row>
    <row r="97" spans="1:11" s="8" customFormat="1" ht="25.5" x14ac:dyDescent="0.2">
      <c r="A97" s="196" t="s">
        <v>63</v>
      </c>
      <c r="B97" s="196"/>
      <c r="C97" s="196"/>
      <c r="D97" s="25" t="s">
        <v>43</v>
      </c>
      <c r="E97" s="25" t="s">
        <v>137</v>
      </c>
      <c r="F97" s="259"/>
      <c r="G97" s="260"/>
      <c r="H97" s="260"/>
      <c r="I97" s="261"/>
    </row>
    <row r="98" spans="1:11" s="8" customFormat="1" ht="31.5" customHeight="1" x14ac:dyDescent="0.2">
      <c r="A98" s="166" t="s">
        <v>59</v>
      </c>
      <c r="B98" s="166"/>
      <c r="C98" s="166"/>
      <c r="D98" s="166"/>
      <c r="E98" s="59">
        <f>SUM(I91:I94)</f>
        <v>0</v>
      </c>
      <c r="F98" s="167" t="s">
        <v>159</v>
      </c>
      <c r="G98" s="168"/>
      <c r="H98" s="168"/>
      <c r="I98" s="168"/>
      <c r="J98" s="24"/>
      <c r="K98" s="24"/>
    </row>
    <row r="99" spans="1:11" s="8" customFormat="1" ht="12.75" x14ac:dyDescent="0.2"/>
    <row r="100" spans="1:11" s="8" customFormat="1" ht="12.75" x14ac:dyDescent="0.2"/>
    <row r="101" spans="1:11" s="8" customFormat="1" ht="12.75" x14ac:dyDescent="0.2"/>
    <row r="102" spans="1:11" s="8" customFormat="1" ht="12.75" x14ac:dyDescent="0.2"/>
    <row r="103" spans="1:11" s="8" customFormat="1" ht="12.75" x14ac:dyDescent="0.2"/>
    <row r="104" spans="1:11" s="8" customFormat="1" ht="12.75" x14ac:dyDescent="0.2"/>
    <row r="105" spans="1:11" s="8" customFormat="1" ht="12.75" x14ac:dyDescent="0.2"/>
    <row r="106" spans="1:11" s="8" customFormat="1" ht="12.75" x14ac:dyDescent="0.2"/>
    <row r="107" spans="1:11" s="8" customFormat="1" ht="12.75" x14ac:dyDescent="0.2"/>
    <row r="108" spans="1:11" s="8" customFormat="1" ht="12.75" x14ac:dyDescent="0.2"/>
    <row r="109" spans="1:11" s="8" customFormat="1" ht="12.75" x14ac:dyDescent="0.2"/>
    <row r="110" spans="1:11" s="8" customFormat="1" ht="12.75" x14ac:dyDescent="0.2"/>
    <row r="111" spans="1:11" s="8" customFormat="1" ht="12.75" x14ac:dyDescent="0.2"/>
    <row r="112" spans="1:11" s="8" customFormat="1" ht="12.75" x14ac:dyDescent="0.2"/>
    <row r="113" s="8" customFormat="1" ht="12.75" x14ac:dyDescent="0.2"/>
    <row r="114" s="8" customFormat="1" ht="12.75" x14ac:dyDescent="0.2"/>
    <row r="115" s="8" customFormat="1" ht="12.75" x14ac:dyDescent="0.2"/>
    <row r="116" s="8" customFormat="1" ht="12.75" x14ac:dyDescent="0.2"/>
    <row r="117" s="8" customFormat="1" ht="12.75" x14ac:dyDescent="0.2"/>
    <row r="118" s="8" customFormat="1" ht="12.75" x14ac:dyDescent="0.2"/>
    <row r="119" s="8" customFormat="1" ht="12.75" x14ac:dyDescent="0.2"/>
    <row r="120" s="8" customFormat="1" ht="12.75" x14ac:dyDescent="0.2"/>
    <row r="121" s="8" customFormat="1" ht="12.75" x14ac:dyDescent="0.2"/>
    <row r="122" s="8" customFormat="1" ht="12.75" x14ac:dyDescent="0.2"/>
    <row r="123" s="8" customFormat="1" ht="12.75" x14ac:dyDescent="0.2"/>
    <row r="124" s="8" customFormat="1" ht="12.75" x14ac:dyDescent="0.2"/>
    <row r="125" s="8" customFormat="1" ht="12.75" x14ac:dyDescent="0.2"/>
    <row r="126" s="8" customFormat="1" ht="12.75" x14ac:dyDescent="0.2"/>
    <row r="127" s="8" customFormat="1" ht="12.75" x14ac:dyDescent="0.2"/>
    <row r="128" s="8" customFormat="1" ht="12.75" x14ac:dyDescent="0.2"/>
    <row r="129" s="8" customFormat="1" ht="12.75" x14ac:dyDescent="0.2"/>
    <row r="130" s="8" customFormat="1" ht="12.75" x14ac:dyDescent="0.2"/>
    <row r="131" s="8" customFormat="1" ht="12.75" x14ac:dyDescent="0.2"/>
    <row r="132" s="8" customFormat="1" ht="12.75" x14ac:dyDescent="0.2"/>
    <row r="133" s="8" customFormat="1" ht="12.75" x14ac:dyDescent="0.2"/>
    <row r="134" s="8" customFormat="1" ht="12.75" x14ac:dyDescent="0.2"/>
    <row r="135" s="8" customFormat="1" ht="12.75" x14ac:dyDescent="0.2"/>
    <row r="136" s="8" customFormat="1" ht="12.75" x14ac:dyDescent="0.2"/>
    <row r="137" s="8" customFormat="1" ht="12.75" x14ac:dyDescent="0.2"/>
    <row r="138" s="8" customFormat="1" ht="12.75" x14ac:dyDescent="0.2"/>
    <row r="139" s="8" customFormat="1" ht="12.75" x14ac:dyDescent="0.2"/>
    <row r="140" s="8" customFormat="1" ht="12.75" x14ac:dyDescent="0.2"/>
    <row r="141" s="8" customFormat="1" ht="12.75" x14ac:dyDescent="0.2"/>
    <row r="142" s="8" customFormat="1" ht="12.75" x14ac:dyDescent="0.2"/>
    <row r="143" s="8" customFormat="1" ht="12.75" x14ac:dyDescent="0.2"/>
    <row r="144" s="8" customFormat="1" ht="12.75" x14ac:dyDescent="0.2"/>
    <row r="145" s="8" customFormat="1" ht="12.75" x14ac:dyDescent="0.2"/>
    <row r="146" s="8" customFormat="1" ht="12.75" x14ac:dyDescent="0.2"/>
    <row r="147" s="8" customFormat="1" ht="12.75" x14ac:dyDescent="0.2"/>
    <row r="148" s="8" customFormat="1" ht="12.75" x14ac:dyDescent="0.2"/>
    <row r="149" s="8" customFormat="1" ht="12.75" x14ac:dyDescent="0.2"/>
    <row r="150" s="8" customFormat="1" ht="12.75" x14ac:dyDescent="0.2"/>
    <row r="151" s="8" customFormat="1" ht="12.75" x14ac:dyDescent="0.2"/>
    <row r="152" s="8" customFormat="1" ht="12.75" x14ac:dyDescent="0.2"/>
    <row r="153" s="8" customFormat="1" ht="12.75" x14ac:dyDescent="0.2"/>
    <row r="154" s="8" customFormat="1" ht="12.75" x14ac:dyDescent="0.2"/>
    <row r="155" s="8" customFormat="1" ht="12.75" x14ac:dyDescent="0.2"/>
    <row r="156" s="8" customFormat="1" ht="12.75" x14ac:dyDescent="0.2"/>
    <row r="157" s="8" customFormat="1" ht="12.75" x14ac:dyDescent="0.2"/>
    <row r="158" s="8" customFormat="1" ht="12.75" x14ac:dyDescent="0.2"/>
    <row r="159" s="8" customFormat="1" ht="12.75" x14ac:dyDescent="0.2"/>
    <row r="160" s="8" customFormat="1" ht="12.75" x14ac:dyDescent="0.2"/>
    <row r="161" s="8" customFormat="1" ht="12.75" x14ac:dyDescent="0.2"/>
    <row r="162" s="8" customFormat="1" ht="12.75" x14ac:dyDescent="0.2"/>
    <row r="163" s="8" customFormat="1" ht="12.75" x14ac:dyDescent="0.2"/>
    <row r="164" s="8" customFormat="1" ht="12.75" x14ac:dyDescent="0.2"/>
    <row r="165" s="8" customFormat="1" ht="12.75" x14ac:dyDescent="0.2"/>
    <row r="166" s="8" customFormat="1" ht="12.75" x14ac:dyDescent="0.2"/>
    <row r="167" s="8" customFormat="1" ht="12.75" x14ac:dyDescent="0.2"/>
    <row r="168" s="8" customFormat="1" ht="12.75" x14ac:dyDescent="0.2"/>
    <row r="169" s="8" customFormat="1" ht="12.75" x14ac:dyDescent="0.2"/>
    <row r="170" s="8" customFormat="1" ht="12.75" x14ac:dyDescent="0.2"/>
    <row r="171" s="8" customFormat="1" ht="12.75" x14ac:dyDescent="0.2"/>
    <row r="172" s="8" customFormat="1" ht="12.75" x14ac:dyDescent="0.2"/>
    <row r="173" s="8" customFormat="1" ht="12.75" x14ac:dyDescent="0.2"/>
    <row r="174" s="8" customFormat="1" ht="12.75" x14ac:dyDescent="0.2"/>
    <row r="175" s="8" customFormat="1" ht="12.75" x14ac:dyDescent="0.2"/>
    <row r="176" s="8" customFormat="1" ht="12.75" x14ac:dyDescent="0.2"/>
    <row r="177" s="8" customFormat="1" ht="12.75" x14ac:dyDescent="0.2"/>
    <row r="178" s="8" customFormat="1" ht="12.75" x14ac:dyDescent="0.2"/>
    <row r="179" s="8" customFormat="1" ht="12.75" x14ac:dyDescent="0.2"/>
    <row r="180" s="8" customFormat="1" ht="12.75" x14ac:dyDescent="0.2"/>
    <row r="181" s="8" customFormat="1" ht="12.75" x14ac:dyDescent="0.2"/>
    <row r="182" s="8" customFormat="1" ht="12.75" x14ac:dyDescent="0.2"/>
    <row r="183" s="8" customFormat="1" ht="12.75" x14ac:dyDescent="0.2"/>
    <row r="184" s="8" customFormat="1" ht="12.75" x14ac:dyDescent="0.2"/>
    <row r="185" s="8" customFormat="1" ht="12.75" x14ac:dyDescent="0.2"/>
    <row r="186" s="8" customFormat="1" ht="12.75" x14ac:dyDescent="0.2"/>
    <row r="187" s="8" customFormat="1" ht="12.75" x14ac:dyDescent="0.2"/>
    <row r="188" s="8" customFormat="1" ht="12.75" x14ac:dyDescent="0.2"/>
    <row r="189" s="8" customFormat="1" ht="12.75" x14ac:dyDescent="0.2"/>
    <row r="190" s="8" customFormat="1" ht="12.75" x14ac:dyDescent="0.2"/>
    <row r="191" s="8" customFormat="1" ht="12.75" x14ac:dyDescent="0.2"/>
    <row r="192" s="8" customFormat="1" ht="12.75" x14ac:dyDescent="0.2"/>
    <row r="193" s="8" customFormat="1" ht="12.75" x14ac:dyDescent="0.2"/>
    <row r="194" s="8" customFormat="1" ht="12.75" x14ac:dyDescent="0.2"/>
    <row r="195" s="8" customFormat="1" ht="12.75" x14ac:dyDescent="0.2"/>
    <row r="196" s="8" customFormat="1" ht="12.75" x14ac:dyDescent="0.2"/>
    <row r="197" s="8" customFormat="1" ht="12.75" x14ac:dyDescent="0.2"/>
    <row r="198" s="8" customFormat="1" ht="12.75" x14ac:dyDescent="0.2"/>
    <row r="199" s="8" customFormat="1" ht="12.75" x14ac:dyDescent="0.2"/>
    <row r="200" s="8" customFormat="1" ht="12.75" x14ac:dyDescent="0.2"/>
    <row r="201" s="8" customFormat="1" ht="12.75" x14ac:dyDescent="0.2"/>
    <row r="202" s="8" customFormat="1" ht="12.75" x14ac:dyDescent="0.2"/>
    <row r="203" s="8" customFormat="1" ht="12.75" x14ac:dyDescent="0.2"/>
    <row r="204" s="8" customFormat="1" ht="12.75" x14ac:dyDescent="0.2"/>
    <row r="205" s="8" customFormat="1" ht="12.75" x14ac:dyDescent="0.2"/>
    <row r="206" s="8" customFormat="1" ht="12.75" x14ac:dyDescent="0.2"/>
    <row r="207" s="8" customFormat="1" ht="12.75" x14ac:dyDescent="0.2"/>
    <row r="208" s="8" customFormat="1" ht="12.75" x14ac:dyDescent="0.2"/>
    <row r="209" spans="1:9" s="8" customFormat="1" ht="12.75" x14ac:dyDescent="0.2"/>
    <row r="210" spans="1:9" s="8" customFormat="1" ht="12.75" x14ac:dyDescent="0.2"/>
    <row r="211" spans="1:9" s="8" customFormat="1" ht="12.75" x14ac:dyDescent="0.2"/>
    <row r="212" spans="1:9" s="8" customFormat="1" ht="12.75" x14ac:dyDescent="0.2"/>
    <row r="213" spans="1:9" s="8" customFormat="1" ht="12.75" x14ac:dyDescent="0.2"/>
    <row r="214" spans="1:9" s="8" customFormat="1" ht="12.75" x14ac:dyDescent="0.2"/>
    <row r="215" spans="1:9" s="8" customFormat="1" ht="12.75" x14ac:dyDescent="0.2"/>
    <row r="216" spans="1:9" s="8" customFormat="1" ht="12.75" x14ac:dyDescent="0.2"/>
    <row r="217" spans="1:9" s="8" customFormat="1" ht="12.75" x14ac:dyDescent="0.2"/>
    <row r="218" spans="1:9" s="8" customFormat="1" ht="12.75" x14ac:dyDescent="0.2">
      <c r="A218" s="7"/>
      <c r="B218" s="7"/>
      <c r="C218" s="7"/>
      <c r="D218" s="7"/>
      <c r="E218" s="7"/>
      <c r="F218" s="7"/>
      <c r="G218" s="7"/>
      <c r="H218" s="7"/>
      <c r="I218" s="7"/>
    </row>
    <row r="219" spans="1:9" s="8" customFormat="1" ht="12.75" x14ac:dyDescent="0.2">
      <c r="A219" s="7"/>
      <c r="B219" s="7"/>
      <c r="C219" s="7"/>
      <c r="D219" s="7"/>
      <c r="E219" s="7"/>
      <c r="F219" s="7"/>
      <c r="G219" s="7"/>
      <c r="H219" s="7"/>
      <c r="I219" s="7"/>
    </row>
    <row r="220" spans="1:9" s="8" customFormat="1" ht="12.75" x14ac:dyDescent="0.2">
      <c r="A220" s="7"/>
      <c r="B220" s="7"/>
      <c r="C220" s="7"/>
      <c r="D220" s="7"/>
      <c r="E220" s="7"/>
      <c r="F220" s="7"/>
      <c r="G220" s="7"/>
      <c r="H220" s="7"/>
      <c r="I220" s="7"/>
    </row>
  </sheetData>
  <mergeCells count="136">
    <mergeCell ref="A86:B86"/>
    <mergeCell ref="C86:D86"/>
    <mergeCell ref="A96:C96"/>
    <mergeCell ref="F96:I97"/>
    <mergeCell ref="A97:C97"/>
    <mergeCell ref="A91:C91"/>
    <mergeCell ref="F91:I91"/>
    <mergeCell ref="A92:I92"/>
    <mergeCell ref="E93:F93"/>
    <mergeCell ref="E94:F94"/>
    <mergeCell ref="A87:C87"/>
    <mergeCell ref="F87:I87"/>
    <mergeCell ref="A88:C88"/>
    <mergeCell ref="F88:I90"/>
    <mergeCell ref="A89:C89"/>
    <mergeCell ref="A90:C90"/>
    <mergeCell ref="A95:C95"/>
    <mergeCell ref="F95:I95"/>
    <mergeCell ref="A84:B84"/>
    <mergeCell ref="C84:E84"/>
    <mergeCell ref="G84:I84"/>
    <mergeCell ref="A77:D77"/>
    <mergeCell ref="F77:I77"/>
    <mergeCell ref="A85:B85"/>
    <mergeCell ref="G85:I85"/>
    <mergeCell ref="A79:I79"/>
    <mergeCell ref="G80:I80"/>
    <mergeCell ref="G81:I81"/>
    <mergeCell ref="A82:I82"/>
    <mergeCell ref="A83:I83"/>
    <mergeCell ref="A74:C74"/>
    <mergeCell ref="F74:I74"/>
    <mergeCell ref="F41:I43"/>
    <mergeCell ref="E47:F47"/>
    <mergeCell ref="E48:F48"/>
    <mergeCell ref="E50:F50"/>
    <mergeCell ref="A75:C75"/>
    <mergeCell ref="F75:I76"/>
    <mergeCell ref="A76:C76"/>
    <mergeCell ref="A69:C69"/>
    <mergeCell ref="F69:I69"/>
    <mergeCell ref="A70:I70"/>
    <mergeCell ref="E71:F71"/>
    <mergeCell ref="E72:F72"/>
    <mergeCell ref="C64:D64"/>
    <mergeCell ref="A65:C65"/>
    <mergeCell ref="F65:I65"/>
    <mergeCell ref="A66:C66"/>
    <mergeCell ref="F66:I68"/>
    <mergeCell ref="A67:C67"/>
    <mergeCell ref="A68:C68"/>
    <mergeCell ref="A7:I7"/>
    <mergeCell ref="A6:C6"/>
    <mergeCell ref="F52:I52"/>
    <mergeCell ref="A53:C53"/>
    <mergeCell ref="F53:I54"/>
    <mergeCell ref="A54:C54"/>
    <mergeCell ref="A40:C40"/>
    <mergeCell ref="F40:I40"/>
    <mergeCell ref="A41:C41"/>
    <mergeCell ref="A42:C42"/>
    <mergeCell ref="A43:C43"/>
    <mergeCell ref="A44:C44"/>
    <mergeCell ref="F44:I44"/>
    <mergeCell ref="A45:I45"/>
    <mergeCell ref="E46:F46"/>
    <mergeCell ref="E49:F49"/>
    <mergeCell ref="A52:C52"/>
    <mergeCell ref="E26:F26"/>
    <mergeCell ref="G12:I12"/>
    <mergeCell ref="G13:I13"/>
    <mergeCell ref="A13:B13"/>
    <mergeCell ref="A14:B14"/>
    <mergeCell ref="A21:I21"/>
    <mergeCell ref="A16:C16"/>
    <mergeCell ref="A17:C17"/>
    <mergeCell ref="F30:I30"/>
    <mergeCell ref="A30:D30"/>
    <mergeCell ref="A39:B39"/>
    <mergeCell ref="C39:D39"/>
    <mergeCell ref="A32:I32"/>
    <mergeCell ref="A35:I35"/>
    <mergeCell ref="A36:I36"/>
    <mergeCell ref="A37:B37"/>
    <mergeCell ref="C37:E37"/>
    <mergeCell ref="G37:I37"/>
    <mergeCell ref="A38:B38"/>
    <mergeCell ref="G38:I38"/>
    <mergeCell ref="C14:D14"/>
    <mergeCell ref="E23:F23"/>
    <mergeCell ref="E24:F24"/>
    <mergeCell ref="E25:F25"/>
    <mergeCell ref="A31:I31"/>
    <mergeCell ref="G33:I33"/>
    <mergeCell ref="G34:I34"/>
    <mergeCell ref="A1:I1"/>
    <mergeCell ref="A2:I2"/>
    <mergeCell ref="A3:I3"/>
    <mergeCell ref="A4:I4"/>
    <mergeCell ref="A29:C29"/>
    <mergeCell ref="G8:I8"/>
    <mergeCell ref="F15:I15"/>
    <mergeCell ref="F27:I27"/>
    <mergeCell ref="F28:I29"/>
    <mergeCell ref="A18:C18"/>
    <mergeCell ref="A20:C20"/>
    <mergeCell ref="A15:C15"/>
    <mergeCell ref="A27:C27"/>
    <mergeCell ref="A28:C28"/>
    <mergeCell ref="A19:C19"/>
    <mergeCell ref="E22:F22"/>
    <mergeCell ref="D6:I6"/>
    <mergeCell ref="G9:I9"/>
    <mergeCell ref="F20:I20"/>
    <mergeCell ref="F16:I19"/>
    <mergeCell ref="A10:I10"/>
    <mergeCell ref="A11:I11"/>
    <mergeCell ref="A12:B12"/>
    <mergeCell ref="C12:E12"/>
    <mergeCell ref="A98:D98"/>
    <mergeCell ref="F98:I98"/>
    <mergeCell ref="E73:F73"/>
    <mergeCell ref="A55:D55"/>
    <mergeCell ref="F55:I55"/>
    <mergeCell ref="E51:F51"/>
    <mergeCell ref="A62:B62"/>
    <mergeCell ref="C62:E62"/>
    <mergeCell ref="G62:I62"/>
    <mergeCell ref="A63:B63"/>
    <mergeCell ref="G63:I63"/>
    <mergeCell ref="A57:I57"/>
    <mergeCell ref="G58:I58"/>
    <mergeCell ref="G59:I59"/>
    <mergeCell ref="A60:I60"/>
    <mergeCell ref="A61:I61"/>
    <mergeCell ref="A64:B64"/>
  </mergeCells>
  <printOptions horizontalCentered="1"/>
  <pageMargins left="0.25" right="0.25" top="0.75" bottom="0.75" header="0.3" footer="0.3"/>
  <pageSetup scale="22" orientation="landscape" horizontalDpi="4294967294" verticalDpi="4294967294" r:id="rId1"/>
  <headerFooter>
    <oddHeader>&amp;LCM-04-2019&amp;REvaluación Técnica - Habilitantes</oddHeader>
    <oddFooter>&amp;L&amp;A&amp;RPág. &amp;P de &amp;N</oddFooter>
  </headerFooter>
  <rowBreaks count="3" manualBreakCount="3">
    <brk id="20" max="16383" man="1"/>
    <brk id="31" max="16383" man="1"/>
    <brk id="4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5"/>
  <sheetViews>
    <sheetView tabSelected="1" topLeftCell="A123" zoomScaleNormal="100" workbookViewId="0">
      <selection activeCell="E126" sqref="E126:F126"/>
    </sheetView>
  </sheetViews>
  <sheetFormatPr baseColWidth="10" defaultColWidth="11.42578125" defaultRowHeight="12" x14ac:dyDescent="0.2"/>
  <cols>
    <col min="1" max="1" width="6.5703125" style="7" customWidth="1"/>
    <col min="2" max="2" width="13.42578125" style="7" customWidth="1"/>
    <col min="3" max="3" width="21.85546875" style="7" customWidth="1"/>
    <col min="4" max="4" width="16.140625" style="7" customWidth="1"/>
    <col min="5" max="5" width="35.7109375" style="7" customWidth="1"/>
    <col min="6" max="6" width="34.5703125" style="7" customWidth="1"/>
    <col min="7" max="7" width="10.85546875" style="7" customWidth="1"/>
    <col min="8" max="8" width="10.5703125" style="7" customWidth="1"/>
    <col min="9" max="9" width="28.7109375" style="7" customWidth="1"/>
    <col min="10" max="16384" width="11.42578125" style="7"/>
  </cols>
  <sheetData>
    <row r="1" spans="1:16" ht="15" x14ac:dyDescent="0.25">
      <c r="A1" s="151" t="str">
        <f>'RESUMEN HABILITANTES TÉC'!A1</f>
        <v>MINISTERIO DE MINAS Y ENERGÍA</v>
      </c>
      <c r="B1" s="151"/>
      <c r="C1" s="151"/>
      <c r="D1" s="151"/>
      <c r="E1" s="151"/>
      <c r="F1" s="151"/>
      <c r="G1" s="151"/>
      <c r="H1" s="151"/>
      <c r="I1" s="151"/>
      <c r="J1" s="12"/>
      <c r="K1" s="12"/>
      <c r="L1" s="12"/>
      <c r="M1" s="12"/>
      <c r="N1" s="12"/>
      <c r="O1" s="12"/>
      <c r="P1" s="12"/>
    </row>
    <row r="2" spans="1:16" ht="15" x14ac:dyDescent="0.25">
      <c r="A2" s="151" t="str">
        <f>'RESUMEN HABILITANTES TÉC'!A3</f>
        <v>CONCURSO DE MERITOS CM-06-2020</v>
      </c>
      <c r="B2" s="151"/>
      <c r="C2" s="151"/>
      <c r="D2" s="151"/>
      <c r="E2" s="151"/>
      <c r="F2" s="151"/>
      <c r="G2" s="151"/>
      <c r="H2" s="151"/>
      <c r="I2" s="151"/>
      <c r="J2" s="12"/>
      <c r="K2" s="12"/>
      <c r="L2" s="12"/>
      <c r="M2" s="12"/>
      <c r="N2" s="12"/>
      <c r="O2" s="12"/>
      <c r="P2" s="12"/>
    </row>
    <row r="3" spans="1:16" ht="15" x14ac:dyDescent="0.25">
      <c r="A3" s="151" t="str">
        <f>'RESUMEN HABILITANTES TÉC'!A4</f>
        <v>VERIFICACION REQUISITOS HABILITANTES TÉCNICOS</v>
      </c>
      <c r="B3" s="151"/>
      <c r="C3" s="151"/>
      <c r="D3" s="151"/>
      <c r="E3" s="151"/>
      <c r="F3" s="151"/>
      <c r="G3" s="151"/>
      <c r="H3" s="151"/>
      <c r="I3" s="151"/>
      <c r="J3" s="12"/>
      <c r="K3" s="12"/>
      <c r="L3" s="12"/>
      <c r="M3" s="12"/>
      <c r="N3" s="12"/>
      <c r="O3" s="12"/>
      <c r="P3" s="12"/>
    </row>
    <row r="4" spans="1:16" ht="15" x14ac:dyDescent="0.25">
      <c r="A4" s="151" t="str">
        <f>'RESUMEN HABILITANTES TÉC'!D9</f>
        <v>3.5  FORMACIÓN ACADÉMICA Y EXPERIENCIA DEL EQUIPO DE TRABAJO</v>
      </c>
      <c r="B4" s="151"/>
      <c r="C4" s="151"/>
      <c r="D4" s="151"/>
      <c r="E4" s="151"/>
      <c r="F4" s="151"/>
      <c r="G4" s="151"/>
      <c r="H4" s="151"/>
      <c r="I4" s="151"/>
      <c r="J4" s="12"/>
      <c r="K4" s="12"/>
      <c r="L4" s="12"/>
      <c r="M4" s="12"/>
      <c r="N4" s="12"/>
      <c r="O4" s="12"/>
      <c r="P4" s="12"/>
    </row>
    <row r="5" spans="1:16" ht="6" customHeight="1" x14ac:dyDescent="0.2">
      <c r="A5" s="12"/>
      <c r="B5" s="12"/>
      <c r="C5" s="12"/>
      <c r="D5" s="12"/>
      <c r="E5" s="12"/>
      <c r="F5" s="12"/>
      <c r="G5" s="12"/>
      <c r="H5" s="12"/>
      <c r="I5" s="12"/>
      <c r="J5" s="12"/>
      <c r="K5" s="12"/>
      <c r="L5" s="12"/>
      <c r="M5" s="12"/>
      <c r="N5" s="12"/>
      <c r="O5" s="12"/>
      <c r="P5" s="12"/>
    </row>
    <row r="6" spans="1:16" s="8" customFormat="1" ht="12.75" x14ac:dyDescent="0.2">
      <c r="A6" s="169" t="s">
        <v>4</v>
      </c>
      <c r="B6" s="169"/>
      <c r="C6" s="169"/>
      <c r="D6" s="170" t="s">
        <v>149</v>
      </c>
      <c r="E6" s="171"/>
      <c r="F6" s="171"/>
      <c r="G6" s="171"/>
      <c r="H6" s="171"/>
      <c r="I6" s="172"/>
    </row>
    <row r="7" spans="1:16" s="8" customFormat="1" ht="12.75" x14ac:dyDescent="0.2">
      <c r="A7" s="181" t="s">
        <v>21</v>
      </c>
      <c r="B7" s="181"/>
      <c r="C7" s="181"/>
      <c r="D7" s="181"/>
      <c r="E7" s="181"/>
      <c r="F7" s="181"/>
      <c r="G7" s="181"/>
      <c r="H7" s="181"/>
      <c r="I7" s="181"/>
    </row>
    <row r="8" spans="1:16" s="8" customFormat="1" ht="25.5" customHeight="1" x14ac:dyDescent="0.2">
      <c r="A8" s="22" t="s">
        <v>22</v>
      </c>
      <c r="B8" s="42" t="s">
        <v>23</v>
      </c>
      <c r="C8" s="67" t="s">
        <v>24</v>
      </c>
      <c r="D8" s="67" t="s">
        <v>25</v>
      </c>
      <c r="E8" s="67" t="s">
        <v>26</v>
      </c>
      <c r="F8" s="23" t="s">
        <v>27</v>
      </c>
      <c r="G8" s="182" t="s">
        <v>28</v>
      </c>
      <c r="H8" s="182"/>
      <c r="I8" s="183"/>
    </row>
    <row r="9" spans="1:16" s="8" customFormat="1" ht="150" customHeight="1" x14ac:dyDescent="0.2">
      <c r="A9" s="68">
        <v>1</v>
      </c>
      <c r="B9" s="68">
        <v>1</v>
      </c>
      <c r="C9" s="68" t="s">
        <v>71</v>
      </c>
      <c r="D9" s="68" t="s">
        <v>29</v>
      </c>
      <c r="E9" s="68" t="s">
        <v>105</v>
      </c>
      <c r="F9" s="39" t="s">
        <v>69</v>
      </c>
      <c r="G9" s="184" t="s">
        <v>70</v>
      </c>
      <c r="H9" s="184"/>
      <c r="I9" s="185"/>
    </row>
    <row r="10" spans="1:16" s="8" customFormat="1" ht="19.5" customHeight="1" x14ac:dyDescent="0.2">
      <c r="A10" s="186" t="s">
        <v>30</v>
      </c>
      <c r="B10" s="187"/>
      <c r="C10" s="187"/>
      <c r="D10" s="187"/>
      <c r="E10" s="187"/>
      <c r="F10" s="187"/>
      <c r="G10" s="187"/>
      <c r="H10" s="187"/>
      <c r="I10" s="188"/>
    </row>
    <row r="11" spans="1:16" s="8" customFormat="1" ht="17.25" customHeight="1" x14ac:dyDescent="0.2">
      <c r="A11" s="186" t="s">
        <v>31</v>
      </c>
      <c r="B11" s="187"/>
      <c r="C11" s="187"/>
      <c r="D11" s="187"/>
      <c r="E11" s="187"/>
      <c r="F11" s="187"/>
      <c r="G11" s="187"/>
      <c r="H11" s="187"/>
      <c r="I11" s="188"/>
    </row>
    <row r="12" spans="1:16" s="8" customFormat="1" ht="21" customHeight="1" x14ac:dyDescent="0.2">
      <c r="A12" s="173" t="s">
        <v>32</v>
      </c>
      <c r="B12" s="174"/>
      <c r="C12" s="189" t="s">
        <v>157</v>
      </c>
      <c r="D12" s="189"/>
      <c r="E12" s="189"/>
      <c r="F12" s="16" t="s">
        <v>33</v>
      </c>
      <c r="G12" s="190" t="s">
        <v>162</v>
      </c>
      <c r="H12" s="189"/>
      <c r="I12" s="189"/>
    </row>
    <row r="13" spans="1:16" s="8" customFormat="1" ht="34.5" customHeight="1" x14ac:dyDescent="0.2">
      <c r="A13" s="173" t="s">
        <v>34</v>
      </c>
      <c r="B13" s="174"/>
      <c r="C13" s="89" t="s">
        <v>130</v>
      </c>
      <c r="D13" s="11" t="s">
        <v>35</v>
      </c>
      <c r="E13" s="17" t="s">
        <v>160</v>
      </c>
      <c r="F13" s="16" t="s">
        <v>36</v>
      </c>
      <c r="G13" s="175">
        <v>36794</v>
      </c>
      <c r="H13" s="175"/>
      <c r="I13" s="175"/>
    </row>
    <row r="14" spans="1:16" s="8" customFormat="1" ht="52.5" customHeight="1" x14ac:dyDescent="0.2">
      <c r="A14" s="176" t="s">
        <v>37</v>
      </c>
      <c r="B14" s="177"/>
      <c r="C14" s="178" t="s">
        <v>158</v>
      </c>
      <c r="D14" s="179"/>
      <c r="E14" s="19" t="s">
        <v>26</v>
      </c>
      <c r="F14" s="15" t="s">
        <v>38</v>
      </c>
      <c r="G14" s="15"/>
      <c r="H14" s="15"/>
      <c r="I14" s="20"/>
    </row>
    <row r="15" spans="1:16" s="8" customFormat="1" ht="28.5" customHeight="1" x14ac:dyDescent="0.2">
      <c r="A15" s="176" t="s">
        <v>39</v>
      </c>
      <c r="B15" s="177"/>
      <c r="C15" s="177"/>
      <c r="D15" s="18" t="s">
        <v>40</v>
      </c>
      <c r="E15" s="69" t="s">
        <v>41</v>
      </c>
      <c r="F15" s="180" t="s">
        <v>17</v>
      </c>
      <c r="G15" s="180"/>
      <c r="H15" s="180"/>
      <c r="I15" s="180"/>
    </row>
    <row r="16" spans="1:16" s="8" customFormat="1" ht="27.75" customHeight="1" x14ac:dyDescent="0.2">
      <c r="A16" s="196" t="s">
        <v>42</v>
      </c>
      <c r="B16" s="196"/>
      <c r="C16" s="196"/>
      <c r="D16" s="25" t="s">
        <v>43</v>
      </c>
      <c r="E16" s="25" t="s">
        <v>163</v>
      </c>
      <c r="F16" s="273" t="s">
        <v>484</v>
      </c>
      <c r="G16" s="274"/>
      <c r="H16" s="274"/>
      <c r="I16" s="275"/>
    </row>
    <row r="17" spans="1:9" s="8" customFormat="1" ht="31.5" customHeight="1" x14ac:dyDescent="0.2">
      <c r="A17" s="196" t="s">
        <v>45</v>
      </c>
      <c r="B17" s="196"/>
      <c r="C17" s="196"/>
      <c r="D17" s="25" t="s">
        <v>43</v>
      </c>
      <c r="E17" s="25" t="s">
        <v>163</v>
      </c>
      <c r="F17" s="276"/>
      <c r="G17" s="277"/>
      <c r="H17" s="277"/>
      <c r="I17" s="278"/>
    </row>
    <row r="18" spans="1:9" s="8" customFormat="1" ht="28.5" customHeight="1" x14ac:dyDescent="0.2">
      <c r="A18" s="196" t="s">
        <v>46</v>
      </c>
      <c r="B18" s="196"/>
      <c r="C18" s="196"/>
      <c r="D18" s="25" t="s">
        <v>43</v>
      </c>
      <c r="E18" s="25" t="s">
        <v>163</v>
      </c>
      <c r="F18" s="276"/>
      <c r="G18" s="277"/>
      <c r="H18" s="277"/>
      <c r="I18" s="278"/>
    </row>
    <row r="19" spans="1:9" s="8" customFormat="1" ht="31.5" customHeight="1" x14ac:dyDescent="0.2">
      <c r="A19" s="196" t="s">
        <v>47</v>
      </c>
      <c r="B19" s="196"/>
      <c r="C19" s="196"/>
      <c r="D19" s="25" t="s">
        <v>43</v>
      </c>
      <c r="E19" s="25" t="s">
        <v>163</v>
      </c>
      <c r="F19" s="279"/>
      <c r="G19" s="280"/>
      <c r="H19" s="280"/>
      <c r="I19" s="281"/>
    </row>
    <row r="20" spans="1:9" s="8" customFormat="1" ht="38.25" customHeight="1" x14ac:dyDescent="0.2">
      <c r="A20" s="196" t="s">
        <v>48</v>
      </c>
      <c r="B20" s="196"/>
      <c r="C20" s="196"/>
      <c r="D20" s="25" t="s">
        <v>43</v>
      </c>
      <c r="E20" s="25" t="s">
        <v>163</v>
      </c>
      <c r="F20" s="282" t="s">
        <v>159</v>
      </c>
      <c r="G20" s="283"/>
      <c r="H20" s="283"/>
      <c r="I20" s="284"/>
    </row>
    <row r="21" spans="1:9" s="8" customFormat="1" ht="12.75" x14ac:dyDescent="0.2">
      <c r="A21" s="191" t="s">
        <v>50</v>
      </c>
      <c r="B21" s="191"/>
      <c r="C21" s="191"/>
      <c r="D21" s="191"/>
      <c r="E21" s="191"/>
      <c r="F21" s="191"/>
      <c r="G21" s="191"/>
      <c r="H21" s="191"/>
      <c r="I21" s="191"/>
    </row>
    <row r="22" spans="1:9" s="8" customFormat="1" ht="38.25" x14ac:dyDescent="0.2">
      <c r="A22" s="69" t="s">
        <v>11</v>
      </c>
      <c r="B22" s="69" t="s">
        <v>51</v>
      </c>
      <c r="C22" s="69" t="s">
        <v>14</v>
      </c>
      <c r="D22" s="69" t="s">
        <v>52</v>
      </c>
      <c r="E22" s="192" t="s">
        <v>53</v>
      </c>
      <c r="F22" s="193"/>
      <c r="G22" s="26" t="s">
        <v>54</v>
      </c>
      <c r="H22" s="26" t="s">
        <v>55</v>
      </c>
      <c r="I22" s="26" t="s">
        <v>56</v>
      </c>
    </row>
    <row r="23" spans="1:9" s="8" customFormat="1" ht="66.75" customHeight="1" x14ac:dyDescent="0.2">
      <c r="A23" s="72">
        <v>1</v>
      </c>
      <c r="B23" s="14" t="s">
        <v>456</v>
      </c>
      <c r="C23" s="135" t="s">
        <v>179</v>
      </c>
      <c r="D23" s="13" t="s">
        <v>180</v>
      </c>
      <c r="E23" s="194" t="s">
        <v>489</v>
      </c>
      <c r="F23" s="195"/>
      <c r="G23" s="27">
        <v>43347</v>
      </c>
      <c r="H23" s="27">
        <v>43406</v>
      </c>
      <c r="I23" s="74">
        <f>(H23-G23)/365</f>
        <v>0.16164383561643836</v>
      </c>
    </row>
    <row r="24" spans="1:9" s="71" customFormat="1" ht="84" customHeight="1" x14ac:dyDescent="0.2">
      <c r="A24" s="72">
        <f>A23+1</f>
        <v>2</v>
      </c>
      <c r="B24" s="132" t="s">
        <v>457</v>
      </c>
      <c r="C24" s="136" t="s">
        <v>164</v>
      </c>
      <c r="D24" s="72" t="s">
        <v>429</v>
      </c>
      <c r="E24" s="287" t="s">
        <v>447</v>
      </c>
      <c r="F24" s="288"/>
      <c r="G24" s="126">
        <v>42340</v>
      </c>
      <c r="H24" s="120">
        <v>42522</v>
      </c>
      <c r="I24" s="74"/>
    </row>
    <row r="25" spans="1:9" s="71" customFormat="1" ht="24.75" customHeight="1" x14ac:dyDescent="0.2">
      <c r="A25" s="72">
        <f t="shared" ref="A25:A31" si="0">A24+1</f>
        <v>3</v>
      </c>
      <c r="B25" s="132" t="s">
        <v>458</v>
      </c>
      <c r="C25" s="136" t="s">
        <v>164</v>
      </c>
      <c r="D25" s="72" t="s">
        <v>165</v>
      </c>
      <c r="E25" s="194" t="s">
        <v>448</v>
      </c>
      <c r="F25" s="195"/>
      <c r="G25" s="73">
        <v>42156</v>
      </c>
      <c r="H25" s="73">
        <v>42339</v>
      </c>
      <c r="I25" s="74"/>
    </row>
    <row r="26" spans="1:9" s="71" customFormat="1" ht="24.75" customHeight="1" x14ac:dyDescent="0.2">
      <c r="A26" s="72">
        <f t="shared" si="0"/>
        <v>4</v>
      </c>
      <c r="B26" s="132" t="s">
        <v>459</v>
      </c>
      <c r="C26" s="136" t="s">
        <v>179</v>
      </c>
      <c r="D26" s="72" t="s">
        <v>460</v>
      </c>
      <c r="E26" s="194" t="s">
        <v>461</v>
      </c>
      <c r="F26" s="195"/>
      <c r="G26" s="120">
        <v>42195</v>
      </c>
      <c r="H26" s="120">
        <v>42365</v>
      </c>
      <c r="I26" s="74"/>
    </row>
    <row r="27" spans="1:9" s="71" customFormat="1" ht="24.75" customHeight="1" x14ac:dyDescent="0.2">
      <c r="A27" s="72">
        <f t="shared" si="0"/>
        <v>5</v>
      </c>
      <c r="B27" s="132" t="s">
        <v>462</v>
      </c>
      <c r="C27" s="136" t="s">
        <v>164</v>
      </c>
      <c r="D27" s="72" t="s">
        <v>463</v>
      </c>
      <c r="E27" s="194" t="s">
        <v>464</v>
      </c>
      <c r="F27" s="195"/>
      <c r="G27" s="120">
        <v>42125</v>
      </c>
      <c r="H27" s="126">
        <v>42339</v>
      </c>
      <c r="I27" s="74"/>
    </row>
    <row r="28" spans="1:9" s="71" customFormat="1" ht="36" customHeight="1" x14ac:dyDescent="0.2">
      <c r="A28" s="72">
        <f t="shared" si="0"/>
        <v>6</v>
      </c>
      <c r="B28" s="132" t="s">
        <v>465</v>
      </c>
      <c r="C28" s="136" t="s">
        <v>451</v>
      </c>
      <c r="D28" s="72" t="s">
        <v>452</v>
      </c>
      <c r="E28" s="194" t="s">
        <v>466</v>
      </c>
      <c r="F28" s="195"/>
      <c r="G28" s="120">
        <v>41954</v>
      </c>
      <c r="H28" s="120">
        <v>42031</v>
      </c>
      <c r="I28" s="74">
        <f>(H28-G28)/365</f>
        <v>0.21095890410958903</v>
      </c>
    </row>
    <row r="29" spans="1:9" s="71" customFormat="1" ht="24.75" customHeight="1" x14ac:dyDescent="0.2">
      <c r="A29" s="72">
        <f t="shared" si="0"/>
        <v>7</v>
      </c>
      <c r="B29" s="132" t="s">
        <v>467</v>
      </c>
      <c r="C29" s="136" t="s">
        <v>164</v>
      </c>
      <c r="D29" s="72" t="s">
        <v>463</v>
      </c>
      <c r="E29" s="194" t="s">
        <v>468</v>
      </c>
      <c r="F29" s="195"/>
      <c r="G29" s="120">
        <v>41800</v>
      </c>
      <c r="H29" s="120">
        <v>41983</v>
      </c>
      <c r="I29" s="74"/>
    </row>
    <row r="30" spans="1:9" s="71" customFormat="1" ht="24.75" customHeight="1" x14ac:dyDescent="0.2">
      <c r="A30" s="72">
        <f t="shared" si="0"/>
        <v>8</v>
      </c>
      <c r="B30" s="132" t="s">
        <v>469</v>
      </c>
      <c r="C30" s="136" t="s">
        <v>175</v>
      </c>
      <c r="D30" s="72" t="s">
        <v>452</v>
      </c>
      <c r="E30" s="285" t="s">
        <v>453</v>
      </c>
      <c r="F30" s="286"/>
      <c r="G30" s="120">
        <v>40812</v>
      </c>
      <c r="H30" s="120">
        <v>40892</v>
      </c>
      <c r="I30" s="74"/>
    </row>
    <row r="31" spans="1:9" s="71" customFormat="1" ht="24.75" customHeight="1" x14ac:dyDescent="0.2">
      <c r="A31" s="72">
        <f t="shared" si="0"/>
        <v>9</v>
      </c>
      <c r="B31" s="132" t="s">
        <v>470</v>
      </c>
      <c r="C31" s="136" t="s">
        <v>166</v>
      </c>
      <c r="D31" s="72" t="s">
        <v>167</v>
      </c>
      <c r="E31" s="285" t="s">
        <v>453</v>
      </c>
      <c r="F31" s="286"/>
      <c r="G31" s="73">
        <v>40735</v>
      </c>
      <c r="H31" s="73">
        <v>41354</v>
      </c>
      <c r="I31" s="74"/>
    </row>
    <row r="32" spans="1:9" s="71" customFormat="1" ht="28.5" customHeight="1" x14ac:dyDescent="0.2">
      <c r="A32" s="72">
        <f>A31+1</f>
        <v>10</v>
      </c>
      <c r="B32" s="132" t="s">
        <v>471</v>
      </c>
      <c r="C32" s="136" t="s">
        <v>168</v>
      </c>
      <c r="D32" s="72" t="s">
        <v>169</v>
      </c>
      <c r="E32" s="285" t="s">
        <v>453</v>
      </c>
      <c r="F32" s="286"/>
      <c r="G32" s="73">
        <v>40338</v>
      </c>
      <c r="H32" s="73">
        <v>40725</v>
      </c>
      <c r="I32" s="74"/>
    </row>
    <row r="33" spans="1:9" s="71" customFormat="1" ht="24" customHeight="1" x14ac:dyDescent="0.2">
      <c r="A33" s="72">
        <f t="shared" ref="A33:A38" si="1">A32+1</f>
        <v>11</v>
      </c>
      <c r="B33" s="132" t="s">
        <v>472</v>
      </c>
      <c r="C33" s="136" t="s">
        <v>449</v>
      </c>
      <c r="D33" s="72" t="s">
        <v>177</v>
      </c>
      <c r="E33" s="194" t="s">
        <v>454</v>
      </c>
      <c r="F33" s="195"/>
      <c r="G33" s="120">
        <v>40252</v>
      </c>
      <c r="H33" s="120">
        <v>40351</v>
      </c>
      <c r="I33" s="74">
        <f t="shared" ref="I33:I38" si="2">(H33-G33)/365</f>
        <v>0.27123287671232876</v>
      </c>
    </row>
    <row r="34" spans="1:9" s="71" customFormat="1" ht="66" customHeight="1" x14ac:dyDescent="0.2">
      <c r="A34" s="72">
        <f t="shared" si="1"/>
        <v>12</v>
      </c>
      <c r="B34" s="132" t="s">
        <v>473</v>
      </c>
      <c r="C34" s="136" t="s">
        <v>478</v>
      </c>
      <c r="D34" s="72" t="s">
        <v>177</v>
      </c>
      <c r="E34" s="194" t="s">
        <v>479</v>
      </c>
      <c r="F34" s="195"/>
      <c r="G34" s="120">
        <v>39814</v>
      </c>
      <c r="H34" s="120">
        <v>39933</v>
      </c>
      <c r="I34" s="74">
        <f t="shared" si="2"/>
        <v>0.32602739726027397</v>
      </c>
    </row>
    <row r="35" spans="1:9" s="71" customFormat="1" ht="35.25" customHeight="1" x14ac:dyDescent="0.2">
      <c r="A35" s="72">
        <f t="shared" si="1"/>
        <v>13</v>
      </c>
      <c r="B35" s="132" t="s">
        <v>474</v>
      </c>
      <c r="C35" s="136" t="s">
        <v>172</v>
      </c>
      <c r="D35" s="72" t="s">
        <v>171</v>
      </c>
      <c r="E35" s="194" t="s">
        <v>170</v>
      </c>
      <c r="F35" s="195"/>
      <c r="G35" s="73">
        <v>39295</v>
      </c>
      <c r="H35" s="73">
        <v>41369</v>
      </c>
      <c r="I35" s="74">
        <f t="shared" si="2"/>
        <v>5.6821917808219178</v>
      </c>
    </row>
    <row r="36" spans="1:9" s="71" customFormat="1" ht="30" customHeight="1" x14ac:dyDescent="0.2">
      <c r="A36" s="72">
        <f>A35+1</f>
        <v>14</v>
      </c>
      <c r="B36" s="132" t="s">
        <v>475</v>
      </c>
      <c r="C36" s="136" t="s">
        <v>450</v>
      </c>
      <c r="D36" s="72" t="s">
        <v>171</v>
      </c>
      <c r="E36" s="194" t="s">
        <v>455</v>
      </c>
      <c r="F36" s="195"/>
      <c r="G36" s="120">
        <v>39278</v>
      </c>
      <c r="H36" s="120">
        <v>40026</v>
      </c>
      <c r="I36" s="74">
        <f t="shared" si="2"/>
        <v>2.0493150684931507</v>
      </c>
    </row>
    <row r="37" spans="1:9" s="71" customFormat="1" ht="53.25" customHeight="1" x14ac:dyDescent="0.2">
      <c r="A37" s="72">
        <f t="shared" si="1"/>
        <v>15</v>
      </c>
      <c r="B37" s="132" t="s">
        <v>476</v>
      </c>
      <c r="C37" s="136" t="s">
        <v>176</v>
      </c>
      <c r="D37" s="72" t="s">
        <v>177</v>
      </c>
      <c r="E37" s="194" t="s">
        <v>178</v>
      </c>
      <c r="F37" s="195"/>
      <c r="G37" s="73">
        <v>37869</v>
      </c>
      <c r="H37" s="73">
        <v>37959</v>
      </c>
      <c r="I37" s="74">
        <f>(H37-G37)/365</f>
        <v>0.24657534246575341</v>
      </c>
    </row>
    <row r="38" spans="1:9" s="71" customFormat="1" ht="37.5" customHeight="1" x14ac:dyDescent="0.2">
      <c r="A38" s="72">
        <f t="shared" si="1"/>
        <v>16</v>
      </c>
      <c r="B38" s="132" t="s">
        <v>477</v>
      </c>
      <c r="C38" s="136" t="s">
        <v>175</v>
      </c>
      <c r="D38" s="72" t="s">
        <v>174</v>
      </c>
      <c r="E38" s="194" t="s">
        <v>173</v>
      </c>
      <c r="F38" s="195"/>
      <c r="G38" s="73">
        <v>38069</v>
      </c>
      <c r="H38" s="73">
        <v>39277</v>
      </c>
      <c r="I38" s="74">
        <f t="shared" si="2"/>
        <v>3.3095890410958906</v>
      </c>
    </row>
    <row r="39" spans="1:9" s="8" customFormat="1" ht="22.5" customHeight="1" x14ac:dyDescent="0.2">
      <c r="A39" s="176" t="s">
        <v>39</v>
      </c>
      <c r="B39" s="177"/>
      <c r="C39" s="177"/>
      <c r="D39" s="18" t="s">
        <v>40</v>
      </c>
      <c r="E39" s="21" t="s">
        <v>41</v>
      </c>
      <c r="F39" s="180" t="s">
        <v>17</v>
      </c>
      <c r="G39" s="180"/>
      <c r="H39" s="180"/>
      <c r="I39" s="180"/>
    </row>
    <row r="40" spans="1:9" s="8" customFormat="1" ht="25.5" x14ac:dyDescent="0.2">
      <c r="A40" s="196" t="s">
        <v>57</v>
      </c>
      <c r="B40" s="196"/>
      <c r="C40" s="196"/>
      <c r="D40" s="25" t="s">
        <v>43</v>
      </c>
      <c r="E40" s="25" t="s">
        <v>163</v>
      </c>
      <c r="F40" s="197" t="s">
        <v>485</v>
      </c>
      <c r="G40" s="198"/>
      <c r="H40" s="198"/>
      <c r="I40" s="199"/>
    </row>
    <row r="41" spans="1:9" s="8" customFormat="1" ht="77.25" customHeight="1" x14ac:dyDescent="0.2">
      <c r="A41" s="196" t="s">
        <v>58</v>
      </c>
      <c r="B41" s="196"/>
      <c r="C41" s="196"/>
      <c r="D41" s="25" t="s">
        <v>43</v>
      </c>
      <c r="E41" s="65" t="s">
        <v>161</v>
      </c>
      <c r="F41" s="200"/>
      <c r="G41" s="201"/>
      <c r="H41" s="201"/>
      <c r="I41" s="202"/>
    </row>
    <row r="42" spans="1:9" s="8" customFormat="1" ht="12" customHeight="1" x14ac:dyDescent="0.2">
      <c r="A42" s="166" t="s">
        <v>59</v>
      </c>
      <c r="B42" s="166"/>
      <c r="C42" s="166"/>
      <c r="D42" s="166"/>
      <c r="E42" s="59"/>
      <c r="F42" s="167" t="s">
        <v>159</v>
      </c>
      <c r="G42" s="167"/>
      <c r="H42" s="167"/>
      <c r="I42" s="167"/>
    </row>
    <row r="43" spans="1:9" s="8" customFormat="1" ht="16.5" customHeight="1" x14ac:dyDescent="0.2">
      <c r="A43" s="215"/>
      <c r="B43" s="215"/>
      <c r="C43" s="215"/>
      <c r="D43" s="215"/>
      <c r="E43" s="215"/>
      <c r="F43" s="215"/>
      <c r="G43" s="215"/>
      <c r="H43" s="215"/>
      <c r="I43" s="215"/>
    </row>
    <row r="44" spans="1:9" s="8" customFormat="1" ht="12.75" x14ac:dyDescent="0.2">
      <c r="A44" s="181" t="s">
        <v>21</v>
      </c>
      <c r="B44" s="181"/>
      <c r="C44" s="181"/>
      <c r="D44" s="181"/>
      <c r="E44" s="181"/>
      <c r="F44" s="181"/>
      <c r="G44" s="181"/>
      <c r="H44" s="181"/>
      <c r="I44" s="181"/>
    </row>
    <row r="45" spans="1:9" s="8" customFormat="1" ht="25.5" customHeight="1" x14ac:dyDescent="0.2">
      <c r="A45" s="22" t="s">
        <v>22</v>
      </c>
      <c r="B45" s="67" t="s">
        <v>23</v>
      </c>
      <c r="C45" s="67" t="s">
        <v>24</v>
      </c>
      <c r="D45" s="67" t="s">
        <v>25</v>
      </c>
      <c r="E45" s="67" t="s">
        <v>26</v>
      </c>
      <c r="F45" s="23" t="s">
        <v>27</v>
      </c>
      <c r="G45" s="216" t="s">
        <v>28</v>
      </c>
      <c r="H45" s="216"/>
      <c r="I45" s="216"/>
    </row>
    <row r="46" spans="1:9" s="8" customFormat="1" ht="102.75" customHeight="1" x14ac:dyDescent="0.2">
      <c r="A46" s="68">
        <v>2</v>
      </c>
      <c r="B46" s="68">
        <v>1</v>
      </c>
      <c r="C46" s="68" t="s">
        <v>72</v>
      </c>
      <c r="D46" s="68" t="s">
        <v>74</v>
      </c>
      <c r="E46" s="68" t="s">
        <v>105</v>
      </c>
      <c r="F46" s="39" t="s">
        <v>73</v>
      </c>
      <c r="G46" s="217" t="s">
        <v>75</v>
      </c>
      <c r="H46" s="217"/>
      <c r="I46" s="217"/>
    </row>
    <row r="47" spans="1:9" s="8" customFormat="1" ht="12.75" x14ac:dyDescent="0.2">
      <c r="A47" s="186" t="s">
        <v>30</v>
      </c>
      <c r="B47" s="187"/>
      <c r="C47" s="187"/>
      <c r="D47" s="187"/>
      <c r="E47" s="187"/>
      <c r="F47" s="187"/>
      <c r="G47" s="187"/>
      <c r="H47" s="187"/>
      <c r="I47" s="188"/>
    </row>
    <row r="48" spans="1:9" s="8" customFormat="1" ht="12.75" x14ac:dyDescent="0.2">
      <c r="A48" s="186" t="s">
        <v>31</v>
      </c>
      <c r="B48" s="187"/>
      <c r="C48" s="187"/>
      <c r="D48" s="187"/>
      <c r="E48" s="187"/>
      <c r="F48" s="187"/>
      <c r="G48" s="187"/>
      <c r="H48" s="187"/>
      <c r="I48" s="188"/>
    </row>
    <row r="49" spans="1:9" s="8" customFormat="1" ht="18" customHeight="1" x14ac:dyDescent="0.2">
      <c r="A49" s="173" t="s">
        <v>32</v>
      </c>
      <c r="B49" s="174"/>
      <c r="C49" s="189" t="s">
        <v>183</v>
      </c>
      <c r="D49" s="189"/>
      <c r="E49" s="189"/>
      <c r="F49" s="16" t="s">
        <v>33</v>
      </c>
      <c r="G49" s="190" t="s">
        <v>184</v>
      </c>
      <c r="H49" s="189"/>
      <c r="I49" s="189"/>
    </row>
    <row r="50" spans="1:9" s="8" customFormat="1" ht="66" customHeight="1" x14ac:dyDescent="0.2">
      <c r="A50" s="173" t="s">
        <v>34</v>
      </c>
      <c r="B50" s="174"/>
      <c r="C50" s="17" t="s">
        <v>86</v>
      </c>
      <c r="D50" s="11" t="s">
        <v>35</v>
      </c>
      <c r="E50" s="66" t="s">
        <v>430</v>
      </c>
      <c r="F50" s="16" t="s">
        <v>36</v>
      </c>
      <c r="G50" s="175">
        <v>41319</v>
      </c>
      <c r="H50" s="175"/>
      <c r="I50" s="175"/>
    </row>
    <row r="51" spans="1:9" s="8" customFormat="1" ht="24" customHeight="1" x14ac:dyDescent="0.2">
      <c r="A51" s="176" t="s">
        <v>37</v>
      </c>
      <c r="B51" s="177"/>
      <c r="C51" s="178"/>
      <c r="D51" s="179"/>
      <c r="E51" s="19" t="s">
        <v>26</v>
      </c>
      <c r="F51" s="15" t="s">
        <v>38</v>
      </c>
      <c r="G51" s="15"/>
      <c r="H51" s="15"/>
      <c r="I51" s="20"/>
    </row>
    <row r="52" spans="1:9" s="8" customFormat="1" ht="28.5" customHeight="1" x14ac:dyDescent="0.2">
      <c r="A52" s="176" t="s">
        <v>39</v>
      </c>
      <c r="B52" s="177"/>
      <c r="C52" s="177"/>
      <c r="D52" s="18" t="s">
        <v>40</v>
      </c>
      <c r="E52" s="21" t="s">
        <v>41</v>
      </c>
      <c r="F52" s="180" t="s">
        <v>17</v>
      </c>
      <c r="G52" s="180"/>
      <c r="H52" s="180"/>
      <c r="I52" s="180"/>
    </row>
    <row r="53" spans="1:9" s="8" customFormat="1" ht="25.5" x14ac:dyDescent="0.2">
      <c r="A53" s="196" t="s">
        <v>42</v>
      </c>
      <c r="B53" s="196"/>
      <c r="C53" s="196"/>
      <c r="D53" s="25" t="s">
        <v>43</v>
      </c>
      <c r="E53" s="25" t="s">
        <v>185</v>
      </c>
      <c r="F53" s="237" t="s">
        <v>44</v>
      </c>
      <c r="G53" s="238"/>
      <c r="H53" s="238"/>
      <c r="I53" s="239"/>
    </row>
    <row r="54" spans="1:9" s="8" customFormat="1" ht="25.5" x14ac:dyDescent="0.2">
      <c r="A54" s="196" t="s">
        <v>45</v>
      </c>
      <c r="B54" s="196"/>
      <c r="C54" s="196"/>
      <c r="D54" s="25" t="s">
        <v>43</v>
      </c>
      <c r="E54" s="25" t="s">
        <v>187</v>
      </c>
      <c r="F54" s="240"/>
      <c r="G54" s="241"/>
      <c r="H54" s="241"/>
      <c r="I54" s="242"/>
    </row>
    <row r="55" spans="1:9" s="8" customFormat="1" ht="32.25" customHeight="1" x14ac:dyDescent="0.2">
      <c r="A55" s="196" t="s">
        <v>47</v>
      </c>
      <c r="B55" s="196"/>
      <c r="C55" s="196"/>
      <c r="D55" s="25" t="s">
        <v>43</v>
      </c>
      <c r="E55" s="25" t="s">
        <v>186</v>
      </c>
      <c r="F55" s="243"/>
      <c r="G55" s="244"/>
      <c r="H55" s="244"/>
      <c r="I55" s="245"/>
    </row>
    <row r="56" spans="1:9" s="8" customFormat="1" ht="39.75" customHeight="1" x14ac:dyDescent="0.2">
      <c r="A56" s="196" t="s">
        <v>48</v>
      </c>
      <c r="B56" s="196"/>
      <c r="C56" s="196"/>
      <c r="D56" s="25" t="s">
        <v>43</v>
      </c>
      <c r="E56" s="25" t="s">
        <v>182</v>
      </c>
      <c r="F56" s="212" t="s">
        <v>49</v>
      </c>
      <c r="G56" s="213"/>
      <c r="H56" s="213"/>
      <c r="I56" s="214"/>
    </row>
    <row r="57" spans="1:9" s="8" customFormat="1" ht="12.75" x14ac:dyDescent="0.2">
      <c r="A57" s="186" t="s">
        <v>62</v>
      </c>
      <c r="B57" s="187"/>
      <c r="C57" s="187"/>
      <c r="D57" s="187"/>
      <c r="E57" s="187"/>
      <c r="F57" s="187"/>
      <c r="G57" s="187"/>
      <c r="H57" s="187"/>
      <c r="I57" s="188"/>
    </row>
    <row r="58" spans="1:9" s="8" customFormat="1" ht="38.25" x14ac:dyDescent="0.2">
      <c r="A58" s="69" t="s">
        <v>11</v>
      </c>
      <c r="B58" s="43" t="s">
        <v>51</v>
      </c>
      <c r="C58" s="69" t="s">
        <v>14</v>
      </c>
      <c r="D58" s="69" t="s">
        <v>52</v>
      </c>
      <c r="E58" s="192" t="s">
        <v>53</v>
      </c>
      <c r="F58" s="193"/>
      <c r="G58" s="26" t="s">
        <v>54</v>
      </c>
      <c r="H58" s="26" t="s">
        <v>55</v>
      </c>
      <c r="I58" s="26" t="s">
        <v>56</v>
      </c>
    </row>
    <row r="59" spans="1:9" s="8" customFormat="1" ht="51.75" customHeight="1" x14ac:dyDescent="0.2">
      <c r="A59" s="40">
        <v>1</v>
      </c>
      <c r="B59" s="14"/>
      <c r="C59" s="13" t="s">
        <v>189</v>
      </c>
      <c r="D59" s="13" t="s">
        <v>194</v>
      </c>
      <c r="E59" s="262" t="s">
        <v>195</v>
      </c>
      <c r="F59" s="263"/>
      <c r="G59" s="27">
        <v>42248</v>
      </c>
      <c r="H59" s="27">
        <v>44028</v>
      </c>
      <c r="I59" s="28">
        <f>(H59-G59)/365</f>
        <v>4.8767123287671232</v>
      </c>
    </row>
    <row r="60" spans="1:9" s="8" customFormat="1" ht="35.25" customHeight="1" x14ac:dyDescent="0.2">
      <c r="A60" s="40">
        <v>2</v>
      </c>
      <c r="B60" s="14"/>
      <c r="C60" s="13" t="s">
        <v>190</v>
      </c>
      <c r="D60" s="13" t="s">
        <v>196</v>
      </c>
      <c r="E60" s="262" t="s">
        <v>197</v>
      </c>
      <c r="F60" s="263"/>
      <c r="G60" s="27">
        <v>42107</v>
      </c>
      <c r="H60" s="125">
        <v>42247</v>
      </c>
      <c r="I60" s="28">
        <f t="shared" ref="I60:I62" si="3">(H60-G60)/365</f>
        <v>0.38356164383561642</v>
      </c>
    </row>
    <row r="61" spans="1:9" s="8" customFormat="1" ht="35.25" customHeight="1" x14ac:dyDescent="0.2">
      <c r="A61" s="40">
        <v>3</v>
      </c>
      <c r="B61" s="14"/>
      <c r="C61" s="13" t="s">
        <v>191</v>
      </c>
      <c r="D61" s="13" t="s">
        <v>196</v>
      </c>
      <c r="E61" s="262" t="s">
        <v>199</v>
      </c>
      <c r="F61" s="263"/>
      <c r="G61" s="27">
        <v>41547</v>
      </c>
      <c r="H61" s="27">
        <v>41821</v>
      </c>
      <c r="I61" s="28">
        <f t="shared" si="3"/>
        <v>0.75068493150684934</v>
      </c>
    </row>
    <row r="62" spans="1:9" s="8" customFormat="1" ht="38.25" customHeight="1" x14ac:dyDescent="0.2">
      <c r="A62" s="40">
        <v>4</v>
      </c>
      <c r="B62" s="14"/>
      <c r="C62" s="13" t="s">
        <v>192</v>
      </c>
      <c r="D62" s="13" t="s">
        <v>196</v>
      </c>
      <c r="E62" s="262" t="s">
        <v>200</v>
      </c>
      <c r="F62" s="263"/>
      <c r="G62" s="27">
        <v>41883</v>
      </c>
      <c r="H62" s="27">
        <v>41943</v>
      </c>
      <c r="I62" s="28">
        <f t="shared" si="3"/>
        <v>0.16438356164383561</v>
      </c>
    </row>
    <row r="63" spans="1:9" s="8" customFormat="1" ht="39.75" customHeight="1" x14ac:dyDescent="0.2">
      <c r="A63" s="40">
        <v>5</v>
      </c>
      <c r="B63" s="14"/>
      <c r="C63" s="13" t="s">
        <v>193</v>
      </c>
      <c r="D63" s="13" t="s">
        <v>198</v>
      </c>
      <c r="E63" s="262" t="s">
        <v>201</v>
      </c>
      <c r="F63" s="263"/>
      <c r="G63" s="27">
        <v>41517</v>
      </c>
      <c r="H63" s="125">
        <v>41546</v>
      </c>
      <c r="I63" s="28">
        <f>(H63-G63)/365</f>
        <v>7.9452054794520555E-2</v>
      </c>
    </row>
    <row r="64" spans="1:9" s="8" customFormat="1" ht="41.25" customHeight="1" x14ac:dyDescent="0.2">
      <c r="A64" s="176" t="s">
        <v>39</v>
      </c>
      <c r="B64" s="177"/>
      <c r="C64" s="177"/>
      <c r="D64" s="18" t="s">
        <v>40</v>
      </c>
      <c r="E64" s="69" t="s">
        <v>41</v>
      </c>
      <c r="F64" s="180" t="s">
        <v>17</v>
      </c>
      <c r="G64" s="180"/>
      <c r="H64" s="180"/>
      <c r="I64" s="180"/>
    </row>
    <row r="65" spans="1:9" s="46" customFormat="1" ht="27" customHeight="1" x14ac:dyDescent="0.2">
      <c r="A65" s="196" t="s">
        <v>57</v>
      </c>
      <c r="B65" s="196"/>
      <c r="C65" s="196"/>
      <c r="D65" s="25" t="s">
        <v>43</v>
      </c>
      <c r="E65" s="25" t="s">
        <v>188</v>
      </c>
      <c r="F65" s="197" t="s">
        <v>431</v>
      </c>
      <c r="G65" s="198"/>
      <c r="H65" s="198"/>
      <c r="I65" s="199"/>
    </row>
    <row r="66" spans="1:9" s="8" customFormat="1" ht="89.25" x14ac:dyDescent="0.2">
      <c r="A66" s="196" t="s">
        <v>63</v>
      </c>
      <c r="B66" s="196"/>
      <c r="C66" s="196"/>
      <c r="D66" s="25" t="s">
        <v>43</v>
      </c>
      <c r="E66" s="65" t="s">
        <v>181</v>
      </c>
      <c r="F66" s="200"/>
      <c r="G66" s="201"/>
      <c r="H66" s="201"/>
      <c r="I66" s="202"/>
    </row>
    <row r="67" spans="1:9" s="8" customFormat="1" ht="31.5" customHeight="1" x14ac:dyDescent="0.2">
      <c r="A67" s="166" t="s">
        <v>59</v>
      </c>
      <c r="B67" s="166"/>
      <c r="C67" s="166"/>
      <c r="D67" s="166"/>
      <c r="E67" s="59"/>
      <c r="F67" s="167" t="s">
        <v>159</v>
      </c>
      <c r="G67" s="167"/>
      <c r="H67" s="167"/>
      <c r="I67" s="167"/>
    </row>
    <row r="68" spans="1:9" s="8" customFormat="1" ht="17.25" customHeight="1" x14ac:dyDescent="0.2"/>
    <row r="69" spans="1:9" s="8" customFormat="1" ht="23.25" customHeight="1" x14ac:dyDescent="0.2">
      <c r="A69" s="181" t="s">
        <v>21</v>
      </c>
      <c r="B69" s="181"/>
      <c r="C69" s="181"/>
      <c r="D69" s="181"/>
      <c r="E69" s="181"/>
      <c r="F69" s="181"/>
      <c r="G69" s="181"/>
      <c r="H69" s="181"/>
      <c r="I69" s="181"/>
    </row>
    <row r="70" spans="1:9" s="8" customFormat="1" ht="25.5" customHeight="1" x14ac:dyDescent="0.2">
      <c r="A70" s="22" t="s">
        <v>22</v>
      </c>
      <c r="B70" s="67" t="s">
        <v>23</v>
      </c>
      <c r="C70" s="67" t="s">
        <v>24</v>
      </c>
      <c r="D70" s="67" t="s">
        <v>25</v>
      </c>
      <c r="E70" s="67" t="s">
        <v>26</v>
      </c>
      <c r="F70" s="23" t="s">
        <v>27</v>
      </c>
      <c r="G70" s="216" t="s">
        <v>28</v>
      </c>
      <c r="H70" s="216"/>
      <c r="I70" s="216"/>
    </row>
    <row r="71" spans="1:9" s="8" customFormat="1" ht="87" customHeight="1" x14ac:dyDescent="0.2">
      <c r="A71" s="68">
        <v>3</v>
      </c>
      <c r="B71" s="68">
        <v>1</v>
      </c>
      <c r="C71" s="68" t="s">
        <v>76</v>
      </c>
      <c r="D71" s="68" t="s">
        <v>74</v>
      </c>
      <c r="E71" s="68" t="s">
        <v>106</v>
      </c>
      <c r="F71" s="39" t="s">
        <v>77</v>
      </c>
      <c r="G71" s="217" t="s">
        <v>78</v>
      </c>
      <c r="H71" s="217"/>
      <c r="I71" s="217"/>
    </row>
    <row r="72" spans="1:9" s="8" customFormat="1" ht="12.75" customHeight="1" x14ac:dyDescent="0.2">
      <c r="A72" s="186" t="s">
        <v>30</v>
      </c>
      <c r="B72" s="187"/>
      <c r="C72" s="187"/>
      <c r="D72" s="187"/>
      <c r="E72" s="187"/>
      <c r="F72" s="187"/>
      <c r="G72" s="187"/>
      <c r="H72" s="187"/>
      <c r="I72" s="188"/>
    </row>
    <row r="73" spans="1:9" s="8" customFormat="1" ht="12.75" customHeight="1" x14ac:dyDescent="0.2">
      <c r="A73" s="186" t="s">
        <v>31</v>
      </c>
      <c r="B73" s="187"/>
      <c r="C73" s="187"/>
      <c r="D73" s="187"/>
      <c r="E73" s="187"/>
      <c r="F73" s="187"/>
      <c r="G73" s="187"/>
      <c r="H73" s="187"/>
      <c r="I73" s="188"/>
    </row>
    <row r="74" spans="1:9" s="8" customFormat="1" ht="12.75" customHeight="1" x14ac:dyDescent="0.2">
      <c r="A74" s="173" t="s">
        <v>32</v>
      </c>
      <c r="B74" s="174"/>
      <c r="C74" s="189" t="s">
        <v>202</v>
      </c>
      <c r="D74" s="189"/>
      <c r="E74" s="189"/>
      <c r="F74" s="16" t="s">
        <v>33</v>
      </c>
      <c r="G74" s="190" t="s">
        <v>206</v>
      </c>
      <c r="H74" s="189"/>
      <c r="I74" s="189"/>
    </row>
    <row r="75" spans="1:9" s="8" customFormat="1" ht="38.25" customHeight="1" x14ac:dyDescent="0.2">
      <c r="A75" s="173" t="s">
        <v>34</v>
      </c>
      <c r="B75" s="174"/>
      <c r="C75" s="17" t="s">
        <v>203</v>
      </c>
      <c r="D75" s="11" t="s">
        <v>35</v>
      </c>
      <c r="E75" s="66">
        <v>849</v>
      </c>
      <c r="F75" s="16" t="s">
        <v>36</v>
      </c>
      <c r="G75" s="175">
        <v>33213</v>
      </c>
      <c r="H75" s="175"/>
      <c r="I75" s="175"/>
    </row>
    <row r="76" spans="1:9" s="8" customFormat="1" ht="12.75" customHeight="1" x14ac:dyDescent="0.2">
      <c r="A76" s="176" t="s">
        <v>37</v>
      </c>
      <c r="B76" s="177"/>
      <c r="C76" s="178"/>
      <c r="D76" s="179"/>
      <c r="E76" s="19" t="s">
        <v>26</v>
      </c>
      <c r="F76" s="15" t="s">
        <v>38</v>
      </c>
      <c r="G76" s="15"/>
      <c r="H76" s="15"/>
      <c r="I76" s="20"/>
    </row>
    <row r="77" spans="1:9" s="8" customFormat="1" ht="12.75" customHeight="1" x14ac:dyDescent="0.2">
      <c r="A77" s="176" t="s">
        <v>39</v>
      </c>
      <c r="B77" s="177"/>
      <c r="C77" s="177"/>
      <c r="D77" s="18" t="s">
        <v>40</v>
      </c>
      <c r="E77" s="21" t="s">
        <v>41</v>
      </c>
      <c r="F77" s="180" t="s">
        <v>17</v>
      </c>
      <c r="G77" s="180"/>
      <c r="H77" s="180"/>
      <c r="I77" s="180"/>
    </row>
    <row r="78" spans="1:9" s="8" customFormat="1" ht="27" customHeight="1" x14ac:dyDescent="0.2">
      <c r="A78" s="196" t="s">
        <v>42</v>
      </c>
      <c r="B78" s="196"/>
      <c r="C78" s="196"/>
      <c r="D78" s="25" t="s">
        <v>43</v>
      </c>
      <c r="E78" s="25" t="s">
        <v>207</v>
      </c>
      <c r="F78" s="237" t="s">
        <v>44</v>
      </c>
      <c r="G78" s="238"/>
      <c r="H78" s="238"/>
      <c r="I78" s="239"/>
    </row>
    <row r="79" spans="1:9" s="8" customFormat="1" ht="26.25" customHeight="1" x14ac:dyDescent="0.2">
      <c r="A79" s="196" t="s">
        <v>45</v>
      </c>
      <c r="B79" s="196"/>
      <c r="C79" s="196"/>
      <c r="D79" s="25" t="s">
        <v>43</v>
      </c>
      <c r="E79" s="25" t="s">
        <v>209</v>
      </c>
      <c r="F79" s="240"/>
      <c r="G79" s="241"/>
      <c r="H79" s="241"/>
      <c r="I79" s="242"/>
    </row>
    <row r="80" spans="1:9" s="8" customFormat="1" ht="30" customHeight="1" x14ac:dyDescent="0.2">
      <c r="A80" s="196" t="s">
        <v>47</v>
      </c>
      <c r="B80" s="196"/>
      <c r="C80" s="196"/>
      <c r="D80" s="25"/>
      <c r="E80" s="25" t="s">
        <v>208</v>
      </c>
      <c r="F80" s="243"/>
      <c r="G80" s="244"/>
      <c r="H80" s="244"/>
      <c r="I80" s="245"/>
    </row>
    <row r="81" spans="1:9" s="8" customFormat="1" ht="38.25" customHeight="1" x14ac:dyDescent="0.2">
      <c r="A81" s="196" t="s">
        <v>48</v>
      </c>
      <c r="B81" s="196"/>
      <c r="C81" s="196"/>
      <c r="D81" s="25" t="s">
        <v>43</v>
      </c>
      <c r="E81" s="25" t="s">
        <v>205</v>
      </c>
      <c r="F81" s="212" t="s">
        <v>49</v>
      </c>
      <c r="G81" s="213"/>
      <c r="H81" s="213"/>
      <c r="I81" s="214"/>
    </row>
    <row r="82" spans="1:9" s="8" customFormat="1" ht="12.75" customHeight="1" x14ac:dyDescent="0.2">
      <c r="A82" s="186" t="s">
        <v>62</v>
      </c>
      <c r="B82" s="187"/>
      <c r="C82" s="187"/>
      <c r="D82" s="187"/>
      <c r="E82" s="187"/>
      <c r="F82" s="187"/>
      <c r="G82" s="187"/>
      <c r="H82" s="187"/>
      <c r="I82" s="188"/>
    </row>
    <row r="83" spans="1:9" s="8" customFormat="1" ht="38.25" x14ac:dyDescent="0.2">
      <c r="A83" s="69" t="s">
        <v>11</v>
      </c>
      <c r="B83" s="43" t="s">
        <v>51</v>
      </c>
      <c r="C83" s="69" t="s">
        <v>14</v>
      </c>
      <c r="D83" s="69" t="s">
        <v>52</v>
      </c>
      <c r="E83" s="192" t="s">
        <v>53</v>
      </c>
      <c r="F83" s="193"/>
      <c r="G83" s="26" t="s">
        <v>54</v>
      </c>
      <c r="H83" s="26" t="s">
        <v>55</v>
      </c>
      <c r="I83" s="26" t="s">
        <v>56</v>
      </c>
    </row>
    <row r="84" spans="1:9" s="8" customFormat="1" ht="165.75" x14ac:dyDescent="0.2">
      <c r="A84" s="40">
        <v>1</v>
      </c>
      <c r="B84" s="14" t="s">
        <v>216</v>
      </c>
      <c r="C84" s="92" t="s">
        <v>210</v>
      </c>
      <c r="D84" s="13" t="s">
        <v>211</v>
      </c>
      <c r="E84" s="262" t="s">
        <v>212</v>
      </c>
      <c r="F84" s="263"/>
      <c r="G84" s="27">
        <v>43222</v>
      </c>
      <c r="H84" s="27">
        <v>43404</v>
      </c>
      <c r="I84" s="28">
        <f>(H84-G84)/365</f>
        <v>0.49863013698630138</v>
      </c>
    </row>
    <row r="85" spans="1:9" s="8" customFormat="1" ht="89.25" x14ac:dyDescent="0.2">
      <c r="A85" s="40">
        <f>A84+1</f>
        <v>2</v>
      </c>
      <c r="B85" s="14" t="s">
        <v>217</v>
      </c>
      <c r="C85" s="92" t="s">
        <v>213</v>
      </c>
      <c r="D85" s="13" t="s">
        <v>214</v>
      </c>
      <c r="E85" s="262" t="s">
        <v>215</v>
      </c>
      <c r="F85" s="263"/>
      <c r="G85" s="27">
        <v>42928</v>
      </c>
      <c r="H85" s="27">
        <v>43053</v>
      </c>
      <c r="I85" s="28">
        <f t="shared" ref="I85:I93" si="4">(H85-G85)/365</f>
        <v>0.34246575342465752</v>
      </c>
    </row>
    <row r="86" spans="1:9" s="8" customFormat="1" ht="114.75" x14ac:dyDescent="0.2">
      <c r="A86" s="101">
        <f t="shared" ref="A86:A102" si="5">A85+1</f>
        <v>3</v>
      </c>
      <c r="B86" s="14" t="s">
        <v>218</v>
      </c>
      <c r="C86" s="92" t="s">
        <v>219</v>
      </c>
      <c r="D86" s="13" t="s">
        <v>220</v>
      </c>
      <c r="E86" s="262" t="s">
        <v>433</v>
      </c>
      <c r="F86" s="263"/>
      <c r="G86" s="27">
        <v>42772</v>
      </c>
      <c r="H86" s="27">
        <v>42863</v>
      </c>
      <c r="I86" s="28"/>
    </row>
    <row r="87" spans="1:9" s="8" customFormat="1" ht="51" x14ac:dyDescent="0.2">
      <c r="A87" s="101">
        <f t="shared" si="5"/>
        <v>4</v>
      </c>
      <c r="B87" s="14" t="s">
        <v>221</v>
      </c>
      <c r="C87" s="92" t="s">
        <v>219</v>
      </c>
      <c r="D87" s="13" t="s">
        <v>220</v>
      </c>
      <c r="E87" s="262" t="s">
        <v>433</v>
      </c>
      <c r="F87" s="263"/>
      <c r="G87" s="27">
        <v>42677</v>
      </c>
      <c r="H87" s="27">
        <v>42709</v>
      </c>
      <c r="I87" s="28"/>
    </row>
    <row r="88" spans="1:9" s="8" customFormat="1" ht="102" x14ac:dyDescent="0.2">
      <c r="A88" s="101">
        <f t="shared" si="5"/>
        <v>5</v>
      </c>
      <c r="B88" s="14" t="s">
        <v>222</v>
      </c>
      <c r="C88" s="92" t="s">
        <v>223</v>
      </c>
      <c r="D88" s="13" t="s">
        <v>224</v>
      </c>
      <c r="E88" s="262" t="s">
        <v>225</v>
      </c>
      <c r="F88" s="263"/>
      <c r="G88" s="27">
        <v>41306</v>
      </c>
      <c r="H88" s="27">
        <v>42356</v>
      </c>
      <c r="I88" s="28">
        <f t="shared" si="4"/>
        <v>2.8767123287671232</v>
      </c>
    </row>
    <row r="89" spans="1:9" s="8" customFormat="1" ht="102" x14ac:dyDescent="0.2">
      <c r="A89" s="101">
        <f t="shared" si="5"/>
        <v>6</v>
      </c>
      <c r="B89" s="14" t="s">
        <v>226</v>
      </c>
      <c r="C89" s="92" t="s">
        <v>227</v>
      </c>
      <c r="D89" s="13" t="s">
        <v>203</v>
      </c>
      <c r="E89" s="262" t="s">
        <v>433</v>
      </c>
      <c r="F89" s="263"/>
      <c r="G89" s="27">
        <v>40821</v>
      </c>
      <c r="H89" s="27">
        <v>40860</v>
      </c>
      <c r="I89" s="28"/>
    </row>
    <row r="90" spans="1:9" s="8" customFormat="1" ht="51" x14ac:dyDescent="0.2">
      <c r="A90" s="101">
        <f t="shared" si="5"/>
        <v>7</v>
      </c>
      <c r="B90" s="14" t="s">
        <v>230</v>
      </c>
      <c r="C90" s="92" t="s">
        <v>228</v>
      </c>
      <c r="D90" s="13" t="s">
        <v>231</v>
      </c>
      <c r="E90" s="262" t="s">
        <v>433</v>
      </c>
      <c r="F90" s="263"/>
      <c r="G90" s="27">
        <v>40694</v>
      </c>
      <c r="H90" s="125">
        <v>40820</v>
      </c>
      <c r="I90" s="28"/>
    </row>
    <row r="91" spans="1:9" s="8" customFormat="1" ht="25.5" x14ac:dyDescent="0.2">
      <c r="A91" s="101">
        <f t="shared" si="5"/>
        <v>8</v>
      </c>
      <c r="B91" s="14" t="s">
        <v>232</v>
      </c>
      <c r="C91" s="92" t="s">
        <v>233</v>
      </c>
      <c r="D91" s="13" t="s">
        <v>203</v>
      </c>
      <c r="E91" s="262" t="s">
        <v>234</v>
      </c>
      <c r="F91" s="263"/>
      <c r="G91" s="27">
        <v>39855</v>
      </c>
      <c r="H91" s="27">
        <v>39939</v>
      </c>
      <c r="I91" s="28">
        <f t="shared" si="4"/>
        <v>0.23013698630136986</v>
      </c>
    </row>
    <row r="92" spans="1:9" s="8" customFormat="1" ht="89.25" x14ac:dyDescent="0.2">
      <c r="A92" s="101">
        <f t="shared" si="5"/>
        <v>9</v>
      </c>
      <c r="B92" s="13" t="s">
        <v>235</v>
      </c>
      <c r="C92" s="131" t="s">
        <v>227</v>
      </c>
      <c r="D92" s="13" t="s">
        <v>203</v>
      </c>
      <c r="E92" s="262" t="s">
        <v>236</v>
      </c>
      <c r="F92" s="263"/>
      <c r="G92" s="27">
        <v>39723</v>
      </c>
      <c r="H92" s="27">
        <v>39751</v>
      </c>
      <c r="I92" s="28">
        <f t="shared" si="4"/>
        <v>7.6712328767123292E-2</v>
      </c>
    </row>
    <row r="93" spans="1:9" s="8" customFormat="1" ht="38.25" x14ac:dyDescent="0.2">
      <c r="A93" s="101">
        <f t="shared" si="5"/>
        <v>10</v>
      </c>
      <c r="B93" s="14" t="s">
        <v>237</v>
      </c>
      <c r="C93" s="92" t="s">
        <v>238</v>
      </c>
      <c r="D93" s="13" t="s">
        <v>229</v>
      </c>
      <c r="E93" s="262" t="s">
        <v>239</v>
      </c>
      <c r="F93" s="263"/>
      <c r="G93" s="27">
        <v>39569</v>
      </c>
      <c r="H93" s="27">
        <v>39675</v>
      </c>
      <c r="I93" s="28">
        <f t="shared" si="4"/>
        <v>0.29041095890410956</v>
      </c>
    </row>
    <row r="94" spans="1:9" s="8" customFormat="1" ht="25.5" x14ac:dyDescent="0.2">
      <c r="A94" s="101">
        <f t="shared" si="5"/>
        <v>11</v>
      </c>
      <c r="B94" s="14" t="s">
        <v>240</v>
      </c>
      <c r="C94" s="92" t="s">
        <v>241</v>
      </c>
      <c r="D94" s="13" t="s">
        <v>229</v>
      </c>
      <c r="E94" s="262" t="s">
        <v>433</v>
      </c>
      <c r="F94" s="263"/>
      <c r="G94" s="27">
        <v>39517</v>
      </c>
      <c r="H94" s="125">
        <v>39568</v>
      </c>
      <c r="I94" s="28"/>
    </row>
    <row r="95" spans="1:9" s="8" customFormat="1" ht="89.25" x14ac:dyDescent="0.2">
      <c r="A95" s="101">
        <f t="shared" si="5"/>
        <v>12</v>
      </c>
      <c r="B95" s="14" t="s">
        <v>242</v>
      </c>
      <c r="C95" s="92" t="s">
        <v>241</v>
      </c>
      <c r="D95" s="13" t="s">
        <v>229</v>
      </c>
      <c r="E95" s="262" t="s">
        <v>433</v>
      </c>
      <c r="F95" s="263"/>
      <c r="G95" s="27">
        <v>39418</v>
      </c>
      <c r="H95" s="125">
        <v>39516</v>
      </c>
      <c r="I95" s="28"/>
    </row>
    <row r="96" spans="1:9" s="8" customFormat="1" ht="38.25" x14ac:dyDescent="0.2">
      <c r="A96" s="101">
        <f t="shared" si="5"/>
        <v>13</v>
      </c>
      <c r="B96" s="14" t="s">
        <v>243</v>
      </c>
      <c r="C96" s="92" t="s">
        <v>241</v>
      </c>
      <c r="D96" s="13" t="s">
        <v>229</v>
      </c>
      <c r="E96" s="262" t="s">
        <v>433</v>
      </c>
      <c r="F96" s="263"/>
      <c r="G96" s="27">
        <v>39328</v>
      </c>
      <c r="H96" s="27">
        <v>39414</v>
      </c>
      <c r="I96" s="28"/>
    </row>
    <row r="97" spans="1:9" s="8" customFormat="1" ht="63.75" x14ac:dyDescent="0.2">
      <c r="A97" s="101">
        <f t="shared" si="5"/>
        <v>14</v>
      </c>
      <c r="B97" s="14" t="s">
        <v>244</v>
      </c>
      <c r="C97" s="92" t="s">
        <v>241</v>
      </c>
      <c r="D97" s="13" t="s">
        <v>229</v>
      </c>
      <c r="E97" s="262" t="s">
        <v>433</v>
      </c>
      <c r="F97" s="263"/>
      <c r="G97" s="27">
        <v>39268</v>
      </c>
      <c r="H97" s="125">
        <v>39327</v>
      </c>
      <c r="I97" s="28"/>
    </row>
    <row r="98" spans="1:9" s="8" customFormat="1" ht="76.5" x14ac:dyDescent="0.2">
      <c r="A98" s="101">
        <f t="shared" si="5"/>
        <v>15</v>
      </c>
      <c r="B98" s="14" t="s">
        <v>245</v>
      </c>
      <c r="C98" s="92" t="s">
        <v>241</v>
      </c>
      <c r="D98" s="13" t="s">
        <v>229</v>
      </c>
      <c r="E98" s="262" t="s">
        <v>433</v>
      </c>
      <c r="F98" s="263"/>
      <c r="G98" s="27">
        <v>39264</v>
      </c>
      <c r="H98" s="125">
        <v>39267</v>
      </c>
      <c r="I98" s="28"/>
    </row>
    <row r="99" spans="1:9" s="8" customFormat="1" ht="89.25" x14ac:dyDescent="0.2">
      <c r="A99" s="101">
        <f t="shared" si="5"/>
        <v>16</v>
      </c>
      <c r="B99" s="14" t="s">
        <v>246</v>
      </c>
      <c r="C99" s="92" t="s">
        <v>247</v>
      </c>
      <c r="D99" s="13" t="s">
        <v>248</v>
      </c>
      <c r="E99" s="262" t="s">
        <v>249</v>
      </c>
      <c r="F99" s="263"/>
      <c r="G99" s="27">
        <v>37281</v>
      </c>
      <c r="H99" s="27">
        <v>37424</v>
      </c>
      <c r="I99" s="28">
        <f>(H99-G99)/365</f>
        <v>0.39178082191780822</v>
      </c>
    </row>
    <row r="100" spans="1:9" s="8" customFormat="1" ht="51" x14ac:dyDescent="0.2">
      <c r="A100" s="101">
        <f t="shared" si="5"/>
        <v>17</v>
      </c>
      <c r="B100" s="14" t="s">
        <v>250</v>
      </c>
      <c r="C100" s="92" t="s">
        <v>251</v>
      </c>
      <c r="D100" s="13" t="s">
        <v>203</v>
      </c>
      <c r="E100" s="262" t="s">
        <v>252</v>
      </c>
      <c r="F100" s="263"/>
      <c r="G100" s="27">
        <v>37166</v>
      </c>
      <c r="H100" s="125">
        <v>37280</v>
      </c>
      <c r="I100" s="28">
        <f>(H100-G100)/365</f>
        <v>0.31232876712328766</v>
      </c>
    </row>
    <row r="101" spans="1:9" s="8" customFormat="1" ht="76.5" x14ac:dyDescent="0.2">
      <c r="A101" s="101">
        <f t="shared" si="5"/>
        <v>18</v>
      </c>
      <c r="B101" s="14" t="s">
        <v>253</v>
      </c>
      <c r="C101" s="92" t="s">
        <v>254</v>
      </c>
      <c r="D101" s="13" t="s">
        <v>255</v>
      </c>
      <c r="E101" s="262" t="s">
        <v>256</v>
      </c>
      <c r="F101" s="263"/>
      <c r="G101" s="27">
        <v>37075</v>
      </c>
      <c r="H101" s="27">
        <v>37124</v>
      </c>
      <c r="I101" s="28">
        <f>(H101-G101)/365</f>
        <v>0.13424657534246576</v>
      </c>
    </row>
    <row r="102" spans="1:9" s="108" customFormat="1" ht="51" x14ac:dyDescent="0.2">
      <c r="A102" s="101">
        <f t="shared" si="5"/>
        <v>19</v>
      </c>
      <c r="B102" s="14" t="s">
        <v>257</v>
      </c>
      <c r="C102" s="92" t="s">
        <v>258</v>
      </c>
      <c r="D102" s="13" t="s">
        <v>229</v>
      </c>
      <c r="E102" s="262" t="s">
        <v>432</v>
      </c>
      <c r="F102" s="263"/>
      <c r="G102" s="27">
        <v>36896</v>
      </c>
      <c r="H102" s="27">
        <v>37006</v>
      </c>
      <c r="I102" s="28">
        <f t="shared" ref="I102" si="6">(H102-G102)/365</f>
        <v>0.30136986301369861</v>
      </c>
    </row>
    <row r="104" spans="1:9" s="8" customFormat="1" ht="12.75" customHeight="1" x14ac:dyDescent="0.2">
      <c r="A104" s="176" t="s">
        <v>39</v>
      </c>
      <c r="B104" s="177"/>
      <c r="C104" s="177"/>
      <c r="D104" s="18" t="s">
        <v>40</v>
      </c>
      <c r="E104" s="69" t="s">
        <v>41</v>
      </c>
      <c r="F104" s="180" t="s">
        <v>17</v>
      </c>
      <c r="G104" s="180"/>
      <c r="H104" s="180"/>
      <c r="I104" s="180"/>
    </row>
    <row r="105" spans="1:9" s="8" customFormat="1" ht="40.5" customHeight="1" x14ac:dyDescent="0.2">
      <c r="A105" s="196" t="s">
        <v>57</v>
      </c>
      <c r="B105" s="196"/>
      <c r="C105" s="196"/>
      <c r="D105" s="25" t="s">
        <v>43</v>
      </c>
      <c r="E105" s="25" t="s">
        <v>259</v>
      </c>
      <c r="F105" s="256" t="s">
        <v>434</v>
      </c>
      <c r="G105" s="257"/>
      <c r="H105" s="257"/>
      <c r="I105" s="258"/>
    </row>
    <row r="106" spans="1:9" s="8" customFormat="1" ht="88.5" customHeight="1" x14ac:dyDescent="0.2">
      <c r="A106" s="196" t="s">
        <v>63</v>
      </c>
      <c r="B106" s="196"/>
      <c r="C106" s="196"/>
      <c r="D106" s="25" t="s">
        <v>43</v>
      </c>
      <c r="E106" s="25" t="s">
        <v>204</v>
      </c>
      <c r="F106" s="259"/>
      <c r="G106" s="260"/>
      <c r="H106" s="260"/>
      <c r="I106" s="261"/>
    </row>
    <row r="107" spans="1:9" s="8" customFormat="1" ht="31.5" customHeight="1" x14ac:dyDescent="0.2">
      <c r="A107" s="166" t="s">
        <v>59</v>
      </c>
      <c r="B107" s="166"/>
      <c r="C107" s="166"/>
      <c r="D107" s="166"/>
      <c r="E107" s="59"/>
      <c r="F107" s="167" t="s">
        <v>159</v>
      </c>
      <c r="G107" s="167"/>
      <c r="H107" s="167"/>
      <c r="I107" s="167"/>
    </row>
    <row r="108" spans="1:9" s="8" customFormat="1" ht="12.75" x14ac:dyDescent="0.2"/>
    <row r="109" spans="1:9" s="8" customFormat="1" ht="12.75" x14ac:dyDescent="0.2">
      <c r="A109" s="181" t="s">
        <v>21</v>
      </c>
      <c r="B109" s="181"/>
      <c r="C109" s="181"/>
      <c r="D109" s="181"/>
      <c r="E109" s="181"/>
      <c r="F109" s="181"/>
      <c r="G109" s="181"/>
      <c r="H109" s="181"/>
      <c r="I109" s="181"/>
    </row>
    <row r="110" spans="1:9" s="8" customFormat="1" ht="25.5" x14ac:dyDescent="0.2">
      <c r="A110" s="22" t="s">
        <v>22</v>
      </c>
      <c r="B110" s="67" t="s">
        <v>23</v>
      </c>
      <c r="C110" s="67" t="s">
        <v>24</v>
      </c>
      <c r="D110" s="67" t="s">
        <v>25</v>
      </c>
      <c r="E110" s="67" t="s">
        <v>26</v>
      </c>
      <c r="F110" s="23" t="s">
        <v>27</v>
      </c>
      <c r="G110" s="216" t="s">
        <v>28</v>
      </c>
      <c r="H110" s="216"/>
      <c r="I110" s="216"/>
    </row>
    <row r="111" spans="1:9" s="8" customFormat="1" ht="175.5" customHeight="1" x14ac:dyDescent="0.2">
      <c r="A111" s="68">
        <v>4</v>
      </c>
      <c r="B111" s="68">
        <v>1</v>
      </c>
      <c r="C111" s="68" t="s">
        <v>79</v>
      </c>
      <c r="D111" s="68" t="s">
        <v>74</v>
      </c>
      <c r="E111" s="68" t="s">
        <v>106</v>
      </c>
      <c r="F111" s="39" t="s">
        <v>80</v>
      </c>
      <c r="G111" s="217" t="s">
        <v>81</v>
      </c>
      <c r="H111" s="217"/>
      <c r="I111" s="217"/>
    </row>
    <row r="112" spans="1:9" s="8" customFormat="1" ht="12.75" x14ac:dyDescent="0.2">
      <c r="A112" s="186" t="s">
        <v>30</v>
      </c>
      <c r="B112" s="187"/>
      <c r="C112" s="187"/>
      <c r="D112" s="187"/>
      <c r="E112" s="187"/>
      <c r="F112" s="187"/>
      <c r="G112" s="187"/>
      <c r="H112" s="187"/>
      <c r="I112" s="188"/>
    </row>
    <row r="113" spans="1:9" s="8" customFormat="1" ht="12.75" x14ac:dyDescent="0.2">
      <c r="A113" s="186" t="s">
        <v>31</v>
      </c>
      <c r="B113" s="187"/>
      <c r="C113" s="187"/>
      <c r="D113" s="187"/>
      <c r="E113" s="187"/>
      <c r="F113" s="187"/>
      <c r="G113" s="187"/>
      <c r="H113" s="187"/>
      <c r="I113" s="188"/>
    </row>
    <row r="114" spans="1:9" s="8" customFormat="1" ht="12.75" x14ac:dyDescent="0.2">
      <c r="A114" s="173" t="s">
        <v>32</v>
      </c>
      <c r="B114" s="174"/>
      <c r="C114" s="189" t="s">
        <v>260</v>
      </c>
      <c r="D114" s="189"/>
      <c r="E114" s="189"/>
      <c r="F114" s="16" t="s">
        <v>33</v>
      </c>
      <c r="G114" s="190" t="s">
        <v>266</v>
      </c>
      <c r="H114" s="189"/>
      <c r="I114" s="189"/>
    </row>
    <row r="115" spans="1:9" s="8" customFormat="1" ht="24" x14ac:dyDescent="0.2">
      <c r="A115" s="173" t="s">
        <v>34</v>
      </c>
      <c r="B115" s="174"/>
      <c r="C115" s="17" t="s">
        <v>261</v>
      </c>
      <c r="D115" s="11" t="s">
        <v>35</v>
      </c>
      <c r="E115" s="66" t="s">
        <v>262</v>
      </c>
      <c r="F115" s="16" t="s">
        <v>36</v>
      </c>
      <c r="G115" s="175">
        <v>40661</v>
      </c>
      <c r="H115" s="175"/>
      <c r="I115" s="175"/>
    </row>
    <row r="116" spans="1:9" s="8" customFormat="1" ht="12.75" x14ac:dyDescent="0.2">
      <c r="A116" s="176" t="s">
        <v>37</v>
      </c>
      <c r="B116" s="177"/>
      <c r="C116" s="178"/>
      <c r="D116" s="179"/>
      <c r="E116" s="19" t="s">
        <v>26</v>
      </c>
      <c r="F116" s="15" t="s">
        <v>38</v>
      </c>
      <c r="G116" s="15"/>
      <c r="H116" s="15"/>
      <c r="I116" s="20"/>
    </row>
    <row r="117" spans="1:9" s="8" customFormat="1" ht="12.75" x14ac:dyDescent="0.2">
      <c r="A117" s="176" t="s">
        <v>39</v>
      </c>
      <c r="B117" s="177"/>
      <c r="C117" s="177"/>
      <c r="D117" s="18" t="s">
        <v>40</v>
      </c>
      <c r="E117" s="21" t="s">
        <v>41</v>
      </c>
      <c r="F117" s="180" t="s">
        <v>17</v>
      </c>
      <c r="G117" s="180"/>
      <c r="H117" s="180"/>
      <c r="I117" s="180"/>
    </row>
    <row r="118" spans="1:9" s="8" customFormat="1" ht="25.5" customHeight="1" x14ac:dyDescent="0.2">
      <c r="A118" s="196" t="s">
        <v>42</v>
      </c>
      <c r="B118" s="196"/>
      <c r="C118" s="196"/>
      <c r="D118" s="25" t="s">
        <v>43</v>
      </c>
      <c r="E118" s="25" t="s">
        <v>268</v>
      </c>
      <c r="F118" s="237" t="s">
        <v>44</v>
      </c>
      <c r="G118" s="238"/>
      <c r="H118" s="238"/>
      <c r="I118" s="239"/>
    </row>
    <row r="119" spans="1:9" s="8" customFormat="1" ht="25.5" x14ac:dyDescent="0.2">
      <c r="A119" s="196" t="s">
        <v>45</v>
      </c>
      <c r="B119" s="196"/>
      <c r="C119" s="196"/>
      <c r="D119" s="25" t="s">
        <v>43</v>
      </c>
      <c r="E119" s="25" t="s">
        <v>267</v>
      </c>
      <c r="F119" s="240"/>
      <c r="G119" s="241"/>
      <c r="H119" s="241"/>
      <c r="I119" s="242"/>
    </row>
    <row r="120" spans="1:9" s="8" customFormat="1" ht="25.5" x14ac:dyDescent="0.2">
      <c r="A120" s="196" t="s">
        <v>47</v>
      </c>
      <c r="B120" s="196"/>
      <c r="C120" s="196"/>
      <c r="D120" s="25" t="s">
        <v>43</v>
      </c>
      <c r="E120" s="25" t="s">
        <v>265</v>
      </c>
      <c r="F120" s="243"/>
      <c r="G120" s="244"/>
      <c r="H120" s="244"/>
      <c r="I120" s="245"/>
    </row>
    <row r="121" spans="1:9" s="8" customFormat="1" ht="25.5" x14ac:dyDescent="0.2">
      <c r="A121" s="196" t="s">
        <v>48</v>
      </c>
      <c r="B121" s="196"/>
      <c r="C121" s="196"/>
      <c r="D121" s="25" t="s">
        <v>43</v>
      </c>
      <c r="E121" s="25" t="s">
        <v>264</v>
      </c>
      <c r="F121" s="212" t="s">
        <v>49</v>
      </c>
      <c r="G121" s="213"/>
      <c r="H121" s="213"/>
      <c r="I121" s="214"/>
    </row>
    <row r="122" spans="1:9" s="8" customFormat="1" ht="12.75" x14ac:dyDescent="0.2">
      <c r="A122" s="186" t="s">
        <v>62</v>
      </c>
      <c r="B122" s="187"/>
      <c r="C122" s="187"/>
      <c r="D122" s="187"/>
      <c r="E122" s="187"/>
      <c r="F122" s="187"/>
      <c r="G122" s="187"/>
      <c r="H122" s="187"/>
      <c r="I122" s="188"/>
    </row>
    <row r="123" spans="1:9" s="8" customFormat="1" ht="38.25" x14ac:dyDescent="0.2">
      <c r="A123" s="69" t="s">
        <v>11</v>
      </c>
      <c r="B123" s="43" t="s">
        <v>51</v>
      </c>
      <c r="C123" s="69" t="s">
        <v>14</v>
      </c>
      <c r="D123" s="69" t="s">
        <v>52</v>
      </c>
      <c r="E123" s="192" t="s">
        <v>53</v>
      </c>
      <c r="F123" s="193"/>
      <c r="G123" s="26" t="s">
        <v>54</v>
      </c>
      <c r="H123" s="26" t="s">
        <v>55</v>
      </c>
      <c r="I123" s="26" t="s">
        <v>56</v>
      </c>
    </row>
    <row r="124" spans="1:9" s="71" customFormat="1" ht="96" x14ac:dyDescent="0.2">
      <c r="A124" s="72">
        <v>1</v>
      </c>
      <c r="B124" s="84" t="s">
        <v>270</v>
      </c>
      <c r="C124" s="72" t="s">
        <v>213</v>
      </c>
      <c r="D124" s="72" t="s">
        <v>271</v>
      </c>
      <c r="E124" s="291" t="s">
        <v>273</v>
      </c>
      <c r="F124" s="292"/>
      <c r="G124" s="73">
        <v>43862</v>
      </c>
      <c r="H124" s="73">
        <v>44033</v>
      </c>
      <c r="I124" s="86">
        <f t="shared" ref="I124:I138" si="7">(H124-G124)/365</f>
        <v>0.46849315068493153</v>
      </c>
    </row>
    <row r="125" spans="1:9" s="71" customFormat="1" ht="96" x14ac:dyDescent="0.2">
      <c r="A125" s="72">
        <v>2</v>
      </c>
      <c r="B125" s="84" t="s">
        <v>274</v>
      </c>
      <c r="C125" s="72" t="s">
        <v>213</v>
      </c>
      <c r="D125" s="72" t="s">
        <v>275</v>
      </c>
      <c r="E125" s="289" t="s">
        <v>276</v>
      </c>
      <c r="F125" s="290"/>
      <c r="G125" s="73">
        <v>43036</v>
      </c>
      <c r="H125" s="73">
        <v>43161</v>
      </c>
      <c r="I125" s="86">
        <f t="shared" si="7"/>
        <v>0.34246575342465752</v>
      </c>
    </row>
    <row r="126" spans="1:9" s="71" customFormat="1" ht="84.75" customHeight="1" x14ac:dyDescent="0.2">
      <c r="A126" s="72">
        <v>3</v>
      </c>
      <c r="B126" s="84" t="s">
        <v>277</v>
      </c>
      <c r="C126" s="72" t="s">
        <v>213</v>
      </c>
      <c r="D126" s="72" t="s">
        <v>275</v>
      </c>
      <c r="E126" s="289" t="s">
        <v>278</v>
      </c>
      <c r="F126" s="290"/>
      <c r="G126" s="73">
        <v>42993</v>
      </c>
      <c r="H126" s="73">
        <v>43203</v>
      </c>
      <c r="I126" s="86">
        <f t="shared" si="7"/>
        <v>0.57534246575342463</v>
      </c>
    </row>
    <row r="127" spans="1:9" s="71" customFormat="1" ht="144" x14ac:dyDescent="0.2">
      <c r="A127" s="72">
        <v>4</v>
      </c>
      <c r="B127" s="84" t="s">
        <v>279</v>
      </c>
      <c r="C127" s="72" t="s">
        <v>213</v>
      </c>
      <c r="D127" s="72" t="s">
        <v>275</v>
      </c>
      <c r="E127" s="289" t="s">
        <v>280</v>
      </c>
      <c r="F127" s="290"/>
      <c r="G127" s="73">
        <v>42969</v>
      </c>
      <c r="H127" s="126">
        <v>42992</v>
      </c>
      <c r="I127" s="86">
        <f t="shared" si="7"/>
        <v>6.3013698630136991E-2</v>
      </c>
    </row>
    <row r="128" spans="1:9" s="71" customFormat="1" ht="144" x14ac:dyDescent="0.2">
      <c r="A128" s="72">
        <v>5</v>
      </c>
      <c r="B128" s="84" t="s">
        <v>281</v>
      </c>
      <c r="C128" s="72" t="s">
        <v>213</v>
      </c>
      <c r="D128" s="72" t="s">
        <v>275</v>
      </c>
      <c r="E128" s="289" t="s">
        <v>282</v>
      </c>
      <c r="F128" s="290"/>
      <c r="G128" s="73">
        <v>42898</v>
      </c>
      <c r="H128" s="126">
        <v>42968</v>
      </c>
      <c r="I128" s="86">
        <f t="shared" si="7"/>
        <v>0.19178082191780821</v>
      </c>
    </row>
    <row r="129" spans="1:9" s="71" customFormat="1" ht="84" x14ac:dyDescent="0.2">
      <c r="A129" s="72">
        <v>6</v>
      </c>
      <c r="B129" s="84" t="s">
        <v>283</v>
      </c>
      <c r="C129" s="72" t="s">
        <v>213</v>
      </c>
      <c r="D129" s="72" t="s">
        <v>275</v>
      </c>
      <c r="E129" s="289" t="s">
        <v>284</v>
      </c>
      <c r="F129" s="290"/>
      <c r="G129" s="73">
        <v>42805</v>
      </c>
      <c r="H129" s="126">
        <v>42897</v>
      </c>
      <c r="I129" s="86">
        <f t="shared" si="7"/>
        <v>0.25205479452054796</v>
      </c>
    </row>
    <row r="130" spans="1:9" s="71" customFormat="1" ht="48" x14ac:dyDescent="0.2">
      <c r="A130" s="72">
        <v>7</v>
      </c>
      <c r="B130" s="84" t="s">
        <v>285</v>
      </c>
      <c r="C130" s="72" t="s">
        <v>213</v>
      </c>
      <c r="D130" s="72" t="s">
        <v>275</v>
      </c>
      <c r="E130" s="289" t="s">
        <v>286</v>
      </c>
      <c r="F130" s="290"/>
      <c r="G130" s="73">
        <v>42736</v>
      </c>
      <c r="H130" s="126">
        <v>42804</v>
      </c>
      <c r="I130" s="86">
        <f t="shared" si="7"/>
        <v>0.18630136986301371</v>
      </c>
    </row>
    <row r="131" spans="1:9" s="71" customFormat="1" ht="60" x14ac:dyDescent="0.2">
      <c r="A131" s="72">
        <v>8</v>
      </c>
      <c r="B131" s="84" t="s">
        <v>287</v>
      </c>
      <c r="C131" s="72" t="s">
        <v>213</v>
      </c>
      <c r="D131" s="72" t="s">
        <v>275</v>
      </c>
      <c r="E131" s="289" t="s">
        <v>288</v>
      </c>
      <c r="F131" s="290"/>
      <c r="G131" s="73">
        <v>42545</v>
      </c>
      <c r="H131" s="73">
        <v>42667</v>
      </c>
      <c r="I131" s="86">
        <f t="shared" si="7"/>
        <v>0.33424657534246577</v>
      </c>
    </row>
    <row r="132" spans="1:9" s="71" customFormat="1" ht="144" x14ac:dyDescent="0.2">
      <c r="A132" s="72">
        <v>9</v>
      </c>
      <c r="B132" s="84" t="s">
        <v>289</v>
      </c>
      <c r="C132" s="72" t="s">
        <v>213</v>
      </c>
      <c r="D132" s="72" t="s">
        <v>275</v>
      </c>
      <c r="E132" s="289" t="s">
        <v>290</v>
      </c>
      <c r="F132" s="290"/>
      <c r="G132" s="73">
        <v>42447</v>
      </c>
      <c r="H132" s="73">
        <v>42508</v>
      </c>
      <c r="I132" s="86">
        <f t="shared" si="7"/>
        <v>0.16712328767123288</v>
      </c>
    </row>
    <row r="133" spans="1:9" s="71" customFormat="1" ht="60" x14ac:dyDescent="0.2">
      <c r="A133" s="72">
        <v>10</v>
      </c>
      <c r="B133" s="84" t="s">
        <v>291</v>
      </c>
      <c r="C133" s="72" t="s">
        <v>213</v>
      </c>
      <c r="D133" s="72" t="s">
        <v>275</v>
      </c>
      <c r="E133" s="289" t="s">
        <v>292</v>
      </c>
      <c r="F133" s="290"/>
      <c r="G133" s="73">
        <v>42412</v>
      </c>
      <c r="H133" s="126">
        <v>42446</v>
      </c>
      <c r="I133" s="86">
        <f t="shared" si="7"/>
        <v>9.3150684931506855E-2</v>
      </c>
    </row>
    <row r="134" spans="1:9" s="71" customFormat="1" ht="60" x14ac:dyDescent="0.2">
      <c r="A134" s="72">
        <v>11</v>
      </c>
      <c r="B134" s="84" t="s">
        <v>293</v>
      </c>
      <c r="C134" s="72" t="s">
        <v>213</v>
      </c>
      <c r="D134" s="72" t="s">
        <v>275</v>
      </c>
      <c r="E134" s="289" t="s">
        <v>294</v>
      </c>
      <c r="F134" s="290"/>
      <c r="G134" s="73">
        <v>42212</v>
      </c>
      <c r="H134" s="73">
        <v>42287</v>
      </c>
      <c r="I134" s="86">
        <f t="shared" si="7"/>
        <v>0.20547945205479451</v>
      </c>
    </row>
    <row r="135" spans="1:9" s="71" customFormat="1" ht="108" x14ac:dyDescent="0.2">
      <c r="A135" s="72">
        <v>12</v>
      </c>
      <c r="B135" s="84" t="s">
        <v>295</v>
      </c>
      <c r="C135" s="72" t="s">
        <v>213</v>
      </c>
      <c r="D135" s="72" t="s">
        <v>275</v>
      </c>
      <c r="E135" s="289" t="s">
        <v>296</v>
      </c>
      <c r="F135" s="290"/>
      <c r="G135" s="73">
        <v>42066</v>
      </c>
      <c r="H135" s="73">
        <v>42158</v>
      </c>
      <c r="I135" s="86">
        <f t="shared" si="7"/>
        <v>0.25205479452054796</v>
      </c>
    </row>
    <row r="136" spans="1:9" s="71" customFormat="1" ht="108" x14ac:dyDescent="0.2">
      <c r="A136" s="72">
        <v>13</v>
      </c>
      <c r="B136" s="84" t="s">
        <v>303</v>
      </c>
      <c r="C136" s="72" t="s">
        <v>213</v>
      </c>
      <c r="D136" s="72" t="s">
        <v>275</v>
      </c>
      <c r="E136" s="289" t="s">
        <v>297</v>
      </c>
      <c r="F136" s="290"/>
      <c r="G136" s="73">
        <v>41778</v>
      </c>
      <c r="H136" s="73">
        <v>41870</v>
      </c>
      <c r="I136" s="86">
        <f t="shared" si="7"/>
        <v>0.25205479452054796</v>
      </c>
    </row>
    <row r="137" spans="1:9" s="71" customFormat="1" ht="96" x14ac:dyDescent="0.2">
      <c r="A137" s="72">
        <v>14</v>
      </c>
      <c r="B137" s="84" t="s">
        <v>270</v>
      </c>
      <c r="C137" s="72" t="s">
        <v>213</v>
      </c>
      <c r="D137" s="72" t="s">
        <v>275</v>
      </c>
      <c r="E137" s="289" t="s">
        <v>272</v>
      </c>
      <c r="F137" s="290"/>
      <c r="G137" s="73">
        <v>41671</v>
      </c>
      <c r="H137" s="126">
        <v>41777</v>
      </c>
      <c r="I137" s="86">
        <f t="shared" si="7"/>
        <v>0.29041095890410956</v>
      </c>
    </row>
    <row r="138" spans="1:9" s="71" customFormat="1" ht="96" x14ac:dyDescent="0.2">
      <c r="A138" s="72">
        <v>15</v>
      </c>
      <c r="B138" s="84" t="s">
        <v>270</v>
      </c>
      <c r="C138" s="72" t="s">
        <v>213</v>
      </c>
      <c r="D138" s="72" t="s">
        <v>300</v>
      </c>
      <c r="E138" s="289" t="s">
        <v>298</v>
      </c>
      <c r="F138" s="290"/>
      <c r="G138" s="73">
        <v>40695</v>
      </c>
      <c r="H138" s="73">
        <v>41670</v>
      </c>
      <c r="I138" s="86">
        <f t="shared" si="7"/>
        <v>2.6712328767123288</v>
      </c>
    </row>
    <row r="139" spans="1:9" s="71" customFormat="1" ht="51" x14ac:dyDescent="0.2">
      <c r="A139" s="90">
        <v>16</v>
      </c>
      <c r="B139" s="91" t="s">
        <v>302</v>
      </c>
      <c r="C139" s="72" t="s">
        <v>213</v>
      </c>
      <c r="D139" s="92" t="s">
        <v>301</v>
      </c>
      <c r="E139" s="289" t="s">
        <v>299</v>
      </c>
      <c r="F139" s="290"/>
      <c r="G139" s="127">
        <v>40661</v>
      </c>
      <c r="H139" s="93">
        <v>40694</v>
      </c>
      <c r="I139" s="86"/>
    </row>
    <row r="140" spans="1:9" s="8" customFormat="1" ht="12.75" x14ac:dyDescent="0.2">
      <c r="A140" s="176" t="s">
        <v>39</v>
      </c>
      <c r="B140" s="177"/>
      <c r="C140" s="177"/>
      <c r="D140" s="18" t="s">
        <v>40</v>
      </c>
      <c r="E140" s="69" t="s">
        <v>41</v>
      </c>
      <c r="F140" s="180" t="s">
        <v>17</v>
      </c>
      <c r="G140" s="180"/>
      <c r="H140" s="180"/>
      <c r="I140" s="180"/>
    </row>
    <row r="141" spans="1:9" s="8" customFormat="1" ht="25.5" x14ac:dyDescent="0.2">
      <c r="A141" s="196" t="s">
        <v>57</v>
      </c>
      <c r="B141" s="196"/>
      <c r="C141" s="196"/>
      <c r="D141" s="25"/>
      <c r="E141" s="25" t="s">
        <v>269</v>
      </c>
      <c r="F141" s="256" t="s">
        <v>435</v>
      </c>
      <c r="G141" s="257"/>
      <c r="H141" s="257"/>
      <c r="I141" s="258"/>
    </row>
    <row r="142" spans="1:9" s="8" customFormat="1" ht="89.25" x14ac:dyDescent="0.2">
      <c r="A142" s="196" t="s">
        <v>63</v>
      </c>
      <c r="B142" s="196"/>
      <c r="C142" s="196"/>
      <c r="D142" s="25" t="s">
        <v>43</v>
      </c>
      <c r="E142" s="75" t="s">
        <v>263</v>
      </c>
      <c r="F142" s="259"/>
      <c r="G142" s="260"/>
      <c r="H142" s="260"/>
      <c r="I142" s="261"/>
    </row>
    <row r="143" spans="1:9" s="8" customFormat="1" ht="31.5" customHeight="1" x14ac:dyDescent="0.2">
      <c r="A143" s="166" t="s">
        <v>59</v>
      </c>
      <c r="B143" s="166"/>
      <c r="C143" s="166"/>
      <c r="D143" s="166"/>
      <c r="E143" s="59">
        <f>SUM(I124:I139)</f>
        <v>6.345205479452054</v>
      </c>
      <c r="F143" s="167" t="s">
        <v>60</v>
      </c>
      <c r="G143" s="167"/>
      <c r="H143" s="167"/>
      <c r="I143" s="167"/>
    </row>
    <row r="144" spans="1:9" s="8" customFormat="1" ht="12.75" x14ac:dyDescent="0.2"/>
    <row r="145" s="8" customFormat="1" ht="12.75" x14ac:dyDescent="0.2"/>
    <row r="146" s="8" customFormat="1" ht="12.75" x14ac:dyDescent="0.2"/>
    <row r="147" s="8" customFormat="1" ht="12.75" x14ac:dyDescent="0.2"/>
    <row r="148" s="8" customFormat="1" ht="12.75" x14ac:dyDescent="0.2"/>
    <row r="149" s="8" customFormat="1" ht="12.75" x14ac:dyDescent="0.2"/>
    <row r="150" s="8" customFormat="1" ht="12.75" x14ac:dyDescent="0.2"/>
    <row r="151" s="8" customFormat="1" ht="12.75" x14ac:dyDescent="0.2"/>
    <row r="152" s="8" customFormat="1" ht="12.75" x14ac:dyDescent="0.2"/>
    <row r="153" s="8" customFormat="1" ht="12.75" x14ac:dyDescent="0.2"/>
    <row r="154" s="8" customFormat="1" ht="12.75" x14ac:dyDescent="0.2"/>
    <row r="155" s="8" customFormat="1" ht="12.75" x14ac:dyDescent="0.2"/>
    <row r="156" s="8" customFormat="1" ht="12.75" x14ac:dyDescent="0.2"/>
    <row r="157" s="8" customFormat="1" ht="12.75" x14ac:dyDescent="0.2"/>
    <row r="158" s="8" customFormat="1" ht="12.75" x14ac:dyDescent="0.2"/>
    <row r="159" s="8" customFormat="1" ht="12.75" x14ac:dyDescent="0.2"/>
    <row r="160" s="8" customFormat="1" ht="12.75" x14ac:dyDescent="0.2"/>
    <row r="161" s="8" customFormat="1" ht="12.75" x14ac:dyDescent="0.2"/>
    <row r="162" s="8" customFormat="1" ht="12.75" x14ac:dyDescent="0.2"/>
    <row r="163" s="8" customFormat="1" ht="12.75" x14ac:dyDescent="0.2"/>
    <row r="164" s="8" customFormat="1" ht="12.75" x14ac:dyDescent="0.2"/>
    <row r="165" s="8" customFormat="1" ht="12.75" x14ac:dyDescent="0.2"/>
    <row r="166" s="8" customFormat="1" ht="12.75" x14ac:dyDescent="0.2"/>
    <row r="167" s="8" customFormat="1" ht="12.75" x14ac:dyDescent="0.2"/>
    <row r="168" s="8" customFormat="1" ht="12.75" x14ac:dyDescent="0.2"/>
    <row r="169" s="8" customFormat="1" ht="12.75" x14ac:dyDescent="0.2"/>
    <row r="170" s="8" customFormat="1" ht="12.75" x14ac:dyDescent="0.2"/>
    <row r="171" s="8" customFormat="1" ht="12.75" x14ac:dyDescent="0.2"/>
    <row r="172" s="8" customFormat="1" ht="12.75" x14ac:dyDescent="0.2"/>
    <row r="173" s="8" customFormat="1" ht="12.75" x14ac:dyDescent="0.2"/>
    <row r="174" s="8" customFormat="1" ht="12.75" x14ac:dyDescent="0.2"/>
    <row r="175" s="8" customFormat="1" ht="12.75" x14ac:dyDescent="0.2"/>
    <row r="176" s="8" customFormat="1" ht="12.75" x14ac:dyDescent="0.2"/>
    <row r="177" s="8" customFormat="1" ht="12.75" x14ac:dyDescent="0.2"/>
    <row r="178" s="8" customFormat="1" ht="12.75" x14ac:dyDescent="0.2"/>
    <row r="179" s="8" customFormat="1" ht="12.75" x14ac:dyDescent="0.2"/>
    <row r="180" s="8" customFormat="1" ht="12.75" x14ac:dyDescent="0.2"/>
    <row r="181" s="8" customFormat="1" ht="12.75" x14ac:dyDescent="0.2"/>
    <row r="182" s="8" customFormat="1" ht="12.75" x14ac:dyDescent="0.2"/>
    <row r="183" s="8" customFormat="1" ht="12.75" x14ac:dyDescent="0.2"/>
    <row r="184" s="8" customFormat="1" ht="12.75" x14ac:dyDescent="0.2"/>
    <row r="185" s="8" customFormat="1" ht="12.75" x14ac:dyDescent="0.2"/>
    <row r="186" s="8" customFormat="1" ht="12.75" x14ac:dyDescent="0.2"/>
    <row r="187" s="8" customFormat="1" ht="12.75" x14ac:dyDescent="0.2"/>
    <row r="188" s="8" customFormat="1" ht="12.75" x14ac:dyDescent="0.2"/>
    <row r="189" s="8" customFormat="1" ht="12.75" x14ac:dyDescent="0.2"/>
    <row r="190" s="8" customFormat="1" ht="12.75" x14ac:dyDescent="0.2"/>
    <row r="191" s="8" customFormat="1" ht="12.75" x14ac:dyDescent="0.2"/>
    <row r="192" s="8" customFormat="1" ht="12.75" x14ac:dyDescent="0.2"/>
    <row r="193" s="8" customFormat="1" ht="12.75" x14ac:dyDescent="0.2"/>
    <row r="194" s="8" customFormat="1" ht="12.75" x14ac:dyDescent="0.2"/>
    <row r="195" s="8" customFormat="1" ht="12.75" x14ac:dyDescent="0.2"/>
    <row r="196" s="8" customFormat="1" ht="12.75" x14ac:dyDescent="0.2"/>
    <row r="197" s="8" customFormat="1" ht="12.75" x14ac:dyDescent="0.2"/>
    <row r="198" s="8" customFormat="1" ht="12.75" x14ac:dyDescent="0.2"/>
    <row r="199" s="8" customFormat="1" ht="12.75" x14ac:dyDescent="0.2"/>
    <row r="200" s="8" customFormat="1" ht="12.75" x14ac:dyDescent="0.2"/>
    <row r="201" s="8" customFormat="1" ht="12.75" x14ac:dyDescent="0.2"/>
    <row r="202" s="8" customFormat="1" ht="12.75" x14ac:dyDescent="0.2"/>
    <row r="203" s="8" customFormat="1" ht="12.75" x14ac:dyDescent="0.2"/>
    <row r="204" s="8" customFormat="1" ht="12.75" x14ac:dyDescent="0.2"/>
    <row r="205" s="8" customFormat="1" ht="12.75" x14ac:dyDescent="0.2"/>
    <row r="206" s="8" customFormat="1" ht="12.75" x14ac:dyDescent="0.2"/>
    <row r="207" s="8" customFormat="1" ht="12.75" x14ac:dyDescent="0.2"/>
    <row r="208" s="8" customFormat="1" ht="12.75" x14ac:dyDescent="0.2"/>
    <row r="209" s="8" customFormat="1" ht="12.75" x14ac:dyDescent="0.2"/>
    <row r="210" s="8" customFormat="1" ht="12.75" x14ac:dyDescent="0.2"/>
    <row r="211" s="8" customFormat="1" ht="12.75" x14ac:dyDescent="0.2"/>
    <row r="212" s="8" customFormat="1" ht="12.75" x14ac:dyDescent="0.2"/>
    <row r="213" s="8" customFormat="1" ht="12.75" x14ac:dyDescent="0.2"/>
    <row r="214" s="8" customFormat="1" ht="12.75" x14ac:dyDescent="0.2"/>
    <row r="215" s="8" customFormat="1" ht="12.75" x14ac:dyDescent="0.2"/>
    <row r="216" s="8" customFormat="1" ht="12.75" x14ac:dyDescent="0.2"/>
    <row r="217" s="8" customFormat="1" ht="12.75" x14ac:dyDescent="0.2"/>
    <row r="218" s="8" customFormat="1" ht="12.75" x14ac:dyDescent="0.2"/>
    <row r="219" s="8" customFormat="1" ht="12.75" x14ac:dyDescent="0.2"/>
    <row r="220" s="8" customFormat="1" ht="12.75" x14ac:dyDescent="0.2"/>
    <row r="221" s="8" customFormat="1" ht="12.75" x14ac:dyDescent="0.2"/>
    <row r="222" s="8" customFormat="1" ht="12.75" x14ac:dyDescent="0.2"/>
    <row r="223" s="8" customFormat="1" ht="12.75" x14ac:dyDescent="0.2"/>
    <row r="224" s="8" customFormat="1" ht="12.75" x14ac:dyDescent="0.2"/>
    <row r="225" s="8" customFormat="1" ht="12.75" x14ac:dyDescent="0.2"/>
    <row r="226" s="8" customFormat="1" ht="12.75" x14ac:dyDescent="0.2"/>
    <row r="227" s="8" customFormat="1" ht="12.75" x14ac:dyDescent="0.2"/>
    <row r="228" s="8" customFormat="1" ht="12.75" x14ac:dyDescent="0.2"/>
    <row r="229" s="8" customFormat="1" ht="12.75" x14ac:dyDescent="0.2"/>
    <row r="230" s="8" customFormat="1" ht="12.75" x14ac:dyDescent="0.2"/>
    <row r="231" s="8" customFormat="1" ht="12.75" x14ac:dyDescent="0.2"/>
    <row r="232" s="8" customFormat="1" ht="12.75" x14ac:dyDescent="0.2"/>
    <row r="233" s="8" customFormat="1" ht="12.75" x14ac:dyDescent="0.2"/>
    <row r="234" s="8" customFormat="1" ht="12.75" x14ac:dyDescent="0.2"/>
    <row r="235" s="8" customFormat="1" ht="12.75" x14ac:dyDescent="0.2"/>
    <row r="236" s="8" customFormat="1" ht="12.75" x14ac:dyDescent="0.2"/>
    <row r="237" s="8" customFormat="1" ht="12.75" x14ac:dyDescent="0.2"/>
    <row r="238" s="8" customFormat="1" ht="12.75" x14ac:dyDescent="0.2"/>
    <row r="239" s="8" customFormat="1" ht="12.75" x14ac:dyDescent="0.2"/>
    <row r="240" s="8" customFormat="1" ht="12.75" x14ac:dyDescent="0.2"/>
    <row r="241" spans="1:9" s="8" customFormat="1" ht="12.75" x14ac:dyDescent="0.2"/>
    <row r="242" spans="1:9" s="8" customFormat="1" ht="12.75" x14ac:dyDescent="0.2"/>
    <row r="243" spans="1:9" s="8" customFormat="1" ht="12.75" x14ac:dyDescent="0.2"/>
    <row r="244" spans="1:9" s="8" customFormat="1" ht="12.75" x14ac:dyDescent="0.2"/>
    <row r="245" spans="1:9" s="8" customFormat="1" ht="12.75" x14ac:dyDescent="0.2"/>
    <row r="246" spans="1:9" s="8" customFormat="1" ht="12.75" x14ac:dyDescent="0.2"/>
    <row r="247" spans="1:9" s="8" customFormat="1" ht="12.75" x14ac:dyDescent="0.2"/>
    <row r="248" spans="1:9" s="8" customFormat="1" ht="12.75" x14ac:dyDescent="0.2"/>
    <row r="249" spans="1:9" s="8" customFormat="1" ht="12.75" x14ac:dyDescent="0.2"/>
    <row r="250" spans="1:9" s="8" customFormat="1" ht="12.75" x14ac:dyDescent="0.2"/>
    <row r="251" spans="1:9" s="8" customFormat="1" ht="12.75" x14ac:dyDescent="0.2"/>
    <row r="252" spans="1:9" s="8" customFormat="1" ht="12.75" x14ac:dyDescent="0.2"/>
    <row r="253" spans="1:9" s="8" customFormat="1" ht="12.75" x14ac:dyDescent="0.2">
      <c r="A253" s="7"/>
      <c r="B253" s="7"/>
      <c r="C253" s="7"/>
      <c r="D253" s="7"/>
      <c r="E253" s="7"/>
      <c r="F253" s="7"/>
      <c r="G253" s="7"/>
      <c r="H253" s="7"/>
      <c r="I253" s="7"/>
    </row>
    <row r="254" spans="1:9" s="8" customFormat="1" ht="12.75" x14ac:dyDescent="0.2">
      <c r="A254" s="7"/>
      <c r="B254" s="7"/>
      <c r="C254" s="7"/>
      <c r="D254" s="7"/>
      <c r="E254" s="7"/>
      <c r="F254" s="7"/>
      <c r="G254" s="7"/>
      <c r="H254" s="7"/>
      <c r="I254" s="7"/>
    </row>
    <row r="255" spans="1:9" s="8" customFormat="1" ht="12.75" x14ac:dyDescent="0.2">
      <c r="A255" s="7"/>
      <c r="B255" s="7"/>
      <c r="C255" s="7"/>
      <c r="D255" s="7"/>
      <c r="E255" s="7"/>
      <c r="F255" s="7"/>
      <c r="G255" s="7"/>
      <c r="H255" s="7"/>
      <c r="I255" s="7"/>
    </row>
  </sheetData>
  <mergeCells count="180">
    <mergeCell ref="A141:C141"/>
    <mergeCell ref="F141:I142"/>
    <mergeCell ref="A142:C142"/>
    <mergeCell ref="A121:C121"/>
    <mergeCell ref="F121:I121"/>
    <mergeCell ref="A122:I122"/>
    <mergeCell ref="E123:F123"/>
    <mergeCell ref="E139:F139"/>
    <mergeCell ref="E124:F124"/>
    <mergeCell ref="E125:F125"/>
    <mergeCell ref="E126:F126"/>
    <mergeCell ref="E127:F127"/>
    <mergeCell ref="E128:F128"/>
    <mergeCell ref="E129:F129"/>
    <mergeCell ref="E130:F130"/>
    <mergeCell ref="E131:F131"/>
    <mergeCell ref="E132:F132"/>
    <mergeCell ref="A119:C119"/>
    <mergeCell ref="A120:C120"/>
    <mergeCell ref="A82:I82"/>
    <mergeCell ref="E83:F83"/>
    <mergeCell ref="E84:F84"/>
    <mergeCell ref="A104:C104"/>
    <mergeCell ref="F104:I104"/>
    <mergeCell ref="E137:F137"/>
    <mergeCell ref="E138:F138"/>
    <mergeCell ref="E133:F133"/>
    <mergeCell ref="E134:F134"/>
    <mergeCell ref="E135:F135"/>
    <mergeCell ref="E136:F136"/>
    <mergeCell ref="G111:I111"/>
    <mergeCell ref="A107:D107"/>
    <mergeCell ref="F107:I107"/>
    <mergeCell ref="A116:B116"/>
    <mergeCell ref="C116:D116"/>
    <mergeCell ref="A117:C117"/>
    <mergeCell ref="F117:I117"/>
    <mergeCell ref="E102:F102"/>
    <mergeCell ref="A78:C78"/>
    <mergeCell ref="F78:I80"/>
    <mergeCell ref="A79:C79"/>
    <mergeCell ref="A80:C80"/>
    <mergeCell ref="A81:C81"/>
    <mergeCell ref="F81:I81"/>
    <mergeCell ref="E85:F85"/>
    <mergeCell ref="E86:F86"/>
    <mergeCell ref="E101:F101"/>
    <mergeCell ref="E87:F87"/>
    <mergeCell ref="E88:F88"/>
    <mergeCell ref="E89:F89"/>
    <mergeCell ref="E90:F90"/>
    <mergeCell ref="E91:F91"/>
    <mergeCell ref="E92:F92"/>
    <mergeCell ref="E93:F93"/>
    <mergeCell ref="E100:F100"/>
    <mergeCell ref="A75:B75"/>
    <mergeCell ref="G75:I75"/>
    <mergeCell ref="A76:B76"/>
    <mergeCell ref="C76:D76"/>
    <mergeCell ref="A77:C77"/>
    <mergeCell ref="F77:I77"/>
    <mergeCell ref="A69:I69"/>
    <mergeCell ref="G70:I70"/>
    <mergeCell ref="G71:I71"/>
    <mergeCell ref="A72:I72"/>
    <mergeCell ref="A73:I73"/>
    <mergeCell ref="A74:B74"/>
    <mergeCell ref="C74:E74"/>
    <mergeCell ref="G74:I74"/>
    <mergeCell ref="A64:C64"/>
    <mergeCell ref="F64:I64"/>
    <mergeCell ref="A65:C65"/>
    <mergeCell ref="F65:I66"/>
    <mergeCell ref="A66:C66"/>
    <mergeCell ref="A67:D67"/>
    <mergeCell ref="F67:I67"/>
    <mergeCell ref="A56:C56"/>
    <mergeCell ref="F56:I56"/>
    <mergeCell ref="A57:I57"/>
    <mergeCell ref="E58:F58"/>
    <mergeCell ref="E59:F59"/>
    <mergeCell ref="E63:F63"/>
    <mergeCell ref="E60:F60"/>
    <mergeCell ref="E61:F61"/>
    <mergeCell ref="E62:F62"/>
    <mergeCell ref="A51:B51"/>
    <mergeCell ref="C51:D51"/>
    <mergeCell ref="A52:C52"/>
    <mergeCell ref="F52:I52"/>
    <mergeCell ref="A53:C53"/>
    <mergeCell ref="F53:I55"/>
    <mergeCell ref="A54:C54"/>
    <mergeCell ref="A55:C55"/>
    <mergeCell ref="A47:I47"/>
    <mergeCell ref="A48:I48"/>
    <mergeCell ref="A49:B49"/>
    <mergeCell ref="C49:E49"/>
    <mergeCell ref="G49:I49"/>
    <mergeCell ref="A50:B50"/>
    <mergeCell ref="G50:I50"/>
    <mergeCell ref="A42:D42"/>
    <mergeCell ref="F42:I42"/>
    <mergeCell ref="A43:I43"/>
    <mergeCell ref="A44:I44"/>
    <mergeCell ref="G45:I45"/>
    <mergeCell ref="G46:I46"/>
    <mergeCell ref="A21:I21"/>
    <mergeCell ref="E22:F22"/>
    <mergeCell ref="E23:F23"/>
    <mergeCell ref="A39:C39"/>
    <mergeCell ref="F39:I39"/>
    <mergeCell ref="A40:C40"/>
    <mergeCell ref="F40:I41"/>
    <mergeCell ref="A41:C41"/>
    <mergeCell ref="E32:F32"/>
    <mergeCell ref="E35:F35"/>
    <mergeCell ref="E38:F38"/>
    <mergeCell ref="E37:F37"/>
    <mergeCell ref="E28:F28"/>
    <mergeCell ref="E29:F29"/>
    <mergeCell ref="E30:F30"/>
    <mergeCell ref="E33:F33"/>
    <mergeCell ref="E34:F34"/>
    <mergeCell ref="E36:F36"/>
    <mergeCell ref="A16:C16"/>
    <mergeCell ref="F16:I19"/>
    <mergeCell ref="A17:C17"/>
    <mergeCell ref="A18:C18"/>
    <mergeCell ref="A19:C19"/>
    <mergeCell ref="A20:C20"/>
    <mergeCell ref="F20:I20"/>
    <mergeCell ref="E25:F25"/>
    <mergeCell ref="E31:F31"/>
    <mergeCell ref="E24:F24"/>
    <mergeCell ref="E26:F26"/>
    <mergeCell ref="E27:F27"/>
    <mergeCell ref="A15:C15"/>
    <mergeCell ref="F15:I15"/>
    <mergeCell ref="A7:I7"/>
    <mergeCell ref="G8:I8"/>
    <mergeCell ref="G9:I9"/>
    <mergeCell ref="A10:I10"/>
    <mergeCell ref="A11:I11"/>
    <mergeCell ref="A12:B12"/>
    <mergeCell ref="C12:E12"/>
    <mergeCell ref="G12:I12"/>
    <mergeCell ref="A1:I1"/>
    <mergeCell ref="A2:I2"/>
    <mergeCell ref="A3:I3"/>
    <mergeCell ref="A4:I4"/>
    <mergeCell ref="A6:C6"/>
    <mergeCell ref="D6:I6"/>
    <mergeCell ref="A13:B13"/>
    <mergeCell ref="G13:I13"/>
    <mergeCell ref="A14:B14"/>
    <mergeCell ref="C14:D14"/>
    <mergeCell ref="A143:D143"/>
    <mergeCell ref="F143:I143"/>
    <mergeCell ref="E94:F94"/>
    <mergeCell ref="E95:F95"/>
    <mergeCell ref="E96:F96"/>
    <mergeCell ref="E97:F97"/>
    <mergeCell ref="E98:F98"/>
    <mergeCell ref="E99:F99"/>
    <mergeCell ref="A112:I112"/>
    <mergeCell ref="A113:I113"/>
    <mergeCell ref="A114:B114"/>
    <mergeCell ref="C114:E114"/>
    <mergeCell ref="G114:I114"/>
    <mergeCell ref="A115:B115"/>
    <mergeCell ref="G115:I115"/>
    <mergeCell ref="A105:C105"/>
    <mergeCell ref="F105:I106"/>
    <mergeCell ref="A106:C106"/>
    <mergeCell ref="A109:I109"/>
    <mergeCell ref="G110:I110"/>
    <mergeCell ref="A140:C140"/>
    <mergeCell ref="F140:I140"/>
    <mergeCell ref="A118:C118"/>
    <mergeCell ref="F118:I12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47"/>
  <sheetViews>
    <sheetView topLeftCell="A97" zoomScale="90" zoomScaleNormal="90" workbookViewId="0">
      <selection activeCell="A104" sqref="A104:I104"/>
    </sheetView>
  </sheetViews>
  <sheetFormatPr baseColWidth="10" defaultColWidth="11.42578125" defaultRowHeight="12" x14ac:dyDescent="0.2"/>
  <cols>
    <col min="1" max="1" width="6.5703125" style="7" customWidth="1"/>
    <col min="2" max="2" width="14.85546875" style="7" customWidth="1"/>
    <col min="3" max="3" width="21.85546875" style="7" customWidth="1"/>
    <col min="4" max="4" width="19" style="7" customWidth="1"/>
    <col min="5" max="5" width="34.5703125" style="7" customWidth="1"/>
    <col min="6" max="6" width="52.140625" style="7" customWidth="1"/>
    <col min="7" max="7" width="15.140625" style="7" customWidth="1"/>
    <col min="8" max="8" width="17.28515625" style="7" customWidth="1"/>
    <col min="9" max="9" width="18.5703125" style="7" customWidth="1"/>
    <col min="10" max="10" width="11.42578125" style="7"/>
    <col min="11" max="11" width="14.7109375" style="7" customWidth="1"/>
    <col min="12" max="16384" width="11.42578125" style="7"/>
  </cols>
  <sheetData>
    <row r="1" spans="1:19" ht="15" x14ac:dyDescent="0.25">
      <c r="A1" s="151" t="str">
        <f>'RESUMEN HABILITANTES TÉC'!A1</f>
        <v>MINISTERIO DE MINAS Y ENERGÍA</v>
      </c>
      <c r="B1" s="151"/>
      <c r="C1" s="151"/>
      <c r="D1" s="151"/>
      <c r="E1" s="151"/>
      <c r="F1" s="151"/>
      <c r="G1" s="151"/>
      <c r="H1" s="151"/>
      <c r="I1" s="151"/>
      <c r="J1" s="12"/>
      <c r="K1" s="12"/>
      <c r="L1" s="12"/>
      <c r="M1" s="12"/>
      <c r="N1" s="12"/>
      <c r="O1" s="12"/>
      <c r="P1" s="12"/>
      <c r="Q1" s="12"/>
      <c r="R1" s="12"/>
      <c r="S1" s="12"/>
    </row>
    <row r="2" spans="1:19" ht="15" x14ac:dyDescent="0.25">
      <c r="A2" s="151" t="str">
        <f>'RESUMEN HABILITANTES TÉC'!A3</f>
        <v>CONCURSO DE MERITOS CM-06-2020</v>
      </c>
      <c r="B2" s="151"/>
      <c r="C2" s="151"/>
      <c r="D2" s="151"/>
      <c r="E2" s="151"/>
      <c r="F2" s="151"/>
      <c r="G2" s="151"/>
      <c r="H2" s="151"/>
      <c r="I2" s="151"/>
      <c r="J2" s="12"/>
      <c r="K2" s="12"/>
      <c r="L2" s="12"/>
      <c r="M2" s="12"/>
      <c r="N2" s="12"/>
      <c r="O2" s="12"/>
      <c r="P2" s="12"/>
      <c r="Q2" s="12"/>
      <c r="R2" s="12"/>
      <c r="S2" s="12"/>
    </row>
    <row r="3" spans="1:19" ht="15" x14ac:dyDescent="0.25">
      <c r="A3" s="151" t="str">
        <f>'RESUMEN HABILITANTES TÉC'!A4</f>
        <v>VERIFICACION REQUISITOS HABILITANTES TÉCNICOS</v>
      </c>
      <c r="B3" s="151"/>
      <c r="C3" s="151"/>
      <c r="D3" s="151"/>
      <c r="E3" s="151"/>
      <c r="F3" s="151"/>
      <c r="G3" s="151"/>
      <c r="H3" s="151"/>
      <c r="I3" s="151"/>
      <c r="J3" s="12"/>
      <c r="K3" s="12"/>
      <c r="L3" s="12"/>
      <c r="M3" s="12"/>
      <c r="N3" s="12"/>
      <c r="O3" s="12"/>
      <c r="P3" s="12"/>
      <c r="Q3" s="12"/>
      <c r="R3" s="12"/>
      <c r="S3" s="12"/>
    </row>
    <row r="4" spans="1:19" ht="15" x14ac:dyDescent="0.25">
      <c r="A4" s="151" t="str">
        <f>'RESUMEN HABILITANTES TÉC'!D9</f>
        <v>3.5  FORMACIÓN ACADÉMICA Y EXPERIENCIA DEL EQUIPO DE TRABAJO</v>
      </c>
      <c r="B4" s="151"/>
      <c r="C4" s="151"/>
      <c r="D4" s="151"/>
      <c r="E4" s="151"/>
      <c r="F4" s="151"/>
      <c r="G4" s="151"/>
      <c r="H4" s="151"/>
      <c r="I4" s="151"/>
      <c r="J4" s="12"/>
      <c r="K4" s="12"/>
      <c r="L4" s="12"/>
      <c r="M4" s="12"/>
      <c r="N4" s="12"/>
      <c r="O4" s="12"/>
      <c r="P4" s="12"/>
      <c r="Q4" s="12"/>
      <c r="R4" s="12"/>
      <c r="S4" s="12"/>
    </row>
    <row r="5" spans="1:19" ht="6" customHeight="1" x14ac:dyDescent="0.2">
      <c r="A5" s="12"/>
      <c r="B5" s="12"/>
      <c r="C5" s="12"/>
      <c r="D5" s="12"/>
      <c r="E5" s="12"/>
      <c r="F5" s="12"/>
      <c r="G5" s="12"/>
      <c r="H5" s="12"/>
      <c r="I5" s="12"/>
      <c r="J5" s="12"/>
      <c r="K5" s="12"/>
      <c r="L5" s="12"/>
      <c r="M5" s="12"/>
      <c r="N5" s="12"/>
      <c r="O5" s="12"/>
      <c r="P5" s="12"/>
      <c r="Q5" s="12"/>
      <c r="R5" s="12"/>
      <c r="S5" s="12"/>
    </row>
    <row r="6" spans="1:19" s="108" customFormat="1" ht="12.75" x14ac:dyDescent="0.2">
      <c r="A6" s="169" t="s">
        <v>4</v>
      </c>
      <c r="B6" s="169"/>
      <c r="C6" s="169"/>
      <c r="D6" s="170" t="s">
        <v>10</v>
      </c>
      <c r="E6" s="171"/>
      <c r="F6" s="171"/>
      <c r="G6" s="171"/>
      <c r="H6" s="171"/>
      <c r="I6" s="172"/>
    </row>
    <row r="7" spans="1:19" s="108" customFormat="1" ht="12.75" x14ac:dyDescent="0.2">
      <c r="A7" s="181" t="s">
        <v>21</v>
      </c>
      <c r="B7" s="181"/>
      <c r="C7" s="181"/>
      <c r="D7" s="181"/>
      <c r="E7" s="181"/>
      <c r="F7" s="181"/>
      <c r="G7" s="181"/>
      <c r="H7" s="181"/>
      <c r="I7" s="181"/>
    </row>
    <row r="8" spans="1:19" s="108" customFormat="1" ht="25.5" customHeight="1" x14ac:dyDescent="0.2">
      <c r="A8" s="22" t="s">
        <v>22</v>
      </c>
      <c r="B8" s="42" t="s">
        <v>23</v>
      </c>
      <c r="C8" s="139" t="s">
        <v>24</v>
      </c>
      <c r="D8" s="139" t="s">
        <v>25</v>
      </c>
      <c r="E8" s="139" t="s">
        <v>26</v>
      </c>
      <c r="F8" s="23" t="s">
        <v>27</v>
      </c>
      <c r="G8" s="182" t="s">
        <v>28</v>
      </c>
      <c r="H8" s="182"/>
      <c r="I8" s="183"/>
      <c r="J8" s="109"/>
      <c r="K8" s="109"/>
    </row>
    <row r="9" spans="1:19" s="108" customFormat="1" ht="183.75" customHeight="1" x14ac:dyDescent="0.2">
      <c r="A9" s="140">
        <v>1</v>
      </c>
      <c r="B9" s="140">
        <v>1</v>
      </c>
      <c r="C9" s="140" t="s">
        <v>71</v>
      </c>
      <c r="D9" s="140" t="s">
        <v>29</v>
      </c>
      <c r="E9" s="140" t="s">
        <v>105</v>
      </c>
      <c r="F9" s="39" t="s">
        <v>69</v>
      </c>
      <c r="G9" s="184" t="s">
        <v>70</v>
      </c>
      <c r="H9" s="184"/>
      <c r="I9" s="185"/>
      <c r="J9" s="109"/>
      <c r="K9" s="109"/>
    </row>
    <row r="10" spans="1:19" s="108" customFormat="1" ht="19.5" customHeight="1" x14ac:dyDescent="0.2">
      <c r="A10" s="186" t="s">
        <v>30</v>
      </c>
      <c r="B10" s="187"/>
      <c r="C10" s="187"/>
      <c r="D10" s="187"/>
      <c r="E10" s="187"/>
      <c r="F10" s="187"/>
      <c r="G10" s="187"/>
      <c r="H10" s="187"/>
      <c r="I10" s="188"/>
      <c r="J10" s="109"/>
      <c r="K10" s="109"/>
    </row>
    <row r="11" spans="1:19" s="108" customFormat="1" ht="17.25" customHeight="1" x14ac:dyDescent="0.2">
      <c r="A11" s="186" t="s">
        <v>31</v>
      </c>
      <c r="B11" s="187"/>
      <c r="C11" s="187"/>
      <c r="D11" s="187"/>
      <c r="E11" s="187"/>
      <c r="F11" s="187"/>
      <c r="G11" s="187"/>
      <c r="H11" s="187"/>
      <c r="I11" s="188"/>
      <c r="J11" s="109"/>
      <c r="K11" s="109"/>
    </row>
    <row r="12" spans="1:19" s="108" customFormat="1" ht="21" customHeight="1" x14ac:dyDescent="0.2">
      <c r="A12" s="173" t="s">
        <v>32</v>
      </c>
      <c r="B12" s="174"/>
      <c r="C12" s="189" t="s">
        <v>358</v>
      </c>
      <c r="D12" s="189"/>
      <c r="E12" s="189"/>
      <c r="F12" s="16" t="s">
        <v>33</v>
      </c>
      <c r="G12" s="190">
        <v>8459122</v>
      </c>
      <c r="H12" s="189"/>
      <c r="I12" s="189"/>
      <c r="J12" s="109"/>
      <c r="K12" s="109"/>
    </row>
    <row r="13" spans="1:19" s="108" customFormat="1" ht="34.5" customHeight="1" x14ac:dyDescent="0.2">
      <c r="A13" s="173" t="s">
        <v>34</v>
      </c>
      <c r="B13" s="174"/>
      <c r="C13" s="17" t="s">
        <v>359</v>
      </c>
      <c r="D13" s="11" t="s">
        <v>35</v>
      </c>
      <c r="E13" s="17" t="s">
        <v>360</v>
      </c>
      <c r="F13" s="16" t="s">
        <v>36</v>
      </c>
      <c r="G13" s="175">
        <v>33465</v>
      </c>
      <c r="H13" s="175"/>
      <c r="I13" s="175"/>
      <c r="J13" s="109"/>
      <c r="K13" s="109"/>
    </row>
    <row r="14" spans="1:19" s="108" customFormat="1" ht="45" customHeight="1" x14ac:dyDescent="0.2">
      <c r="A14" s="176" t="s">
        <v>37</v>
      </c>
      <c r="B14" s="177"/>
      <c r="C14" s="178" t="s">
        <v>487</v>
      </c>
      <c r="D14" s="179"/>
      <c r="E14" s="19" t="s">
        <v>26</v>
      </c>
      <c r="F14" s="15" t="s">
        <v>38</v>
      </c>
      <c r="G14" s="15"/>
      <c r="H14" s="15"/>
      <c r="I14" s="20"/>
      <c r="J14" s="109"/>
      <c r="K14" s="109"/>
    </row>
    <row r="15" spans="1:19" s="108" customFormat="1" ht="28.5" customHeight="1" x14ac:dyDescent="0.2">
      <c r="A15" s="176" t="s">
        <v>39</v>
      </c>
      <c r="B15" s="177"/>
      <c r="C15" s="177"/>
      <c r="D15" s="18" t="s">
        <v>40</v>
      </c>
      <c r="E15" s="138" t="s">
        <v>41</v>
      </c>
      <c r="F15" s="180" t="s">
        <v>17</v>
      </c>
      <c r="G15" s="180"/>
      <c r="H15" s="180"/>
      <c r="I15" s="180"/>
      <c r="J15" s="109"/>
      <c r="K15" s="109"/>
    </row>
    <row r="16" spans="1:19" s="108" customFormat="1" ht="27.75" customHeight="1" x14ac:dyDescent="0.2">
      <c r="A16" s="196" t="s">
        <v>42</v>
      </c>
      <c r="B16" s="196"/>
      <c r="C16" s="196"/>
      <c r="D16" s="25" t="s">
        <v>43</v>
      </c>
      <c r="E16" s="25" t="s">
        <v>361</v>
      </c>
      <c r="F16" s="237" t="s">
        <v>44</v>
      </c>
      <c r="G16" s="238"/>
      <c r="H16" s="238"/>
      <c r="I16" s="239"/>
      <c r="J16" s="109"/>
      <c r="K16" s="109"/>
    </row>
    <row r="17" spans="1:11" s="108" customFormat="1" ht="31.5" customHeight="1" x14ac:dyDescent="0.2">
      <c r="A17" s="196" t="s">
        <v>45</v>
      </c>
      <c r="B17" s="196"/>
      <c r="C17" s="196"/>
      <c r="D17" s="25" t="s">
        <v>43</v>
      </c>
      <c r="E17" s="25" t="s">
        <v>362</v>
      </c>
      <c r="F17" s="240"/>
      <c r="G17" s="241"/>
      <c r="H17" s="241"/>
      <c r="I17" s="242"/>
      <c r="J17" s="109"/>
      <c r="K17" s="109"/>
    </row>
    <row r="18" spans="1:11" s="108" customFormat="1" ht="20.25" customHeight="1" x14ac:dyDescent="0.2">
      <c r="A18" s="196" t="s">
        <v>46</v>
      </c>
      <c r="B18" s="196"/>
      <c r="C18" s="196"/>
      <c r="D18" s="25" t="s">
        <v>43</v>
      </c>
      <c r="E18" s="25" t="s">
        <v>363</v>
      </c>
      <c r="F18" s="240"/>
      <c r="G18" s="241"/>
      <c r="H18" s="241"/>
      <c r="I18" s="242"/>
      <c r="J18" s="109"/>
      <c r="K18" s="109"/>
    </row>
    <row r="19" spans="1:11" s="108" customFormat="1" ht="21.75" customHeight="1" x14ac:dyDescent="0.2">
      <c r="A19" s="196" t="s">
        <v>47</v>
      </c>
      <c r="B19" s="196"/>
      <c r="C19" s="196"/>
      <c r="D19" s="25" t="s">
        <v>43</v>
      </c>
      <c r="E19" s="25" t="s">
        <v>364</v>
      </c>
      <c r="F19" s="243"/>
      <c r="G19" s="244"/>
      <c r="H19" s="244"/>
      <c r="I19" s="245"/>
      <c r="J19" s="109"/>
      <c r="K19" s="109"/>
    </row>
    <row r="20" spans="1:11" s="108" customFormat="1" ht="38.25" customHeight="1" x14ac:dyDescent="0.2">
      <c r="A20" s="196" t="s">
        <v>48</v>
      </c>
      <c r="B20" s="196"/>
      <c r="C20" s="196"/>
      <c r="D20" s="25" t="s">
        <v>43</v>
      </c>
      <c r="E20" s="25" t="s">
        <v>365</v>
      </c>
      <c r="F20" s="212" t="s">
        <v>49</v>
      </c>
      <c r="G20" s="213"/>
      <c r="H20" s="213"/>
      <c r="I20" s="214"/>
      <c r="J20" s="109"/>
      <c r="K20" s="109"/>
    </row>
    <row r="21" spans="1:11" s="108" customFormat="1" ht="12.75" x14ac:dyDescent="0.2">
      <c r="A21" s="191" t="s">
        <v>50</v>
      </c>
      <c r="B21" s="191"/>
      <c r="C21" s="191"/>
      <c r="D21" s="191"/>
      <c r="E21" s="191"/>
      <c r="F21" s="191"/>
      <c r="G21" s="191"/>
      <c r="H21" s="191"/>
      <c r="I21" s="191"/>
      <c r="J21" s="109"/>
      <c r="K21" s="109"/>
    </row>
    <row r="22" spans="1:11" s="108" customFormat="1" ht="38.25" x14ac:dyDescent="0.2">
      <c r="A22" s="138" t="s">
        <v>11</v>
      </c>
      <c r="B22" s="138" t="s">
        <v>51</v>
      </c>
      <c r="C22" s="138" t="s">
        <v>14</v>
      </c>
      <c r="D22" s="138" t="s">
        <v>52</v>
      </c>
      <c r="E22" s="192" t="s">
        <v>53</v>
      </c>
      <c r="F22" s="193"/>
      <c r="G22" s="26" t="s">
        <v>54</v>
      </c>
      <c r="H22" s="26" t="s">
        <v>55</v>
      </c>
      <c r="I22" s="26" t="s">
        <v>56</v>
      </c>
      <c r="J22" s="109"/>
      <c r="K22" s="109"/>
    </row>
    <row r="23" spans="1:11" s="108" customFormat="1" ht="23.25" customHeight="1" x14ac:dyDescent="0.2">
      <c r="A23" s="122">
        <v>1</v>
      </c>
      <c r="B23" s="122"/>
      <c r="C23" s="128" t="s">
        <v>366</v>
      </c>
      <c r="D23" s="72" t="s">
        <v>439</v>
      </c>
      <c r="E23" s="323" t="s">
        <v>491</v>
      </c>
      <c r="F23" s="324"/>
      <c r="G23" s="120">
        <v>35164</v>
      </c>
      <c r="H23" s="120">
        <v>37621</v>
      </c>
      <c r="I23" s="28">
        <f t="shared" ref="I23:I26" si="0">(H23-G23)/365</f>
        <v>6.7315068493150685</v>
      </c>
      <c r="J23" s="109"/>
      <c r="K23" s="109"/>
    </row>
    <row r="24" spans="1:11" s="108" customFormat="1" ht="25.5" x14ac:dyDescent="0.2">
      <c r="A24" s="122">
        <v>2</v>
      </c>
      <c r="B24" s="122"/>
      <c r="C24" s="128" t="s">
        <v>366</v>
      </c>
      <c r="D24" s="72" t="s">
        <v>438</v>
      </c>
      <c r="E24" s="323" t="s">
        <v>492</v>
      </c>
      <c r="F24" s="324"/>
      <c r="G24" s="120">
        <v>38718</v>
      </c>
      <c r="H24" s="120">
        <v>39325</v>
      </c>
      <c r="I24" s="28">
        <f t="shared" si="0"/>
        <v>1.6630136986301369</v>
      </c>
      <c r="J24" s="109"/>
      <c r="K24" s="109"/>
    </row>
    <row r="25" spans="1:11" s="108" customFormat="1" ht="25.5" customHeight="1" x14ac:dyDescent="0.2">
      <c r="A25" s="122">
        <v>3</v>
      </c>
      <c r="B25" s="122"/>
      <c r="C25" s="128" t="s">
        <v>366</v>
      </c>
      <c r="D25" s="72" t="s">
        <v>437</v>
      </c>
      <c r="E25" s="323" t="s">
        <v>492</v>
      </c>
      <c r="F25" s="324"/>
      <c r="G25" s="120">
        <v>39326</v>
      </c>
      <c r="H25" s="120">
        <v>39447</v>
      </c>
      <c r="I25" s="28">
        <f t="shared" si="0"/>
        <v>0.33150684931506852</v>
      </c>
      <c r="J25" s="109"/>
      <c r="K25" s="109"/>
    </row>
    <row r="26" spans="1:11" s="108" customFormat="1" ht="48" customHeight="1" x14ac:dyDescent="0.2">
      <c r="A26" s="90">
        <v>4</v>
      </c>
      <c r="B26" s="92"/>
      <c r="C26" s="128" t="s">
        <v>366</v>
      </c>
      <c r="D26" s="92" t="s">
        <v>436</v>
      </c>
      <c r="E26" s="323" t="s">
        <v>492</v>
      </c>
      <c r="F26" s="324"/>
      <c r="G26" s="27">
        <v>41609</v>
      </c>
      <c r="H26" s="27">
        <v>42735</v>
      </c>
      <c r="I26" s="28">
        <f t="shared" si="0"/>
        <v>3.0849315068493151</v>
      </c>
      <c r="J26" s="109"/>
      <c r="K26" s="109"/>
    </row>
    <row r="27" spans="1:11" s="108" customFormat="1" ht="22.5" customHeight="1" x14ac:dyDescent="0.2">
      <c r="A27" s="176" t="s">
        <v>39</v>
      </c>
      <c r="B27" s="177"/>
      <c r="C27" s="177"/>
      <c r="D27" s="18" t="s">
        <v>40</v>
      </c>
      <c r="E27" s="21" t="s">
        <v>41</v>
      </c>
      <c r="F27" s="180" t="s">
        <v>17</v>
      </c>
      <c r="G27" s="180"/>
      <c r="H27" s="180"/>
      <c r="I27" s="180"/>
      <c r="J27" s="109"/>
      <c r="K27" s="109"/>
    </row>
    <row r="28" spans="1:11" s="108" customFormat="1" ht="25.5" x14ac:dyDescent="0.2">
      <c r="A28" s="196" t="s">
        <v>57</v>
      </c>
      <c r="B28" s="196"/>
      <c r="C28" s="196"/>
      <c r="D28" s="25" t="s">
        <v>43</v>
      </c>
      <c r="E28" s="25" t="s">
        <v>367</v>
      </c>
      <c r="F28" s="319" t="s">
        <v>493</v>
      </c>
      <c r="G28" s="319"/>
      <c r="H28" s="319"/>
      <c r="I28" s="319"/>
      <c r="J28" s="109"/>
      <c r="K28" s="109"/>
    </row>
    <row r="29" spans="1:11" s="108" customFormat="1" ht="28.5" customHeight="1" x14ac:dyDescent="0.2">
      <c r="A29" s="196" t="s">
        <v>58</v>
      </c>
      <c r="B29" s="196"/>
      <c r="C29" s="196"/>
      <c r="D29" s="25" t="s">
        <v>43</v>
      </c>
      <c r="E29" s="141" t="s">
        <v>368</v>
      </c>
      <c r="F29" s="320"/>
      <c r="G29" s="321"/>
      <c r="H29" s="321"/>
      <c r="I29" s="322"/>
      <c r="J29" s="109"/>
      <c r="K29" s="109"/>
    </row>
    <row r="30" spans="1:11" s="108" customFormat="1" ht="12" customHeight="1" x14ac:dyDescent="0.2">
      <c r="A30" s="166" t="s">
        <v>59</v>
      </c>
      <c r="B30" s="166"/>
      <c r="C30" s="166"/>
      <c r="D30" s="166"/>
      <c r="E30" s="118">
        <f>SUM(I23:I26)</f>
        <v>11.81095890410959</v>
      </c>
      <c r="F30" s="167" t="s">
        <v>60</v>
      </c>
      <c r="G30" s="167"/>
      <c r="H30" s="167"/>
      <c r="I30" s="167"/>
      <c r="J30" s="109"/>
      <c r="K30" s="109"/>
    </row>
    <row r="31" spans="1:11" s="108" customFormat="1" ht="16.5" customHeight="1" x14ac:dyDescent="0.2">
      <c r="A31" s="215"/>
      <c r="B31" s="215"/>
      <c r="C31" s="215"/>
      <c r="D31" s="215"/>
      <c r="E31" s="215"/>
      <c r="F31" s="215"/>
      <c r="G31" s="215"/>
      <c r="H31" s="215"/>
      <c r="I31" s="215"/>
      <c r="J31" s="109"/>
      <c r="K31" s="109"/>
    </row>
    <row r="32" spans="1:11" s="108" customFormat="1" ht="12.75" x14ac:dyDescent="0.2">
      <c r="A32" s="181" t="s">
        <v>21</v>
      </c>
      <c r="B32" s="181"/>
      <c r="C32" s="181"/>
      <c r="D32" s="181"/>
      <c r="E32" s="181"/>
      <c r="F32" s="181"/>
      <c r="G32" s="181"/>
      <c r="H32" s="181"/>
      <c r="I32" s="181"/>
    </row>
    <row r="33" spans="1:11" s="108" customFormat="1" ht="25.5" customHeight="1" x14ac:dyDescent="0.2">
      <c r="A33" s="22" t="s">
        <v>22</v>
      </c>
      <c r="B33" s="139" t="s">
        <v>23</v>
      </c>
      <c r="C33" s="139" t="s">
        <v>24</v>
      </c>
      <c r="D33" s="139" t="s">
        <v>25</v>
      </c>
      <c r="E33" s="139" t="s">
        <v>26</v>
      </c>
      <c r="F33" s="23" t="s">
        <v>27</v>
      </c>
      <c r="G33" s="216" t="s">
        <v>28</v>
      </c>
      <c r="H33" s="216"/>
      <c r="I33" s="216"/>
      <c r="J33" s="109"/>
      <c r="K33" s="109"/>
    </row>
    <row r="34" spans="1:11" s="108" customFormat="1" ht="123.75" customHeight="1" x14ac:dyDescent="0.2">
      <c r="A34" s="140">
        <v>2</v>
      </c>
      <c r="B34" s="140">
        <v>1</v>
      </c>
      <c r="C34" s="140" t="s">
        <v>72</v>
      </c>
      <c r="D34" s="140" t="s">
        <v>74</v>
      </c>
      <c r="E34" s="140" t="s">
        <v>105</v>
      </c>
      <c r="F34" s="39" t="s">
        <v>73</v>
      </c>
      <c r="G34" s="217" t="s">
        <v>75</v>
      </c>
      <c r="H34" s="217"/>
      <c r="I34" s="217"/>
      <c r="J34" s="109"/>
      <c r="K34" s="109"/>
    </row>
    <row r="35" spans="1:11" s="108" customFormat="1" ht="12.75" x14ac:dyDescent="0.2">
      <c r="A35" s="186" t="s">
        <v>30</v>
      </c>
      <c r="B35" s="187"/>
      <c r="C35" s="187"/>
      <c r="D35" s="187"/>
      <c r="E35" s="187"/>
      <c r="F35" s="187"/>
      <c r="G35" s="187"/>
      <c r="H35" s="187"/>
      <c r="I35" s="188"/>
      <c r="J35" s="109"/>
      <c r="K35" s="109"/>
    </row>
    <row r="36" spans="1:11" s="108" customFormat="1" ht="12.75" x14ac:dyDescent="0.2">
      <c r="A36" s="186" t="s">
        <v>31</v>
      </c>
      <c r="B36" s="187"/>
      <c r="C36" s="187"/>
      <c r="D36" s="187"/>
      <c r="E36" s="187"/>
      <c r="F36" s="187"/>
      <c r="G36" s="187"/>
      <c r="H36" s="187"/>
      <c r="I36" s="188"/>
      <c r="J36" s="109"/>
      <c r="K36" s="109"/>
    </row>
    <row r="37" spans="1:11" s="108" customFormat="1" ht="18" customHeight="1" x14ac:dyDescent="0.2">
      <c r="A37" s="173" t="s">
        <v>32</v>
      </c>
      <c r="B37" s="174"/>
      <c r="C37" s="189" t="s">
        <v>369</v>
      </c>
      <c r="D37" s="189"/>
      <c r="E37" s="189"/>
      <c r="F37" s="16" t="s">
        <v>33</v>
      </c>
      <c r="G37" s="190">
        <v>71723902</v>
      </c>
      <c r="H37" s="189"/>
      <c r="I37" s="189"/>
      <c r="J37" s="109"/>
      <c r="K37" s="109"/>
    </row>
    <row r="38" spans="1:11" s="108" customFormat="1" ht="66" customHeight="1" x14ac:dyDescent="0.2">
      <c r="A38" s="173" t="s">
        <v>34</v>
      </c>
      <c r="B38" s="174"/>
      <c r="C38" s="17" t="s">
        <v>359</v>
      </c>
      <c r="D38" s="11" t="s">
        <v>35</v>
      </c>
      <c r="E38" s="137" t="s">
        <v>370</v>
      </c>
      <c r="F38" s="16" t="s">
        <v>36</v>
      </c>
      <c r="G38" s="175">
        <v>37854</v>
      </c>
      <c r="H38" s="175"/>
      <c r="I38" s="175"/>
      <c r="J38" s="109"/>
      <c r="K38" s="109"/>
    </row>
    <row r="39" spans="1:11" s="108" customFormat="1" ht="39.75" customHeight="1" x14ac:dyDescent="0.2">
      <c r="A39" s="176" t="s">
        <v>37</v>
      </c>
      <c r="B39" s="177"/>
      <c r="C39" s="178"/>
      <c r="D39" s="179"/>
      <c r="E39" s="19" t="s">
        <v>26</v>
      </c>
      <c r="F39" s="15" t="s">
        <v>38</v>
      </c>
      <c r="G39" s="15"/>
      <c r="H39" s="15"/>
      <c r="I39" s="20"/>
      <c r="J39" s="109"/>
      <c r="K39" s="109"/>
    </row>
    <row r="40" spans="1:11" s="108" customFormat="1" ht="28.5" customHeight="1" x14ac:dyDescent="0.2">
      <c r="A40" s="176" t="s">
        <v>39</v>
      </c>
      <c r="B40" s="177"/>
      <c r="C40" s="177"/>
      <c r="D40" s="18" t="s">
        <v>40</v>
      </c>
      <c r="E40" s="21" t="s">
        <v>41</v>
      </c>
      <c r="F40" s="180" t="s">
        <v>17</v>
      </c>
      <c r="G40" s="180"/>
      <c r="H40" s="180"/>
      <c r="I40" s="180"/>
      <c r="J40" s="109"/>
      <c r="K40" s="109"/>
    </row>
    <row r="41" spans="1:11" s="108" customFormat="1" ht="12.75" x14ac:dyDescent="0.2">
      <c r="A41" s="309" t="s">
        <v>42</v>
      </c>
      <c r="B41" s="309"/>
      <c r="C41" s="309"/>
      <c r="D41" s="132" t="s">
        <v>43</v>
      </c>
      <c r="E41" s="25" t="s">
        <v>495</v>
      </c>
      <c r="F41" s="310" t="s">
        <v>494</v>
      </c>
      <c r="G41" s="311"/>
      <c r="H41" s="311"/>
      <c r="I41" s="312"/>
      <c r="J41" s="109"/>
      <c r="K41" s="109"/>
    </row>
    <row r="42" spans="1:11" s="108" customFormat="1" ht="25.5" x14ac:dyDescent="0.2">
      <c r="A42" s="309" t="s">
        <v>45</v>
      </c>
      <c r="B42" s="309"/>
      <c r="C42" s="309"/>
      <c r="D42" s="132" t="s">
        <v>43</v>
      </c>
      <c r="E42" s="25" t="s">
        <v>371</v>
      </c>
      <c r="F42" s="313"/>
      <c r="G42" s="314"/>
      <c r="H42" s="314"/>
      <c r="I42" s="315"/>
      <c r="J42" s="109"/>
      <c r="K42" s="109"/>
    </row>
    <row r="43" spans="1:11" s="108" customFormat="1" ht="25.5" x14ac:dyDescent="0.2">
      <c r="A43" s="196" t="s">
        <v>47</v>
      </c>
      <c r="B43" s="196"/>
      <c r="C43" s="196"/>
      <c r="D43" s="25" t="s">
        <v>43</v>
      </c>
      <c r="E43" s="25" t="s">
        <v>372</v>
      </c>
      <c r="F43" s="316"/>
      <c r="G43" s="317"/>
      <c r="H43" s="317"/>
      <c r="I43" s="318"/>
      <c r="J43" s="109"/>
      <c r="K43" s="109"/>
    </row>
    <row r="44" spans="1:11" s="108" customFormat="1" ht="39.75" customHeight="1" x14ac:dyDescent="0.2">
      <c r="A44" s="196" t="s">
        <v>48</v>
      </c>
      <c r="B44" s="196"/>
      <c r="C44" s="196"/>
      <c r="D44" s="25" t="s">
        <v>43</v>
      </c>
      <c r="E44" s="25" t="s">
        <v>373</v>
      </c>
      <c r="F44" s="212" t="s">
        <v>49</v>
      </c>
      <c r="G44" s="213"/>
      <c r="H44" s="213"/>
      <c r="I44" s="214"/>
      <c r="J44" s="109"/>
      <c r="K44" s="109"/>
    </row>
    <row r="45" spans="1:11" s="108" customFormat="1" ht="12.75" x14ac:dyDescent="0.2">
      <c r="A45" s="186" t="s">
        <v>62</v>
      </c>
      <c r="B45" s="187"/>
      <c r="C45" s="187"/>
      <c r="D45" s="187"/>
      <c r="E45" s="187"/>
      <c r="F45" s="187"/>
      <c r="G45" s="187"/>
      <c r="H45" s="187"/>
      <c r="I45" s="188"/>
      <c r="J45" s="109"/>
      <c r="K45" s="109"/>
    </row>
    <row r="46" spans="1:11" s="108" customFormat="1" ht="38.25" x14ac:dyDescent="0.2">
      <c r="A46" s="138" t="s">
        <v>11</v>
      </c>
      <c r="B46" s="43" t="s">
        <v>51</v>
      </c>
      <c r="C46" s="138" t="s">
        <v>14</v>
      </c>
      <c r="D46" s="138" t="s">
        <v>52</v>
      </c>
      <c r="E46" s="192" t="s">
        <v>53</v>
      </c>
      <c r="F46" s="193"/>
      <c r="G46" s="26" t="s">
        <v>54</v>
      </c>
      <c r="H46" s="26" t="s">
        <v>55</v>
      </c>
      <c r="I46" s="26" t="s">
        <v>56</v>
      </c>
      <c r="J46" s="109"/>
      <c r="K46" s="109"/>
    </row>
    <row r="47" spans="1:11" s="108" customFormat="1" ht="126.75" customHeight="1" x14ac:dyDescent="0.2">
      <c r="A47" s="101">
        <v>2</v>
      </c>
      <c r="B47" s="14"/>
      <c r="C47" s="92" t="s">
        <v>374</v>
      </c>
      <c r="D47" s="13" t="s">
        <v>375</v>
      </c>
      <c r="E47" s="307" t="s">
        <v>376</v>
      </c>
      <c r="F47" s="308"/>
      <c r="G47" s="27">
        <v>43605</v>
      </c>
      <c r="H47" s="27">
        <v>44028</v>
      </c>
      <c r="I47" s="28">
        <f t="shared" ref="I47:I50" si="1">(H47-G47)/365</f>
        <v>1.1589041095890411</v>
      </c>
      <c r="J47" s="109"/>
      <c r="K47" s="97"/>
    </row>
    <row r="48" spans="1:11" s="108" customFormat="1" ht="81" customHeight="1" x14ac:dyDescent="0.2">
      <c r="A48" s="101">
        <v>4</v>
      </c>
      <c r="B48" s="14"/>
      <c r="C48" s="92" t="s">
        <v>374</v>
      </c>
      <c r="D48" s="13" t="s">
        <v>377</v>
      </c>
      <c r="E48" s="307" t="s">
        <v>378</v>
      </c>
      <c r="F48" s="308"/>
      <c r="G48" s="27">
        <v>37970</v>
      </c>
      <c r="H48" s="27">
        <v>38946</v>
      </c>
      <c r="I48" s="28">
        <f t="shared" si="1"/>
        <v>2.6739726027397261</v>
      </c>
      <c r="J48" s="109"/>
      <c r="K48" s="109"/>
    </row>
    <row r="49" spans="1:11" s="108" customFormat="1" ht="81" customHeight="1" x14ac:dyDescent="0.2">
      <c r="A49" s="101">
        <v>5</v>
      </c>
      <c r="B49" s="14"/>
      <c r="C49" s="92" t="s">
        <v>374</v>
      </c>
      <c r="D49" s="13" t="s">
        <v>377</v>
      </c>
      <c r="E49" s="307" t="s">
        <v>379</v>
      </c>
      <c r="F49" s="308"/>
      <c r="G49" s="27">
        <v>38961</v>
      </c>
      <c r="H49" s="27">
        <v>39245</v>
      </c>
      <c r="I49" s="28">
        <f t="shared" si="1"/>
        <v>0.77808219178082194</v>
      </c>
      <c r="J49" s="109"/>
      <c r="K49" s="109"/>
    </row>
    <row r="50" spans="1:11" s="108" customFormat="1" ht="81" customHeight="1" x14ac:dyDescent="0.2">
      <c r="A50" s="101">
        <v>6</v>
      </c>
      <c r="B50" s="14"/>
      <c r="C50" s="92" t="s">
        <v>374</v>
      </c>
      <c r="D50" s="13" t="s">
        <v>377</v>
      </c>
      <c r="E50" s="307" t="s">
        <v>380</v>
      </c>
      <c r="F50" s="308"/>
      <c r="G50" s="27">
        <v>39692</v>
      </c>
      <c r="H50" s="27">
        <v>40637</v>
      </c>
      <c r="I50" s="28">
        <f t="shared" si="1"/>
        <v>2.5890410958904111</v>
      </c>
      <c r="J50" s="109"/>
      <c r="K50" s="109"/>
    </row>
    <row r="51" spans="1:11" s="108" customFormat="1" ht="41.25" customHeight="1" x14ac:dyDescent="0.2">
      <c r="A51" s="176" t="s">
        <v>39</v>
      </c>
      <c r="B51" s="177"/>
      <c r="C51" s="177"/>
      <c r="D51" s="18" t="s">
        <v>40</v>
      </c>
      <c r="E51" s="138" t="s">
        <v>41</v>
      </c>
      <c r="F51" s="180" t="s">
        <v>17</v>
      </c>
      <c r="G51" s="180"/>
      <c r="H51" s="180"/>
      <c r="I51" s="180"/>
      <c r="J51" s="109"/>
      <c r="K51" s="109"/>
    </row>
    <row r="52" spans="1:11" s="46" customFormat="1" ht="27" customHeight="1" x14ac:dyDescent="0.2">
      <c r="A52" s="196" t="s">
        <v>57</v>
      </c>
      <c r="B52" s="196"/>
      <c r="C52" s="196"/>
      <c r="D52" s="25" t="s">
        <v>43</v>
      </c>
      <c r="E52" s="25" t="s">
        <v>381</v>
      </c>
      <c r="F52" s="196" t="s">
        <v>440</v>
      </c>
      <c r="G52" s="196"/>
      <c r="H52" s="196"/>
      <c r="I52" s="196"/>
      <c r="J52" s="109"/>
      <c r="K52" s="109"/>
    </row>
    <row r="53" spans="1:11" s="108" customFormat="1" ht="25.5" x14ac:dyDescent="0.2">
      <c r="A53" s="196" t="s">
        <v>63</v>
      </c>
      <c r="B53" s="196"/>
      <c r="C53" s="196"/>
      <c r="D53" s="25" t="s">
        <v>43</v>
      </c>
      <c r="E53" s="141" t="s">
        <v>382</v>
      </c>
      <c r="F53" s="304"/>
      <c r="G53" s="305"/>
      <c r="H53" s="305"/>
      <c r="I53" s="306"/>
      <c r="J53" s="109"/>
      <c r="K53" s="109"/>
    </row>
    <row r="54" spans="1:11" s="108" customFormat="1" ht="31.5" customHeight="1" x14ac:dyDescent="0.2">
      <c r="A54" s="166" t="s">
        <v>59</v>
      </c>
      <c r="B54" s="166"/>
      <c r="C54" s="166"/>
      <c r="D54" s="166"/>
      <c r="E54" s="118">
        <f>SUM(I47:I50)</f>
        <v>7.2</v>
      </c>
      <c r="F54" s="167" t="s">
        <v>60</v>
      </c>
      <c r="G54" s="167"/>
      <c r="H54" s="167"/>
      <c r="I54" s="167"/>
      <c r="J54" s="109"/>
      <c r="K54" s="109"/>
    </row>
    <row r="55" spans="1:11" s="108" customFormat="1" ht="17.25" customHeight="1" x14ac:dyDescent="0.2"/>
    <row r="56" spans="1:11" s="108" customFormat="1" ht="23.25" customHeight="1" x14ac:dyDescent="0.2">
      <c r="A56" s="181" t="s">
        <v>21</v>
      </c>
      <c r="B56" s="181"/>
      <c r="C56" s="181"/>
      <c r="D56" s="181"/>
      <c r="E56" s="181"/>
      <c r="F56" s="181"/>
      <c r="G56" s="181"/>
      <c r="H56" s="181"/>
      <c r="I56" s="181"/>
    </row>
    <row r="57" spans="1:11" s="108" customFormat="1" ht="25.5" customHeight="1" x14ac:dyDescent="0.2">
      <c r="A57" s="22" t="s">
        <v>22</v>
      </c>
      <c r="B57" s="139" t="s">
        <v>23</v>
      </c>
      <c r="C57" s="139" t="s">
        <v>24</v>
      </c>
      <c r="D57" s="139" t="s">
        <v>25</v>
      </c>
      <c r="E57" s="139" t="s">
        <v>26</v>
      </c>
      <c r="F57" s="23" t="s">
        <v>27</v>
      </c>
      <c r="G57" s="216" t="s">
        <v>28</v>
      </c>
      <c r="H57" s="216"/>
      <c r="I57" s="216"/>
    </row>
    <row r="58" spans="1:11" s="108" customFormat="1" ht="68.25" customHeight="1" x14ac:dyDescent="0.2">
      <c r="A58" s="140">
        <v>3</v>
      </c>
      <c r="B58" s="140">
        <v>1</v>
      </c>
      <c r="C58" s="140" t="s">
        <v>76</v>
      </c>
      <c r="D58" s="140" t="s">
        <v>74</v>
      </c>
      <c r="E58" s="140" t="s">
        <v>445</v>
      </c>
      <c r="F58" s="39" t="s">
        <v>77</v>
      </c>
      <c r="G58" s="217" t="s">
        <v>78</v>
      </c>
      <c r="H58" s="217"/>
      <c r="I58" s="217"/>
    </row>
    <row r="59" spans="1:11" s="108" customFormat="1" ht="12.75" customHeight="1" x14ac:dyDescent="0.2">
      <c r="A59" s="186" t="s">
        <v>30</v>
      </c>
      <c r="B59" s="187"/>
      <c r="C59" s="187"/>
      <c r="D59" s="187"/>
      <c r="E59" s="187"/>
      <c r="F59" s="187"/>
      <c r="G59" s="187"/>
      <c r="H59" s="187"/>
      <c r="I59" s="188"/>
    </row>
    <row r="60" spans="1:11" s="108" customFormat="1" ht="12.75" customHeight="1" x14ac:dyDescent="0.2">
      <c r="A60" s="186" t="s">
        <v>31</v>
      </c>
      <c r="B60" s="187"/>
      <c r="C60" s="187"/>
      <c r="D60" s="187"/>
      <c r="E60" s="187"/>
      <c r="F60" s="187"/>
      <c r="G60" s="187"/>
      <c r="H60" s="187"/>
      <c r="I60" s="188"/>
    </row>
    <row r="61" spans="1:11" s="108" customFormat="1" ht="12.75" customHeight="1" x14ac:dyDescent="0.2">
      <c r="A61" s="173" t="s">
        <v>32</v>
      </c>
      <c r="B61" s="174"/>
      <c r="C61" s="189" t="s">
        <v>383</v>
      </c>
      <c r="D61" s="189"/>
      <c r="E61" s="189"/>
      <c r="F61" s="16" t="s">
        <v>33</v>
      </c>
      <c r="G61" s="190">
        <v>98496818</v>
      </c>
      <c r="H61" s="189"/>
      <c r="I61" s="189"/>
    </row>
    <row r="62" spans="1:11" s="108" customFormat="1" ht="38.25" customHeight="1" x14ac:dyDescent="0.2">
      <c r="A62" s="173" t="s">
        <v>34</v>
      </c>
      <c r="B62" s="174"/>
      <c r="C62" s="17" t="s">
        <v>338</v>
      </c>
      <c r="D62" s="11" t="s">
        <v>35</v>
      </c>
      <c r="E62" s="137">
        <v>1303</v>
      </c>
      <c r="F62" s="16" t="s">
        <v>36</v>
      </c>
      <c r="G62" s="175">
        <v>34386</v>
      </c>
      <c r="H62" s="175"/>
      <c r="I62" s="175"/>
    </row>
    <row r="63" spans="1:11" s="108" customFormat="1" ht="29.25" customHeight="1" x14ac:dyDescent="0.2">
      <c r="A63" s="176" t="s">
        <v>37</v>
      </c>
      <c r="B63" s="177"/>
      <c r="C63" s="178"/>
      <c r="D63" s="179"/>
      <c r="E63" s="19" t="s">
        <v>26</v>
      </c>
      <c r="F63" s="15" t="s">
        <v>38</v>
      </c>
      <c r="G63" s="15"/>
      <c r="H63" s="15"/>
      <c r="I63" s="20"/>
    </row>
    <row r="64" spans="1:11" s="108" customFormat="1" ht="12.75" customHeight="1" x14ac:dyDescent="0.2">
      <c r="A64" s="176" t="s">
        <v>39</v>
      </c>
      <c r="B64" s="177"/>
      <c r="C64" s="177"/>
      <c r="D64" s="18" t="s">
        <v>40</v>
      </c>
      <c r="E64" s="21" t="s">
        <v>41</v>
      </c>
      <c r="F64" s="180" t="s">
        <v>17</v>
      </c>
      <c r="G64" s="180"/>
      <c r="H64" s="180"/>
      <c r="I64" s="180"/>
    </row>
    <row r="65" spans="1:9" s="108" customFormat="1" ht="12.75" customHeight="1" x14ac:dyDescent="0.2">
      <c r="A65" s="196" t="s">
        <v>42</v>
      </c>
      <c r="B65" s="196"/>
      <c r="C65" s="196"/>
      <c r="D65" s="25" t="s">
        <v>43</v>
      </c>
      <c r="E65" s="25" t="s">
        <v>384</v>
      </c>
      <c r="F65" s="264" t="s">
        <v>44</v>
      </c>
      <c r="G65" s="265"/>
      <c r="H65" s="265"/>
      <c r="I65" s="266"/>
    </row>
    <row r="66" spans="1:9" s="108" customFormat="1" ht="12.75" customHeight="1" x14ac:dyDescent="0.2">
      <c r="A66" s="196" t="s">
        <v>45</v>
      </c>
      <c r="B66" s="196"/>
      <c r="C66" s="196"/>
      <c r="D66" s="25" t="s">
        <v>43</v>
      </c>
      <c r="E66" s="25" t="s">
        <v>385</v>
      </c>
      <c r="F66" s="267"/>
      <c r="G66" s="268"/>
      <c r="H66" s="268"/>
      <c r="I66" s="269"/>
    </row>
    <row r="67" spans="1:9" s="108" customFormat="1" ht="12.75" customHeight="1" x14ac:dyDescent="0.2">
      <c r="A67" s="196" t="s">
        <v>47</v>
      </c>
      <c r="B67" s="196"/>
      <c r="C67" s="196"/>
      <c r="D67" s="25" t="s">
        <v>43</v>
      </c>
      <c r="E67" s="25" t="s">
        <v>386</v>
      </c>
      <c r="F67" s="270"/>
      <c r="G67" s="271"/>
      <c r="H67" s="271"/>
      <c r="I67" s="272"/>
    </row>
    <row r="68" spans="1:9" s="108" customFormat="1" ht="38.25" customHeight="1" x14ac:dyDescent="0.2">
      <c r="A68" s="196" t="s">
        <v>48</v>
      </c>
      <c r="B68" s="196"/>
      <c r="C68" s="196"/>
      <c r="D68" s="25" t="s">
        <v>43</v>
      </c>
      <c r="E68" s="25" t="s">
        <v>387</v>
      </c>
      <c r="F68" s="212" t="s">
        <v>49</v>
      </c>
      <c r="G68" s="213"/>
      <c r="H68" s="213"/>
      <c r="I68" s="214"/>
    </row>
    <row r="69" spans="1:9" s="108" customFormat="1" ht="12.75" customHeight="1" x14ac:dyDescent="0.2">
      <c r="A69" s="186" t="s">
        <v>62</v>
      </c>
      <c r="B69" s="187"/>
      <c r="C69" s="187"/>
      <c r="D69" s="187"/>
      <c r="E69" s="187"/>
      <c r="F69" s="187"/>
      <c r="G69" s="187"/>
      <c r="H69" s="187"/>
      <c r="I69" s="188"/>
    </row>
    <row r="70" spans="1:9" s="108" customFormat="1" ht="38.25" x14ac:dyDescent="0.2">
      <c r="A70" s="138" t="s">
        <v>11</v>
      </c>
      <c r="B70" s="43" t="s">
        <v>51</v>
      </c>
      <c r="C70" s="138" t="s">
        <v>14</v>
      </c>
      <c r="D70" s="138" t="s">
        <v>52</v>
      </c>
      <c r="E70" s="192" t="s">
        <v>53</v>
      </c>
      <c r="F70" s="193"/>
      <c r="G70" s="26" t="s">
        <v>54</v>
      </c>
      <c r="H70" s="26" t="s">
        <v>55</v>
      </c>
      <c r="I70" s="26" t="s">
        <v>56</v>
      </c>
    </row>
    <row r="71" spans="1:9" s="71" customFormat="1" ht="88.5" customHeight="1" x14ac:dyDescent="0.2">
      <c r="A71" s="122">
        <v>1</v>
      </c>
      <c r="B71" s="84" t="s">
        <v>388</v>
      </c>
      <c r="C71" s="72" t="s">
        <v>496</v>
      </c>
      <c r="D71" s="72" t="s">
        <v>203</v>
      </c>
      <c r="E71" s="194" t="s">
        <v>497</v>
      </c>
      <c r="F71" s="195"/>
      <c r="G71" s="120">
        <v>34386</v>
      </c>
      <c r="H71" s="120">
        <v>36177</v>
      </c>
      <c r="I71" s="86">
        <f t="shared" ref="I71" si="2">(H71-G71)/365</f>
        <v>4.9068493150684933</v>
      </c>
    </row>
    <row r="72" spans="1:9" s="108" customFormat="1" ht="72" x14ac:dyDescent="0.2">
      <c r="A72" s="122">
        <f>A71+1</f>
        <v>2</v>
      </c>
      <c r="B72" s="98" t="s">
        <v>503</v>
      </c>
      <c r="C72" s="144" t="s">
        <v>446</v>
      </c>
      <c r="D72" s="119" t="s">
        <v>389</v>
      </c>
      <c r="E72" s="287" t="s">
        <v>520</v>
      </c>
      <c r="F72" s="288"/>
      <c r="G72" s="93">
        <v>37575</v>
      </c>
      <c r="H72" s="93">
        <v>37894</v>
      </c>
      <c r="I72" s="143"/>
    </row>
    <row r="73" spans="1:9" s="71" customFormat="1" ht="88.5" customHeight="1" x14ac:dyDescent="0.2">
      <c r="A73" s="122">
        <f t="shared" ref="A73:A99" si="3">A72+1</f>
        <v>3</v>
      </c>
      <c r="B73" s="84" t="s">
        <v>498</v>
      </c>
      <c r="C73" s="72" t="s">
        <v>499</v>
      </c>
      <c r="D73" s="72" t="s">
        <v>255</v>
      </c>
      <c r="E73" s="194" t="s">
        <v>519</v>
      </c>
      <c r="F73" s="195"/>
      <c r="G73" s="120">
        <v>38513</v>
      </c>
      <c r="H73" s="120">
        <v>38698</v>
      </c>
      <c r="I73" s="86">
        <f>(H73-G73)/365</f>
        <v>0.50684931506849318</v>
      </c>
    </row>
    <row r="74" spans="1:9" s="108" customFormat="1" ht="84" x14ac:dyDescent="0.2">
      <c r="A74" s="122">
        <f t="shared" si="3"/>
        <v>4</v>
      </c>
      <c r="B74" s="98" t="s">
        <v>521</v>
      </c>
      <c r="C74" s="144" t="s">
        <v>446</v>
      </c>
      <c r="D74" s="98" t="s">
        <v>390</v>
      </c>
      <c r="E74" s="287" t="s">
        <v>522</v>
      </c>
      <c r="F74" s="288"/>
      <c r="G74" s="93">
        <v>39346</v>
      </c>
      <c r="H74" s="93">
        <v>39502</v>
      </c>
      <c r="I74" s="143"/>
    </row>
    <row r="75" spans="1:9" s="108" customFormat="1" ht="84" x14ac:dyDescent="0.2">
      <c r="A75" s="122">
        <f t="shared" si="3"/>
        <v>5</v>
      </c>
      <c r="B75" s="98" t="s">
        <v>523</v>
      </c>
      <c r="C75" s="144" t="s">
        <v>446</v>
      </c>
      <c r="D75" s="99" t="s">
        <v>390</v>
      </c>
      <c r="E75" s="287" t="s">
        <v>522</v>
      </c>
      <c r="F75" s="288"/>
      <c r="G75" s="93">
        <v>39346</v>
      </c>
      <c r="H75" s="93">
        <v>39706</v>
      </c>
      <c r="I75" s="143"/>
    </row>
    <row r="76" spans="1:9" s="108" customFormat="1" ht="79.5" customHeight="1" x14ac:dyDescent="0.2">
      <c r="A76" s="122">
        <f t="shared" si="3"/>
        <v>6</v>
      </c>
      <c r="B76" s="98" t="s">
        <v>524</v>
      </c>
      <c r="C76" s="144" t="s">
        <v>446</v>
      </c>
      <c r="D76" s="99" t="s">
        <v>390</v>
      </c>
      <c r="E76" s="287" t="s">
        <v>522</v>
      </c>
      <c r="F76" s="288"/>
      <c r="G76" s="93">
        <v>39503</v>
      </c>
      <c r="H76" s="93">
        <v>40343</v>
      </c>
      <c r="I76" s="143"/>
    </row>
    <row r="77" spans="1:9" s="108" customFormat="1" ht="48" x14ac:dyDescent="0.2">
      <c r="A77" s="122">
        <f t="shared" si="3"/>
        <v>7</v>
      </c>
      <c r="B77" s="98" t="s">
        <v>525</v>
      </c>
      <c r="C77" s="144" t="s">
        <v>446</v>
      </c>
      <c r="D77" s="99" t="s">
        <v>390</v>
      </c>
      <c r="E77" s="287" t="s">
        <v>522</v>
      </c>
      <c r="F77" s="288"/>
      <c r="G77" s="93">
        <v>40074</v>
      </c>
      <c r="H77" s="93">
        <v>40464</v>
      </c>
      <c r="I77" s="143"/>
    </row>
    <row r="78" spans="1:9" s="108" customFormat="1" ht="82.5" customHeight="1" x14ac:dyDescent="0.2">
      <c r="A78" s="122">
        <f t="shared" si="3"/>
        <v>8</v>
      </c>
      <c r="B78" s="98" t="s">
        <v>535</v>
      </c>
      <c r="C78" s="144" t="s">
        <v>446</v>
      </c>
      <c r="D78" s="98" t="s">
        <v>534</v>
      </c>
      <c r="E78" s="287" t="s">
        <v>522</v>
      </c>
      <c r="F78" s="288"/>
      <c r="G78" s="142">
        <v>39643</v>
      </c>
      <c r="H78" s="142">
        <v>41273</v>
      </c>
      <c r="I78" s="86">
        <f>(H78-G78)/365</f>
        <v>4.4657534246575343</v>
      </c>
    </row>
    <row r="79" spans="1:9" s="108" customFormat="1" ht="71.25" customHeight="1" x14ac:dyDescent="0.2">
      <c r="A79" s="122">
        <f t="shared" si="3"/>
        <v>9</v>
      </c>
      <c r="B79" s="98" t="s">
        <v>538</v>
      </c>
      <c r="C79" s="144" t="s">
        <v>446</v>
      </c>
      <c r="D79" s="98" t="s">
        <v>391</v>
      </c>
      <c r="E79" s="287" t="s">
        <v>522</v>
      </c>
      <c r="F79" s="288"/>
      <c r="G79" s="146">
        <v>39833</v>
      </c>
      <c r="H79" s="146">
        <v>40193</v>
      </c>
      <c r="I79" s="86"/>
    </row>
    <row r="80" spans="1:9" s="108" customFormat="1" ht="60" customHeight="1" x14ac:dyDescent="0.2">
      <c r="A80" s="122">
        <f t="shared" si="3"/>
        <v>10</v>
      </c>
      <c r="B80" s="98" t="s">
        <v>392</v>
      </c>
      <c r="C80" s="144" t="s">
        <v>446</v>
      </c>
      <c r="D80" s="98" t="s">
        <v>391</v>
      </c>
      <c r="E80" s="287" t="s">
        <v>522</v>
      </c>
      <c r="F80" s="288"/>
      <c r="G80" s="142">
        <v>40194</v>
      </c>
      <c r="H80" s="142">
        <v>40468</v>
      </c>
      <c r="I80" s="86"/>
    </row>
    <row r="81" spans="1:9" s="108" customFormat="1" ht="50.25" customHeight="1" x14ac:dyDescent="0.2">
      <c r="A81" s="122">
        <f t="shared" si="3"/>
        <v>11</v>
      </c>
      <c r="B81" s="98" t="s">
        <v>527</v>
      </c>
      <c r="C81" s="144" t="s">
        <v>446</v>
      </c>
      <c r="D81" s="98" t="s">
        <v>395</v>
      </c>
      <c r="E81" s="287" t="s">
        <v>522</v>
      </c>
      <c r="F81" s="288"/>
      <c r="G81" s="142">
        <v>40469</v>
      </c>
      <c r="H81" s="142">
        <v>40495</v>
      </c>
      <c r="I81" s="86"/>
    </row>
    <row r="82" spans="1:9" s="108" customFormat="1" ht="82.5" customHeight="1" x14ac:dyDescent="0.2">
      <c r="A82" s="122">
        <f t="shared" si="3"/>
        <v>12</v>
      </c>
      <c r="B82" s="98" t="s">
        <v>394</v>
      </c>
      <c r="C82" s="144" t="s">
        <v>446</v>
      </c>
      <c r="D82" s="98" t="s">
        <v>390</v>
      </c>
      <c r="E82" s="287" t="s">
        <v>522</v>
      </c>
      <c r="F82" s="288"/>
      <c r="G82" s="142">
        <v>40496</v>
      </c>
      <c r="H82" s="142">
        <v>40908</v>
      </c>
      <c r="I82" s="86"/>
    </row>
    <row r="83" spans="1:9" s="108" customFormat="1" ht="68.25" customHeight="1" x14ac:dyDescent="0.2">
      <c r="A83" s="122">
        <f t="shared" si="3"/>
        <v>13</v>
      </c>
      <c r="B83" s="98" t="s">
        <v>504</v>
      </c>
      <c r="C83" s="144" t="s">
        <v>446</v>
      </c>
      <c r="D83" s="98" t="s">
        <v>395</v>
      </c>
      <c r="E83" s="287" t="s">
        <v>522</v>
      </c>
      <c r="F83" s="288"/>
      <c r="G83" s="142">
        <v>40909</v>
      </c>
      <c r="H83" s="142">
        <v>41139</v>
      </c>
      <c r="I83" s="86"/>
    </row>
    <row r="84" spans="1:9" s="108" customFormat="1" ht="87" customHeight="1" x14ac:dyDescent="0.2">
      <c r="A84" s="122">
        <f t="shared" si="3"/>
        <v>14</v>
      </c>
      <c r="B84" s="98" t="s">
        <v>393</v>
      </c>
      <c r="C84" s="144" t="s">
        <v>446</v>
      </c>
      <c r="D84" s="98" t="s">
        <v>390</v>
      </c>
      <c r="E84" s="287" t="s">
        <v>522</v>
      </c>
      <c r="F84" s="288"/>
      <c r="G84" s="142">
        <v>41274</v>
      </c>
      <c r="H84" s="129">
        <v>41279</v>
      </c>
      <c r="I84" s="145">
        <f t="shared" ref="I84:I93" si="4">(H84-G84)/365</f>
        <v>1.3698630136986301E-2</v>
      </c>
    </row>
    <row r="85" spans="1:9" s="108" customFormat="1" ht="60" x14ac:dyDescent="0.2">
      <c r="A85" s="122">
        <f t="shared" si="3"/>
        <v>15</v>
      </c>
      <c r="B85" s="98" t="s">
        <v>526</v>
      </c>
      <c r="C85" s="144" t="s">
        <v>446</v>
      </c>
      <c r="D85" s="98" t="s">
        <v>395</v>
      </c>
      <c r="E85" s="287" t="s">
        <v>522</v>
      </c>
      <c r="F85" s="288"/>
      <c r="G85" s="142">
        <v>41280</v>
      </c>
      <c r="H85" s="129">
        <v>41425</v>
      </c>
      <c r="I85" s="86">
        <f t="shared" si="4"/>
        <v>0.39726027397260272</v>
      </c>
    </row>
    <row r="86" spans="1:9" s="108" customFormat="1" ht="63.75" customHeight="1" x14ac:dyDescent="0.2">
      <c r="A86" s="122">
        <f t="shared" si="3"/>
        <v>16</v>
      </c>
      <c r="B86" s="98" t="s">
        <v>505</v>
      </c>
      <c r="C86" s="144" t="s">
        <v>446</v>
      </c>
      <c r="D86" s="98" t="s">
        <v>390</v>
      </c>
      <c r="E86" s="287" t="s">
        <v>522</v>
      </c>
      <c r="F86" s="288"/>
      <c r="G86" s="93">
        <v>41439</v>
      </c>
      <c r="H86" s="93">
        <v>41469</v>
      </c>
      <c r="I86" s="143"/>
    </row>
    <row r="87" spans="1:9" s="108" customFormat="1" ht="87" customHeight="1" x14ac:dyDescent="0.2">
      <c r="A87" s="122">
        <f t="shared" si="3"/>
        <v>17</v>
      </c>
      <c r="B87" s="98" t="s">
        <v>531</v>
      </c>
      <c r="C87" s="144" t="s">
        <v>446</v>
      </c>
      <c r="D87" s="98" t="s">
        <v>390</v>
      </c>
      <c r="E87" s="287" t="s">
        <v>522</v>
      </c>
      <c r="F87" s="288"/>
      <c r="G87" s="93">
        <v>41502</v>
      </c>
      <c r="H87" s="93">
        <v>41683</v>
      </c>
      <c r="I87" s="86">
        <f t="shared" si="4"/>
        <v>0.49589041095890413</v>
      </c>
    </row>
    <row r="88" spans="1:9" s="108" customFormat="1" ht="95.25" customHeight="1" x14ac:dyDescent="0.2">
      <c r="A88" s="122">
        <f t="shared" si="3"/>
        <v>18</v>
      </c>
      <c r="B88" s="98" t="s">
        <v>506</v>
      </c>
      <c r="C88" s="144" t="s">
        <v>446</v>
      </c>
      <c r="D88" s="98" t="s">
        <v>390</v>
      </c>
      <c r="E88" s="287" t="s">
        <v>522</v>
      </c>
      <c r="F88" s="288"/>
      <c r="G88" s="93">
        <v>41751</v>
      </c>
      <c r="H88" s="93">
        <v>42062</v>
      </c>
      <c r="I88" s="86">
        <f t="shared" si="4"/>
        <v>0.852054794520548</v>
      </c>
    </row>
    <row r="89" spans="1:9" s="108" customFormat="1" ht="99.75" customHeight="1" x14ac:dyDescent="0.2">
      <c r="A89" s="122">
        <f t="shared" si="3"/>
        <v>19</v>
      </c>
      <c r="B89" s="98" t="s">
        <v>396</v>
      </c>
      <c r="C89" s="144" t="s">
        <v>446</v>
      </c>
      <c r="D89" s="98" t="s">
        <v>390</v>
      </c>
      <c r="E89" s="287" t="s">
        <v>522</v>
      </c>
      <c r="F89" s="288"/>
      <c r="G89" s="146">
        <v>42063</v>
      </c>
      <c r="H89" s="93">
        <v>42271</v>
      </c>
      <c r="I89" s="86">
        <f t="shared" si="4"/>
        <v>0.56986301369863013</v>
      </c>
    </row>
    <row r="90" spans="1:9" s="108" customFormat="1" ht="96.75" customHeight="1" x14ac:dyDescent="0.2">
      <c r="A90" s="122">
        <f t="shared" si="3"/>
        <v>20</v>
      </c>
      <c r="B90" s="98" t="s">
        <v>539</v>
      </c>
      <c r="C90" s="144" t="s">
        <v>446</v>
      </c>
      <c r="D90" s="98" t="s">
        <v>390</v>
      </c>
      <c r="E90" s="287" t="s">
        <v>522</v>
      </c>
      <c r="F90" s="288"/>
      <c r="G90" s="129">
        <v>42311</v>
      </c>
      <c r="H90" s="129">
        <v>42554</v>
      </c>
      <c r="I90" s="86">
        <f t="shared" si="4"/>
        <v>0.66575342465753429</v>
      </c>
    </row>
    <row r="91" spans="1:9" s="108" customFormat="1" ht="78" customHeight="1" x14ac:dyDescent="0.2">
      <c r="A91" s="122">
        <f t="shared" si="3"/>
        <v>21</v>
      </c>
      <c r="B91" s="98" t="s">
        <v>532</v>
      </c>
      <c r="C91" s="144" t="s">
        <v>446</v>
      </c>
      <c r="D91" s="98" t="s">
        <v>390</v>
      </c>
      <c r="E91" s="287" t="s">
        <v>522</v>
      </c>
      <c r="F91" s="288"/>
      <c r="G91" s="146">
        <v>42555</v>
      </c>
      <c r="H91" s="93">
        <v>42903</v>
      </c>
      <c r="I91" s="86">
        <f t="shared" si="4"/>
        <v>0.95342465753424654</v>
      </c>
    </row>
    <row r="92" spans="1:9" s="108" customFormat="1" ht="81.75" customHeight="1" x14ac:dyDescent="0.2">
      <c r="A92" s="122">
        <f t="shared" si="3"/>
        <v>22</v>
      </c>
      <c r="B92" s="98" t="s">
        <v>507</v>
      </c>
      <c r="C92" s="144" t="s">
        <v>446</v>
      </c>
      <c r="D92" s="98" t="s">
        <v>390</v>
      </c>
      <c r="E92" s="287" t="s">
        <v>522</v>
      </c>
      <c r="F92" s="288"/>
      <c r="G92" s="129">
        <v>42904</v>
      </c>
      <c r="H92" s="129">
        <v>42998</v>
      </c>
      <c r="I92" s="143"/>
    </row>
    <row r="93" spans="1:9" s="108" customFormat="1" ht="80.25" customHeight="1" x14ac:dyDescent="0.2">
      <c r="A93" s="122">
        <f t="shared" si="3"/>
        <v>23</v>
      </c>
      <c r="B93" s="98" t="s">
        <v>533</v>
      </c>
      <c r="C93" s="144" t="s">
        <v>446</v>
      </c>
      <c r="D93" s="98" t="s">
        <v>390</v>
      </c>
      <c r="E93" s="287" t="s">
        <v>522</v>
      </c>
      <c r="F93" s="288"/>
      <c r="G93" s="93">
        <v>42948</v>
      </c>
      <c r="H93" s="93">
        <v>43100</v>
      </c>
      <c r="I93" s="86">
        <f t="shared" si="4"/>
        <v>0.41643835616438357</v>
      </c>
    </row>
    <row r="94" spans="1:9" s="108" customFormat="1" ht="48.75" customHeight="1" x14ac:dyDescent="0.2">
      <c r="A94" s="122">
        <f t="shared" si="3"/>
        <v>24</v>
      </c>
      <c r="B94" s="98" t="s">
        <v>508</v>
      </c>
      <c r="C94" s="144" t="s">
        <v>446</v>
      </c>
      <c r="D94" s="98" t="s">
        <v>390</v>
      </c>
      <c r="E94" s="287" t="s">
        <v>529</v>
      </c>
      <c r="F94" s="288"/>
      <c r="G94" s="129">
        <v>42922</v>
      </c>
      <c r="H94" s="129">
        <v>43220</v>
      </c>
      <c r="I94" s="86"/>
    </row>
    <row r="95" spans="1:9" s="108" customFormat="1" ht="37.5" customHeight="1" x14ac:dyDescent="0.2">
      <c r="A95" s="122">
        <f t="shared" si="3"/>
        <v>25</v>
      </c>
      <c r="B95" s="98" t="s">
        <v>509</v>
      </c>
      <c r="C95" s="144" t="s">
        <v>446</v>
      </c>
      <c r="D95" s="98" t="s">
        <v>390</v>
      </c>
      <c r="E95" s="287" t="s">
        <v>529</v>
      </c>
      <c r="F95" s="288"/>
      <c r="G95" s="93">
        <v>43116</v>
      </c>
      <c r="H95" s="93">
        <v>43175</v>
      </c>
      <c r="I95" s="86"/>
    </row>
    <row r="96" spans="1:9" s="108" customFormat="1" ht="34.5" customHeight="1" x14ac:dyDescent="0.2">
      <c r="A96" s="122">
        <f t="shared" si="3"/>
        <v>26</v>
      </c>
      <c r="B96" s="98" t="s">
        <v>510</v>
      </c>
      <c r="C96" s="144" t="s">
        <v>446</v>
      </c>
      <c r="D96" s="98" t="s">
        <v>390</v>
      </c>
      <c r="E96" s="287" t="s">
        <v>529</v>
      </c>
      <c r="F96" s="288"/>
      <c r="G96" s="93">
        <v>43067</v>
      </c>
      <c r="H96" s="93">
        <v>43159</v>
      </c>
      <c r="I96" s="86"/>
    </row>
    <row r="97" spans="1:11" s="108" customFormat="1" ht="29.25" customHeight="1" x14ac:dyDescent="0.2">
      <c r="A97" s="122">
        <f t="shared" si="3"/>
        <v>27</v>
      </c>
      <c r="B97" s="98" t="s">
        <v>530</v>
      </c>
      <c r="C97" s="144" t="s">
        <v>446</v>
      </c>
      <c r="D97" s="98" t="s">
        <v>390</v>
      </c>
      <c r="E97" s="287" t="s">
        <v>529</v>
      </c>
      <c r="F97" s="288"/>
      <c r="G97" s="93">
        <v>42963</v>
      </c>
      <c r="H97" s="93">
        <v>43248</v>
      </c>
      <c r="I97" s="86"/>
    </row>
    <row r="98" spans="1:11" s="108" customFormat="1" ht="38.25" customHeight="1" x14ac:dyDescent="0.2">
      <c r="A98" s="122">
        <f t="shared" si="3"/>
        <v>28</v>
      </c>
      <c r="B98" s="98" t="s">
        <v>536</v>
      </c>
      <c r="C98" s="144" t="s">
        <v>446</v>
      </c>
      <c r="D98" s="98" t="s">
        <v>390</v>
      </c>
      <c r="E98" s="287" t="s">
        <v>529</v>
      </c>
      <c r="F98" s="288"/>
      <c r="G98" s="129">
        <v>43276</v>
      </c>
      <c r="H98" s="129">
        <v>43617</v>
      </c>
      <c r="I98" s="86"/>
    </row>
    <row r="99" spans="1:11" s="108" customFormat="1" ht="32.25" customHeight="1" x14ac:dyDescent="0.2">
      <c r="A99" s="122">
        <f t="shared" si="3"/>
        <v>29</v>
      </c>
      <c r="B99" s="98" t="s">
        <v>537</v>
      </c>
      <c r="C99" s="144" t="s">
        <v>446</v>
      </c>
      <c r="D99" s="98" t="s">
        <v>390</v>
      </c>
      <c r="E99" s="287" t="s">
        <v>528</v>
      </c>
      <c r="F99" s="288"/>
      <c r="G99" s="129">
        <v>43566</v>
      </c>
      <c r="H99" s="129">
        <v>43596</v>
      </c>
      <c r="I99" s="86"/>
    </row>
    <row r="100" spans="1:11" s="108" customFormat="1" ht="12.75" customHeight="1" x14ac:dyDescent="0.2">
      <c r="A100" s="176" t="s">
        <v>39</v>
      </c>
      <c r="B100" s="177"/>
      <c r="C100" s="177"/>
      <c r="D100" s="18" t="s">
        <v>40</v>
      </c>
      <c r="E100" s="138" t="s">
        <v>41</v>
      </c>
      <c r="F100" s="180" t="s">
        <v>17</v>
      </c>
      <c r="G100" s="180"/>
      <c r="H100" s="180"/>
      <c r="I100" s="180"/>
    </row>
    <row r="101" spans="1:11" s="108" customFormat="1" ht="12.75" customHeight="1" x14ac:dyDescent="0.2">
      <c r="A101" s="196" t="s">
        <v>57</v>
      </c>
      <c r="B101" s="196"/>
      <c r="C101" s="196"/>
      <c r="D101" s="25" t="s">
        <v>43</v>
      </c>
      <c r="E101" s="25" t="s">
        <v>397</v>
      </c>
      <c r="F101" s="256" t="s">
        <v>540</v>
      </c>
      <c r="G101" s="257"/>
      <c r="H101" s="257"/>
      <c r="I101" s="258"/>
    </row>
    <row r="102" spans="1:11" s="108" customFormat="1" ht="120" customHeight="1" x14ac:dyDescent="0.2">
      <c r="A102" s="196" t="s">
        <v>63</v>
      </c>
      <c r="B102" s="196"/>
      <c r="C102" s="196"/>
      <c r="D102" s="25" t="s">
        <v>43</v>
      </c>
      <c r="E102" s="141" t="s">
        <v>398</v>
      </c>
      <c r="F102" s="259"/>
      <c r="G102" s="260"/>
      <c r="H102" s="260"/>
      <c r="I102" s="261"/>
    </row>
    <row r="103" spans="1:11" s="108" customFormat="1" ht="31.5" customHeight="1" x14ac:dyDescent="0.2">
      <c r="A103" s="166" t="s">
        <v>59</v>
      </c>
      <c r="B103" s="166"/>
      <c r="C103" s="166"/>
      <c r="D103" s="166"/>
      <c r="E103" s="118">
        <f>SUM(I71:I99)</f>
        <v>14.243835616438352</v>
      </c>
      <c r="F103" s="167" t="s">
        <v>60</v>
      </c>
      <c r="G103" s="167"/>
      <c r="H103" s="167"/>
      <c r="I103" s="167"/>
      <c r="J103" s="109"/>
      <c r="K103" s="109"/>
    </row>
    <row r="104" spans="1:11" s="108" customFormat="1" ht="31.5" customHeight="1" x14ac:dyDescent="0.2">
      <c r="A104" s="301"/>
      <c r="B104" s="302"/>
      <c r="C104" s="302"/>
      <c r="D104" s="302"/>
      <c r="E104" s="302"/>
      <c r="F104" s="302"/>
      <c r="G104" s="302"/>
      <c r="H104" s="302"/>
      <c r="I104" s="303"/>
      <c r="J104" s="109"/>
      <c r="K104" s="109"/>
    </row>
    <row r="105" spans="1:11" s="108" customFormat="1" ht="12.75" x14ac:dyDescent="0.2">
      <c r="A105" s="181" t="s">
        <v>21</v>
      </c>
      <c r="B105" s="181"/>
      <c r="C105" s="181"/>
      <c r="D105" s="181"/>
      <c r="E105" s="181"/>
      <c r="F105" s="181"/>
      <c r="G105" s="181"/>
      <c r="H105" s="181"/>
      <c r="I105" s="181"/>
    </row>
    <row r="106" spans="1:11" s="108" customFormat="1" ht="25.5" x14ac:dyDescent="0.2">
      <c r="A106" s="22" t="s">
        <v>22</v>
      </c>
      <c r="B106" s="139" t="s">
        <v>23</v>
      </c>
      <c r="C106" s="139" t="s">
        <v>24</v>
      </c>
      <c r="D106" s="139" t="s">
        <v>25</v>
      </c>
      <c r="E106" s="139" t="s">
        <v>26</v>
      </c>
      <c r="F106" s="23" t="s">
        <v>27</v>
      </c>
      <c r="G106" s="216" t="s">
        <v>28</v>
      </c>
      <c r="H106" s="216"/>
      <c r="I106" s="216"/>
    </row>
    <row r="107" spans="1:11" s="108" customFormat="1" ht="149.25" customHeight="1" x14ac:dyDescent="0.2">
      <c r="A107" s="140">
        <v>4</v>
      </c>
      <c r="B107" s="140">
        <v>1</v>
      </c>
      <c r="C107" s="140" t="s">
        <v>79</v>
      </c>
      <c r="D107" s="140" t="s">
        <v>74</v>
      </c>
      <c r="E107" s="140" t="s">
        <v>106</v>
      </c>
      <c r="F107" s="39" t="s">
        <v>80</v>
      </c>
      <c r="G107" s="217" t="s">
        <v>81</v>
      </c>
      <c r="H107" s="217"/>
      <c r="I107" s="217"/>
    </row>
    <row r="108" spans="1:11" s="108" customFormat="1" ht="12.75" x14ac:dyDescent="0.2">
      <c r="A108" s="186" t="s">
        <v>30</v>
      </c>
      <c r="B108" s="187"/>
      <c r="C108" s="187"/>
      <c r="D108" s="187"/>
      <c r="E108" s="187"/>
      <c r="F108" s="187"/>
      <c r="G108" s="187"/>
      <c r="H108" s="187"/>
      <c r="I108" s="188"/>
    </row>
    <row r="109" spans="1:11" s="108" customFormat="1" ht="12.75" x14ac:dyDescent="0.2">
      <c r="A109" s="186" t="s">
        <v>31</v>
      </c>
      <c r="B109" s="187"/>
      <c r="C109" s="187"/>
      <c r="D109" s="187"/>
      <c r="E109" s="187"/>
      <c r="F109" s="187"/>
      <c r="G109" s="187"/>
      <c r="H109" s="187"/>
      <c r="I109" s="188"/>
    </row>
    <row r="110" spans="1:11" s="108" customFormat="1" ht="12.75" x14ac:dyDescent="0.2">
      <c r="A110" s="173" t="s">
        <v>32</v>
      </c>
      <c r="B110" s="174"/>
      <c r="C110" s="189" t="s">
        <v>399</v>
      </c>
      <c r="D110" s="189"/>
      <c r="E110" s="189"/>
      <c r="F110" s="16" t="s">
        <v>33</v>
      </c>
      <c r="G110" s="190">
        <v>1128269929</v>
      </c>
      <c r="H110" s="189"/>
      <c r="I110" s="189"/>
    </row>
    <row r="111" spans="1:11" s="108" customFormat="1" ht="39.75" customHeight="1" x14ac:dyDescent="0.2">
      <c r="A111" s="173" t="s">
        <v>34</v>
      </c>
      <c r="B111" s="174"/>
      <c r="C111" s="17" t="s">
        <v>347</v>
      </c>
      <c r="D111" s="11" t="s">
        <v>35</v>
      </c>
      <c r="E111" s="137" t="s">
        <v>400</v>
      </c>
      <c r="F111" s="16" t="s">
        <v>36</v>
      </c>
      <c r="G111" s="175">
        <v>40318</v>
      </c>
      <c r="H111" s="175"/>
      <c r="I111" s="175"/>
    </row>
    <row r="112" spans="1:11" s="108" customFormat="1" ht="33" customHeight="1" x14ac:dyDescent="0.2">
      <c r="A112" s="176" t="s">
        <v>37</v>
      </c>
      <c r="B112" s="177"/>
      <c r="C112" s="178"/>
      <c r="D112" s="179"/>
      <c r="E112" s="19" t="s">
        <v>26</v>
      </c>
      <c r="F112" s="15" t="s">
        <v>38</v>
      </c>
      <c r="G112" s="15"/>
      <c r="H112" s="15"/>
      <c r="I112" s="20"/>
    </row>
    <row r="113" spans="1:11" s="108" customFormat="1" ht="12.75" x14ac:dyDescent="0.2">
      <c r="A113" s="176" t="s">
        <v>39</v>
      </c>
      <c r="B113" s="177"/>
      <c r="C113" s="177"/>
      <c r="D113" s="18" t="s">
        <v>40</v>
      </c>
      <c r="E113" s="21" t="s">
        <v>41</v>
      </c>
      <c r="F113" s="180" t="s">
        <v>17</v>
      </c>
      <c r="G113" s="180"/>
      <c r="H113" s="180"/>
      <c r="I113" s="180"/>
    </row>
    <row r="114" spans="1:11" s="108" customFormat="1" ht="25.5" x14ac:dyDescent="0.2">
      <c r="A114" s="196" t="s">
        <v>42</v>
      </c>
      <c r="B114" s="196"/>
      <c r="C114" s="196"/>
      <c r="D114" s="25" t="s">
        <v>43</v>
      </c>
      <c r="E114" s="25" t="s">
        <v>401</v>
      </c>
      <c r="F114" s="264" t="s">
        <v>44</v>
      </c>
      <c r="G114" s="265"/>
      <c r="H114" s="265"/>
      <c r="I114" s="266"/>
    </row>
    <row r="115" spans="1:11" s="108" customFormat="1" ht="25.5" x14ac:dyDescent="0.2">
      <c r="A115" s="196" t="s">
        <v>45</v>
      </c>
      <c r="B115" s="196"/>
      <c r="C115" s="196"/>
      <c r="D115" s="25" t="s">
        <v>43</v>
      </c>
      <c r="E115" s="25" t="s">
        <v>402</v>
      </c>
      <c r="F115" s="267"/>
      <c r="G115" s="268"/>
      <c r="H115" s="268"/>
      <c r="I115" s="269"/>
    </row>
    <row r="116" spans="1:11" s="108" customFormat="1" ht="25.5" x14ac:dyDescent="0.2">
      <c r="A116" s="196" t="s">
        <v>47</v>
      </c>
      <c r="B116" s="196"/>
      <c r="C116" s="196"/>
      <c r="D116" s="25" t="s">
        <v>43</v>
      </c>
      <c r="E116" s="25" t="s">
        <v>403</v>
      </c>
      <c r="F116" s="270"/>
      <c r="G116" s="271"/>
      <c r="H116" s="271"/>
      <c r="I116" s="272"/>
    </row>
    <row r="117" spans="1:11" s="108" customFormat="1" ht="25.5" x14ac:dyDescent="0.2">
      <c r="A117" s="196" t="s">
        <v>48</v>
      </c>
      <c r="B117" s="196"/>
      <c r="C117" s="196"/>
      <c r="D117" s="25" t="s">
        <v>43</v>
      </c>
      <c r="E117" s="25" t="s">
        <v>404</v>
      </c>
      <c r="F117" s="212" t="s">
        <v>49</v>
      </c>
      <c r="G117" s="213"/>
      <c r="H117" s="213"/>
      <c r="I117" s="214"/>
    </row>
    <row r="118" spans="1:11" s="108" customFormat="1" ht="12.75" x14ac:dyDescent="0.2">
      <c r="A118" s="186" t="s">
        <v>62</v>
      </c>
      <c r="B118" s="187"/>
      <c r="C118" s="187"/>
      <c r="D118" s="187"/>
      <c r="E118" s="187"/>
      <c r="F118" s="187"/>
      <c r="G118" s="187"/>
      <c r="H118" s="187"/>
      <c r="I118" s="188"/>
    </row>
    <row r="119" spans="1:11" s="108" customFormat="1" ht="38.25" x14ac:dyDescent="0.2">
      <c r="A119" s="138" t="s">
        <v>11</v>
      </c>
      <c r="B119" s="43" t="s">
        <v>51</v>
      </c>
      <c r="C119" s="138" t="s">
        <v>14</v>
      </c>
      <c r="D119" s="138" t="s">
        <v>52</v>
      </c>
      <c r="E119" s="192" t="s">
        <v>53</v>
      </c>
      <c r="F119" s="193"/>
      <c r="G119" s="26" t="s">
        <v>54</v>
      </c>
      <c r="H119" s="26" t="s">
        <v>55</v>
      </c>
      <c r="I119" s="26" t="s">
        <v>56</v>
      </c>
    </row>
    <row r="120" spans="1:11" s="108" customFormat="1" ht="51" x14ac:dyDescent="0.2">
      <c r="A120" s="101">
        <v>1</v>
      </c>
      <c r="B120" s="14"/>
      <c r="C120" s="13" t="s">
        <v>405</v>
      </c>
      <c r="D120" s="13" t="s">
        <v>406</v>
      </c>
      <c r="E120" s="262" t="s">
        <v>407</v>
      </c>
      <c r="F120" s="263"/>
      <c r="G120" s="27">
        <v>40575</v>
      </c>
      <c r="H120" s="27">
        <v>41108</v>
      </c>
      <c r="I120" s="28">
        <f>(H120-G120)/365</f>
        <v>1.4602739726027398</v>
      </c>
    </row>
    <row r="121" spans="1:11" s="108" customFormat="1" ht="61.5" customHeight="1" x14ac:dyDescent="0.2">
      <c r="A121" s="101">
        <v>2</v>
      </c>
      <c r="B121" s="14"/>
      <c r="C121" s="13" t="s">
        <v>408</v>
      </c>
      <c r="D121" s="13" t="s">
        <v>406</v>
      </c>
      <c r="E121" s="299" t="s">
        <v>409</v>
      </c>
      <c r="F121" s="300"/>
      <c r="G121" s="27">
        <v>42400</v>
      </c>
      <c r="H121" s="27">
        <v>44026</v>
      </c>
      <c r="I121" s="28">
        <f>(H121-G121)/365</f>
        <v>4.4547945205479449</v>
      </c>
    </row>
    <row r="122" spans="1:11" s="108" customFormat="1" ht="12.75" x14ac:dyDescent="0.2">
      <c r="A122" s="176" t="s">
        <v>39</v>
      </c>
      <c r="B122" s="177"/>
      <c r="C122" s="177"/>
      <c r="D122" s="18" t="s">
        <v>40</v>
      </c>
      <c r="E122" s="138" t="s">
        <v>41</v>
      </c>
      <c r="F122" s="180" t="s">
        <v>17</v>
      </c>
      <c r="G122" s="180"/>
      <c r="H122" s="180"/>
      <c r="I122" s="180"/>
    </row>
    <row r="123" spans="1:11" s="108" customFormat="1" ht="25.5" customHeight="1" x14ac:dyDescent="0.2">
      <c r="A123" s="196" t="s">
        <v>57</v>
      </c>
      <c r="B123" s="196"/>
      <c r="C123" s="196"/>
      <c r="D123" s="25" t="s">
        <v>43</v>
      </c>
      <c r="E123" s="25" t="s">
        <v>410</v>
      </c>
      <c r="F123" s="293" t="s">
        <v>426</v>
      </c>
      <c r="G123" s="294"/>
      <c r="H123" s="294"/>
      <c r="I123" s="295"/>
    </row>
    <row r="124" spans="1:11" s="108" customFormat="1" ht="25.5" x14ac:dyDescent="0.2">
      <c r="A124" s="196" t="s">
        <v>63</v>
      </c>
      <c r="B124" s="196"/>
      <c r="C124" s="196"/>
      <c r="D124" s="25" t="s">
        <v>43</v>
      </c>
      <c r="E124" s="25" t="s">
        <v>411</v>
      </c>
      <c r="F124" s="296"/>
      <c r="G124" s="297"/>
      <c r="H124" s="297"/>
      <c r="I124" s="298"/>
    </row>
    <row r="125" spans="1:11" s="108" customFormat="1" ht="12" customHeight="1" x14ac:dyDescent="0.2">
      <c r="A125" s="169" t="s">
        <v>59</v>
      </c>
      <c r="B125" s="169"/>
      <c r="C125" s="169"/>
      <c r="D125" s="169"/>
      <c r="E125" s="118">
        <f>SUM(I120:I121)</f>
        <v>5.9150684931506845</v>
      </c>
      <c r="F125" s="167" t="s">
        <v>60</v>
      </c>
      <c r="G125" s="167"/>
      <c r="H125" s="167"/>
      <c r="I125" s="167"/>
      <c r="J125" s="109"/>
      <c r="K125" s="109"/>
    </row>
    <row r="126" spans="1:11" s="108" customFormat="1" ht="12.75" x14ac:dyDescent="0.2"/>
    <row r="127" spans="1:11" s="108" customFormat="1" ht="12.75" x14ac:dyDescent="0.2"/>
    <row r="128" spans="1:11" s="108" customFormat="1" ht="12.75" x14ac:dyDescent="0.2"/>
    <row r="129" s="108" customFormat="1" ht="12.75" x14ac:dyDescent="0.2"/>
    <row r="130" s="108" customFormat="1" ht="12.75" x14ac:dyDescent="0.2"/>
    <row r="131" s="108" customFormat="1" ht="12.75" x14ac:dyDescent="0.2"/>
    <row r="132" s="108" customFormat="1" ht="12.75" x14ac:dyDescent="0.2"/>
    <row r="133" s="108" customFormat="1" ht="12.75" x14ac:dyDescent="0.2"/>
    <row r="134" s="108" customFormat="1" ht="12.75" x14ac:dyDescent="0.2"/>
    <row r="135" s="108" customFormat="1" ht="12.75" x14ac:dyDescent="0.2"/>
    <row r="136" s="108" customFormat="1" ht="12.75" x14ac:dyDescent="0.2"/>
    <row r="137" s="108" customFormat="1" ht="12.75" x14ac:dyDescent="0.2"/>
    <row r="138" s="108" customFormat="1" ht="12.75" x14ac:dyDescent="0.2"/>
    <row r="139" s="108" customFormat="1" ht="12.75" x14ac:dyDescent="0.2"/>
    <row r="140" s="108" customFormat="1" ht="12.75" x14ac:dyDescent="0.2"/>
    <row r="141" s="108" customFormat="1" ht="12.75" x14ac:dyDescent="0.2"/>
    <row r="142" s="108" customFormat="1" ht="12.75" x14ac:dyDescent="0.2"/>
    <row r="143" s="108" customFormat="1" ht="12.75" x14ac:dyDescent="0.2"/>
    <row r="144" s="108" customFormat="1" ht="12.75" x14ac:dyDescent="0.2"/>
    <row r="145" s="108" customFormat="1" ht="12.75" x14ac:dyDescent="0.2"/>
    <row r="146" s="108" customFormat="1" ht="12.75" x14ac:dyDescent="0.2"/>
    <row r="147" s="108" customFormat="1" ht="12.75" x14ac:dyDescent="0.2"/>
    <row r="148" s="108" customFormat="1" ht="12.75" x14ac:dyDescent="0.2"/>
    <row r="149" s="108" customFormat="1" ht="12.75" x14ac:dyDescent="0.2"/>
    <row r="150" s="108" customFormat="1" ht="12.75" x14ac:dyDescent="0.2"/>
    <row r="151" s="108" customFormat="1" ht="12.75" x14ac:dyDescent="0.2"/>
    <row r="152" s="108" customFormat="1" ht="12.75" x14ac:dyDescent="0.2"/>
    <row r="153" s="108" customFormat="1" ht="12.75" x14ac:dyDescent="0.2"/>
    <row r="154" s="108" customFormat="1" ht="12.75" x14ac:dyDescent="0.2"/>
    <row r="155" s="108" customFormat="1" ht="12.75" x14ac:dyDescent="0.2"/>
    <row r="156" s="108" customFormat="1" ht="12.75" x14ac:dyDescent="0.2"/>
    <row r="157" s="108" customFormat="1" ht="12.75" x14ac:dyDescent="0.2"/>
    <row r="158" s="108" customFormat="1" ht="12.75" x14ac:dyDescent="0.2"/>
    <row r="159" s="108" customFormat="1" ht="12.75" x14ac:dyDescent="0.2"/>
    <row r="160" s="108" customFormat="1" ht="12.75" x14ac:dyDescent="0.2"/>
    <row r="161" s="108" customFormat="1" ht="12.75" x14ac:dyDescent="0.2"/>
    <row r="162" s="108" customFormat="1" ht="12.75" x14ac:dyDescent="0.2"/>
    <row r="163" s="108" customFormat="1" ht="12.75" x14ac:dyDescent="0.2"/>
    <row r="164" s="108" customFormat="1" ht="12.75" x14ac:dyDescent="0.2"/>
    <row r="165" s="108" customFormat="1" ht="12.75" x14ac:dyDescent="0.2"/>
    <row r="166" s="108" customFormat="1" ht="12.75" x14ac:dyDescent="0.2"/>
    <row r="167" s="108" customFormat="1" ht="12.75" x14ac:dyDescent="0.2"/>
    <row r="168" s="108" customFormat="1" ht="12.75" x14ac:dyDescent="0.2"/>
    <row r="169" s="108" customFormat="1" ht="12.75" x14ac:dyDescent="0.2"/>
    <row r="170" s="108" customFormat="1" ht="12.75" x14ac:dyDescent="0.2"/>
    <row r="171" s="108" customFormat="1" ht="12.75" x14ac:dyDescent="0.2"/>
    <row r="172" s="108" customFormat="1" ht="12.75" x14ac:dyDescent="0.2"/>
    <row r="173" s="108" customFormat="1" ht="12.75" x14ac:dyDescent="0.2"/>
    <row r="174" s="108" customFormat="1" ht="12.75" x14ac:dyDescent="0.2"/>
    <row r="175" s="108" customFormat="1" ht="12.75" x14ac:dyDescent="0.2"/>
    <row r="176" s="108" customFormat="1" ht="12.75" x14ac:dyDescent="0.2"/>
    <row r="177" s="108" customFormat="1" ht="12.75" x14ac:dyDescent="0.2"/>
    <row r="178" s="108" customFormat="1" ht="12.75" x14ac:dyDescent="0.2"/>
    <row r="179" s="108" customFormat="1" ht="12.75" x14ac:dyDescent="0.2"/>
    <row r="180" s="108" customFormat="1" ht="12.75" x14ac:dyDescent="0.2"/>
    <row r="181" s="108" customFormat="1" ht="12.75" x14ac:dyDescent="0.2"/>
    <row r="182" s="108" customFormat="1" ht="12.75" x14ac:dyDescent="0.2"/>
    <row r="183" s="108" customFormat="1" ht="12.75" x14ac:dyDescent="0.2"/>
    <row r="184" s="108" customFormat="1" ht="12.75" x14ac:dyDescent="0.2"/>
    <row r="185" s="108" customFormat="1" ht="12.75" x14ac:dyDescent="0.2"/>
    <row r="186" s="108" customFormat="1" ht="12.75" x14ac:dyDescent="0.2"/>
    <row r="187" s="108" customFormat="1" ht="12.75" x14ac:dyDescent="0.2"/>
    <row r="188" s="108" customFormat="1" ht="12.75" x14ac:dyDescent="0.2"/>
    <row r="189" s="108" customFormat="1" ht="12.75" x14ac:dyDescent="0.2"/>
    <row r="190" s="108" customFormat="1" ht="12.75" x14ac:dyDescent="0.2"/>
    <row r="191" s="108" customFormat="1" ht="12.75" x14ac:dyDescent="0.2"/>
    <row r="192" s="108" customFormat="1" ht="12.75" x14ac:dyDescent="0.2"/>
    <row r="193" s="108" customFormat="1" ht="12.75" x14ac:dyDescent="0.2"/>
    <row r="194" s="108" customFormat="1" ht="12.75" x14ac:dyDescent="0.2"/>
    <row r="195" s="108" customFormat="1" ht="12.75" x14ac:dyDescent="0.2"/>
    <row r="196" s="108" customFormat="1" ht="12.75" x14ac:dyDescent="0.2"/>
    <row r="197" s="108" customFormat="1" ht="12.75" x14ac:dyDescent="0.2"/>
    <row r="198" s="108" customFormat="1" ht="12.75" x14ac:dyDescent="0.2"/>
    <row r="199" s="108" customFormat="1" ht="12.75" x14ac:dyDescent="0.2"/>
    <row r="200" s="108" customFormat="1" ht="12.75" x14ac:dyDescent="0.2"/>
    <row r="201" s="108" customFormat="1" ht="12.75" x14ac:dyDescent="0.2"/>
    <row r="202" s="108" customFormat="1" ht="12.75" x14ac:dyDescent="0.2"/>
    <row r="203" s="108" customFormat="1" ht="12.75" x14ac:dyDescent="0.2"/>
    <row r="204" s="108" customFormat="1" ht="12.75" x14ac:dyDescent="0.2"/>
    <row r="205" s="108" customFormat="1" ht="12.75" x14ac:dyDescent="0.2"/>
    <row r="206" s="108" customFormat="1" ht="12.75" x14ac:dyDescent="0.2"/>
    <row r="207" s="108" customFormat="1" ht="12.75" x14ac:dyDescent="0.2"/>
    <row r="208" s="108" customFormat="1" ht="12.75" x14ac:dyDescent="0.2"/>
    <row r="209" s="108" customFormat="1" ht="12.75" x14ac:dyDescent="0.2"/>
    <row r="210" s="108" customFormat="1" ht="12.75" x14ac:dyDescent="0.2"/>
    <row r="211" s="108" customFormat="1" ht="12.75" x14ac:dyDescent="0.2"/>
    <row r="212" s="108" customFormat="1" ht="12.75" x14ac:dyDescent="0.2"/>
    <row r="213" s="108" customFormat="1" ht="12.75" x14ac:dyDescent="0.2"/>
    <row r="214" s="108" customFormat="1" ht="12.75" x14ac:dyDescent="0.2"/>
    <row r="215" s="108" customFormat="1" ht="12.75" x14ac:dyDescent="0.2"/>
    <row r="216" s="108" customFormat="1" ht="12.75" x14ac:dyDescent="0.2"/>
    <row r="217" s="108" customFormat="1" ht="12.75" x14ac:dyDescent="0.2"/>
    <row r="218" s="108" customFormat="1" ht="12.75" x14ac:dyDescent="0.2"/>
    <row r="219" s="108" customFormat="1" ht="12.75" x14ac:dyDescent="0.2"/>
    <row r="220" s="108" customFormat="1" ht="12.75" x14ac:dyDescent="0.2"/>
    <row r="221" s="108" customFormat="1" ht="12.75" x14ac:dyDescent="0.2"/>
    <row r="222" s="108" customFormat="1" ht="12.75" x14ac:dyDescent="0.2"/>
    <row r="223" s="108" customFormat="1" ht="12.75" x14ac:dyDescent="0.2"/>
    <row r="224" s="108" customFormat="1" ht="12.75" x14ac:dyDescent="0.2"/>
    <row r="225" s="108" customFormat="1" ht="12.75" x14ac:dyDescent="0.2"/>
    <row r="226" s="108" customFormat="1" ht="12.75" x14ac:dyDescent="0.2"/>
    <row r="227" s="108" customFormat="1" ht="12.75" x14ac:dyDescent="0.2"/>
    <row r="228" s="108" customFormat="1" ht="12.75" x14ac:dyDescent="0.2"/>
    <row r="229" s="108" customFormat="1" ht="12.75" x14ac:dyDescent="0.2"/>
    <row r="230" s="108" customFormat="1" ht="12.75" x14ac:dyDescent="0.2"/>
    <row r="231" s="108" customFormat="1" ht="12.75" x14ac:dyDescent="0.2"/>
    <row r="232" s="108" customFormat="1" ht="12.75" x14ac:dyDescent="0.2"/>
    <row r="233" s="108" customFormat="1" ht="12.75" x14ac:dyDescent="0.2"/>
    <row r="234" s="108" customFormat="1" ht="12.75" x14ac:dyDescent="0.2"/>
    <row r="235" s="108" customFormat="1" ht="12.75" x14ac:dyDescent="0.2"/>
    <row r="236" s="108" customFormat="1" ht="12.75" x14ac:dyDescent="0.2"/>
    <row r="237" s="108" customFormat="1" ht="12.75" x14ac:dyDescent="0.2"/>
    <row r="238" s="108" customFormat="1" ht="12.75" x14ac:dyDescent="0.2"/>
    <row r="239" s="108" customFormat="1" ht="12.75" x14ac:dyDescent="0.2"/>
    <row r="240" s="108" customFormat="1" ht="12.75" x14ac:dyDescent="0.2"/>
    <row r="241" spans="1:9" s="108" customFormat="1" ht="12.75" x14ac:dyDescent="0.2"/>
    <row r="242" spans="1:9" s="108" customFormat="1" ht="12.75" x14ac:dyDescent="0.2"/>
    <row r="243" spans="1:9" s="108" customFormat="1" ht="12.75" x14ac:dyDescent="0.2"/>
    <row r="244" spans="1:9" s="108" customFormat="1" ht="12.75" x14ac:dyDescent="0.2"/>
    <row r="245" spans="1:9" s="108" customFormat="1" ht="12.75" x14ac:dyDescent="0.2">
      <c r="A245" s="7"/>
      <c r="B245" s="7"/>
      <c r="C245" s="7"/>
      <c r="D245" s="7"/>
      <c r="E245" s="7"/>
      <c r="F245" s="7"/>
      <c r="G245" s="7"/>
      <c r="H245" s="7"/>
      <c r="I245" s="7"/>
    </row>
    <row r="246" spans="1:9" s="108" customFormat="1" ht="12.75" x14ac:dyDescent="0.2">
      <c r="A246" s="7"/>
      <c r="B246" s="7"/>
      <c r="C246" s="7"/>
      <c r="D246" s="7"/>
      <c r="E246" s="7"/>
      <c r="F246" s="7"/>
      <c r="G246" s="7"/>
      <c r="H246" s="7"/>
      <c r="I246" s="7"/>
    </row>
    <row r="247" spans="1:9" s="108" customFormat="1" ht="12.75" x14ac:dyDescent="0.2">
      <c r="A247" s="7"/>
      <c r="B247" s="7"/>
      <c r="C247" s="7"/>
      <c r="D247" s="7"/>
      <c r="E247" s="7"/>
      <c r="F247" s="7"/>
      <c r="G247" s="7"/>
      <c r="H247" s="7"/>
      <c r="I247" s="7"/>
    </row>
  </sheetData>
  <mergeCells count="166">
    <mergeCell ref="A7:I7"/>
    <mergeCell ref="G8:I8"/>
    <mergeCell ref="G9:I9"/>
    <mergeCell ref="A10:I10"/>
    <mergeCell ref="A11:I11"/>
    <mergeCell ref="A12:B12"/>
    <mergeCell ref="C12:E12"/>
    <mergeCell ref="G12:I12"/>
    <mergeCell ref="A1:I1"/>
    <mergeCell ref="A2:I2"/>
    <mergeCell ref="A3:I3"/>
    <mergeCell ref="A4:I4"/>
    <mergeCell ref="A6:C6"/>
    <mergeCell ref="D6:I6"/>
    <mergeCell ref="A16:C16"/>
    <mergeCell ref="F16:I19"/>
    <mergeCell ref="A17:C17"/>
    <mergeCell ref="A18:C18"/>
    <mergeCell ref="A19:C19"/>
    <mergeCell ref="A20:C20"/>
    <mergeCell ref="F20:I20"/>
    <mergeCell ref="A13:B13"/>
    <mergeCell ref="G13:I13"/>
    <mergeCell ref="A14:B14"/>
    <mergeCell ref="C14:D14"/>
    <mergeCell ref="A15:C15"/>
    <mergeCell ref="F15:I15"/>
    <mergeCell ref="A27:C27"/>
    <mergeCell ref="F27:I27"/>
    <mergeCell ref="A28:C28"/>
    <mergeCell ref="F28:I28"/>
    <mergeCell ref="A29:C29"/>
    <mergeCell ref="F29:I29"/>
    <mergeCell ref="A21:I21"/>
    <mergeCell ref="E22:F22"/>
    <mergeCell ref="E23:F23"/>
    <mergeCell ref="E24:F24"/>
    <mergeCell ref="E25:F25"/>
    <mergeCell ref="E26:F26"/>
    <mergeCell ref="A35:I35"/>
    <mergeCell ref="A36:I36"/>
    <mergeCell ref="A37:B37"/>
    <mergeCell ref="C37:E37"/>
    <mergeCell ref="G37:I37"/>
    <mergeCell ref="A38:B38"/>
    <mergeCell ref="G38:I38"/>
    <mergeCell ref="A30:D30"/>
    <mergeCell ref="F30:I30"/>
    <mergeCell ref="A31:I31"/>
    <mergeCell ref="A32:I32"/>
    <mergeCell ref="G33:I33"/>
    <mergeCell ref="G34:I34"/>
    <mergeCell ref="A44:C44"/>
    <mergeCell ref="F44:I44"/>
    <mergeCell ref="A45:I45"/>
    <mergeCell ref="E46:F46"/>
    <mergeCell ref="E47:F47"/>
    <mergeCell ref="E48:F48"/>
    <mergeCell ref="A39:B39"/>
    <mergeCell ref="C39:D39"/>
    <mergeCell ref="A40:C40"/>
    <mergeCell ref="F40:I40"/>
    <mergeCell ref="A41:C41"/>
    <mergeCell ref="F41:I43"/>
    <mergeCell ref="A42:C42"/>
    <mergeCell ref="A43:C43"/>
    <mergeCell ref="A53:C53"/>
    <mergeCell ref="F53:I53"/>
    <mergeCell ref="A54:D54"/>
    <mergeCell ref="F54:I54"/>
    <mergeCell ref="A56:I56"/>
    <mergeCell ref="G57:I57"/>
    <mergeCell ref="E49:F49"/>
    <mergeCell ref="E50:F50"/>
    <mergeCell ref="A51:C51"/>
    <mergeCell ref="F51:I51"/>
    <mergeCell ref="A52:C52"/>
    <mergeCell ref="F52:I52"/>
    <mergeCell ref="A62:B62"/>
    <mergeCell ref="G62:I62"/>
    <mergeCell ref="A63:B63"/>
    <mergeCell ref="C63:D63"/>
    <mergeCell ref="A64:C64"/>
    <mergeCell ref="F64:I64"/>
    <mergeCell ref="G58:I58"/>
    <mergeCell ref="A59:I59"/>
    <mergeCell ref="A60:I60"/>
    <mergeCell ref="A61:B61"/>
    <mergeCell ref="C61:E61"/>
    <mergeCell ref="G61:I61"/>
    <mergeCell ref="A69:I69"/>
    <mergeCell ref="E70:F70"/>
    <mergeCell ref="E72:F72"/>
    <mergeCell ref="E74:F74"/>
    <mergeCell ref="A65:C65"/>
    <mergeCell ref="F65:I67"/>
    <mergeCell ref="A66:C66"/>
    <mergeCell ref="A67:C67"/>
    <mergeCell ref="A68:C68"/>
    <mergeCell ref="F68:I68"/>
    <mergeCell ref="E71:F71"/>
    <mergeCell ref="E73:F73"/>
    <mergeCell ref="E80:F80"/>
    <mergeCell ref="E81:F81"/>
    <mergeCell ref="E82:F82"/>
    <mergeCell ref="E83:F83"/>
    <mergeCell ref="E84:F84"/>
    <mergeCell ref="E85:F85"/>
    <mergeCell ref="E75:F75"/>
    <mergeCell ref="E76:F76"/>
    <mergeCell ref="E77:F77"/>
    <mergeCell ref="E79:F79"/>
    <mergeCell ref="E78:F78"/>
    <mergeCell ref="E92:F92"/>
    <mergeCell ref="E93:F93"/>
    <mergeCell ref="E94:F94"/>
    <mergeCell ref="E95:F95"/>
    <mergeCell ref="E96:F96"/>
    <mergeCell ref="E97:F97"/>
    <mergeCell ref="E86:F86"/>
    <mergeCell ref="E87:F87"/>
    <mergeCell ref="E88:F88"/>
    <mergeCell ref="E89:F89"/>
    <mergeCell ref="E90:F90"/>
    <mergeCell ref="E91:F91"/>
    <mergeCell ref="A103:D103"/>
    <mergeCell ref="F103:I103"/>
    <mergeCell ref="A104:I104"/>
    <mergeCell ref="A105:I105"/>
    <mergeCell ref="G106:I106"/>
    <mergeCell ref="G107:I107"/>
    <mergeCell ref="E98:F98"/>
    <mergeCell ref="E99:F99"/>
    <mergeCell ref="A100:C100"/>
    <mergeCell ref="F100:I100"/>
    <mergeCell ref="A101:C101"/>
    <mergeCell ref="F101:I102"/>
    <mergeCell ref="A102:C102"/>
    <mergeCell ref="A112:B112"/>
    <mergeCell ref="C112:D112"/>
    <mergeCell ref="A113:C113"/>
    <mergeCell ref="F113:I113"/>
    <mergeCell ref="A114:C114"/>
    <mergeCell ref="F114:I116"/>
    <mergeCell ref="A115:C115"/>
    <mergeCell ref="A116:C116"/>
    <mergeCell ref="A108:I108"/>
    <mergeCell ref="A109:I109"/>
    <mergeCell ref="A110:B110"/>
    <mergeCell ref="C110:E110"/>
    <mergeCell ref="G110:I110"/>
    <mergeCell ref="A111:B111"/>
    <mergeCell ref="G111:I111"/>
    <mergeCell ref="A122:C122"/>
    <mergeCell ref="F122:I122"/>
    <mergeCell ref="A123:C123"/>
    <mergeCell ref="F123:I124"/>
    <mergeCell ref="A124:C124"/>
    <mergeCell ref="A125:D125"/>
    <mergeCell ref="F125:I125"/>
    <mergeCell ref="A117:C117"/>
    <mergeCell ref="F117:I117"/>
    <mergeCell ref="A118:I118"/>
    <mergeCell ref="E119:F119"/>
    <mergeCell ref="E120:F120"/>
    <mergeCell ref="E121:F12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4"/>
  <sheetViews>
    <sheetView zoomScale="90" zoomScaleNormal="90" workbookViewId="0">
      <selection activeCell="F49" sqref="F49:I49"/>
    </sheetView>
  </sheetViews>
  <sheetFormatPr baseColWidth="10" defaultColWidth="11.42578125" defaultRowHeight="12" x14ac:dyDescent="0.2"/>
  <cols>
    <col min="1" max="1" width="6.5703125" style="7" customWidth="1"/>
    <col min="2" max="2" width="10.140625" style="7" customWidth="1"/>
    <col min="3" max="3" width="21.85546875" style="7" customWidth="1"/>
    <col min="4" max="4" width="16.140625" style="7" customWidth="1"/>
    <col min="5" max="5" width="34.5703125" style="7" customWidth="1"/>
    <col min="6" max="6" width="60.28515625" style="7" customWidth="1"/>
    <col min="7" max="7" width="10.85546875" style="7" customWidth="1"/>
    <col min="8" max="8" width="10.5703125" style="7" customWidth="1"/>
    <col min="9" max="9" width="32" style="7" customWidth="1"/>
    <col min="10" max="10" width="11.42578125" style="7"/>
    <col min="11" max="11" width="14.7109375" style="7" customWidth="1"/>
    <col min="12" max="16384" width="11.42578125" style="7"/>
  </cols>
  <sheetData>
    <row r="1" spans="1:19" ht="15" x14ac:dyDescent="0.25">
      <c r="A1" s="151" t="str">
        <f>'RESUMEN HABILITANTES TÉC'!A1</f>
        <v>MINISTERIO DE MINAS Y ENERGÍA</v>
      </c>
      <c r="B1" s="151"/>
      <c r="C1" s="151"/>
      <c r="D1" s="151"/>
      <c r="E1" s="151"/>
      <c r="F1" s="151"/>
      <c r="G1" s="151"/>
      <c r="H1" s="151"/>
      <c r="I1" s="151"/>
      <c r="J1" s="12"/>
      <c r="K1" s="12"/>
      <c r="L1" s="12"/>
      <c r="M1" s="12"/>
      <c r="N1" s="12"/>
      <c r="O1" s="12"/>
      <c r="P1" s="12"/>
      <c r="Q1" s="12"/>
      <c r="R1" s="12"/>
      <c r="S1" s="12"/>
    </row>
    <row r="2" spans="1:19" ht="15" x14ac:dyDescent="0.25">
      <c r="A2" s="151" t="str">
        <f>'RESUMEN HABILITANTES TÉC'!A3</f>
        <v>CONCURSO DE MERITOS CM-06-2020</v>
      </c>
      <c r="B2" s="151"/>
      <c r="C2" s="151"/>
      <c r="D2" s="151"/>
      <c r="E2" s="151"/>
      <c r="F2" s="151"/>
      <c r="G2" s="151"/>
      <c r="H2" s="151"/>
      <c r="I2" s="151"/>
      <c r="J2" s="12"/>
      <c r="K2" s="12"/>
      <c r="L2" s="12"/>
      <c r="M2" s="12"/>
      <c r="N2" s="12"/>
      <c r="O2" s="12"/>
      <c r="P2" s="12"/>
      <c r="Q2" s="12"/>
      <c r="R2" s="12"/>
      <c r="S2" s="12"/>
    </row>
    <row r="3" spans="1:19" ht="15" x14ac:dyDescent="0.25">
      <c r="A3" s="151" t="str">
        <f>'RESUMEN HABILITANTES TÉC'!A4</f>
        <v>VERIFICACION REQUISITOS HABILITANTES TÉCNICOS</v>
      </c>
      <c r="B3" s="151"/>
      <c r="C3" s="151"/>
      <c r="D3" s="151"/>
      <c r="E3" s="151"/>
      <c r="F3" s="151"/>
      <c r="G3" s="151"/>
      <c r="H3" s="151"/>
      <c r="I3" s="151"/>
      <c r="J3" s="12"/>
      <c r="K3" s="12"/>
      <c r="L3" s="12"/>
      <c r="M3" s="12"/>
      <c r="N3" s="12"/>
      <c r="O3" s="12"/>
      <c r="P3" s="12"/>
      <c r="Q3" s="12"/>
      <c r="R3" s="12"/>
      <c r="S3" s="12"/>
    </row>
    <row r="4" spans="1:19" ht="15" x14ac:dyDescent="0.25">
      <c r="A4" s="151" t="str">
        <f>'RESUMEN HABILITANTES TÉC'!D9</f>
        <v>3.5  FORMACIÓN ACADÉMICA Y EXPERIENCIA DEL EQUIPO DE TRABAJO</v>
      </c>
      <c r="B4" s="151"/>
      <c r="C4" s="151"/>
      <c r="D4" s="151"/>
      <c r="E4" s="151"/>
      <c r="F4" s="151"/>
      <c r="G4" s="151"/>
      <c r="H4" s="151"/>
      <c r="I4" s="151"/>
      <c r="J4" s="12"/>
      <c r="K4" s="12"/>
      <c r="L4" s="12"/>
      <c r="M4" s="12"/>
      <c r="N4" s="12"/>
      <c r="O4" s="12"/>
      <c r="P4" s="12"/>
      <c r="Q4" s="12"/>
      <c r="R4" s="12"/>
      <c r="S4" s="12"/>
    </row>
    <row r="5" spans="1:19" ht="6" customHeight="1" x14ac:dyDescent="0.2">
      <c r="A5" s="12"/>
      <c r="B5" s="12"/>
      <c r="C5" s="12"/>
      <c r="D5" s="12"/>
      <c r="E5" s="12"/>
      <c r="F5" s="12"/>
      <c r="G5" s="12"/>
      <c r="H5" s="12"/>
      <c r="I5" s="12"/>
      <c r="J5" s="12"/>
      <c r="K5" s="12"/>
      <c r="L5" s="12"/>
      <c r="M5" s="12"/>
      <c r="N5" s="12"/>
      <c r="O5" s="12"/>
      <c r="P5" s="12"/>
      <c r="Q5" s="12"/>
      <c r="R5" s="12"/>
      <c r="S5" s="12"/>
    </row>
    <row r="6" spans="1:19" s="8" customFormat="1" ht="12.75" x14ac:dyDescent="0.2">
      <c r="A6" s="169" t="s">
        <v>4</v>
      </c>
      <c r="B6" s="169"/>
      <c r="C6" s="169"/>
      <c r="D6" s="170" t="s">
        <v>305</v>
      </c>
      <c r="E6" s="171"/>
      <c r="F6" s="171"/>
      <c r="G6" s="171"/>
      <c r="H6" s="171"/>
      <c r="I6" s="172"/>
    </row>
    <row r="7" spans="1:19" s="8" customFormat="1" ht="12.75" x14ac:dyDescent="0.2">
      <c r="A7" s="181" t="s">
        <v>21</v>
      </c>
      <c r="B7" s="181"/>
      <c r="C7" s="181"/>
      <c r="D7" s="181"/>
      <c r="E7" s="181"/>
      <c r="F7" s="181"/>
      <c r="G7" s="181"/>
      <c r="H7" s="181"/>
      <c r="I7" s="181"/>
    </row>
    <row r="8" spans="1:19" s="8" customFormat="1" ht="25.5" customHeight="1" x14ac:dyDescent="0.2">
      <c r="A8" s="22" t="s">
        <v>22</v>
      </c>
      <c r="B8" s="42" t="s">
        <v>23</v>
      </c>
      <c r="C8" s="81" t="s">
        <v>24</v>
      </c>
      <c r="D8" s="81" t="s">
        <v>25</v>
      </c>
      <c r="E8" s="81" t="s">
        <v>26</v>
      </c>
      <c r="F8" s="23" t="s">
        <v>27</v>
      </c>
      <c r="G8" s="182" t="s">
        <v>28</v>
      </c>
      <c r="H8" s="182"/>
      <c r="I8" s="183"/>
      <c r="J8" s="24"/>
      <c r="K8" s="24"/>
    </row>
    <row r="9" spans="1:19" s="8" customFormat="1" ht="144" customHeight="1" x14ac:dyDescent="0.2">
      <c r="A9" s="82">
        <v>1</v>
      </c>
      <c r="B9" s="82">
        <v>1</v>
      </c>
      <c r="C9" s="82" t="s">
        <v>71</v>
      </c>
      <c r="D9" s="82" t="s">
        <v>29</v>
      </c>
      <c r="E9" s="82" t="s">
        <v>105</v>
      </c>
      <c r="F9" s="39" t="s">
        <v>69</v>
      </c>
      <c r="G9" s="184" t="s">
        <v>70</v>
      </c>
      <c r="H9" s="184"/>
      <c r="I9" s="185"/>
      <c r="J9" s="24"/>
      <c r="K9" s="24"/>
    </row>
    <row r="10" spans="1:19" s="8" customFormat="1" ht="19.5" customHeight="1" x14ac:dyDescent="0.2">
      <c r="A10" s="186" t="s">
        <v>30</v>
      </c>
      <c r="B10" s="187"/>
      <c r="C10" s="187"/>
      <c r="D10" s="187"/>
      <c r="E10" s="187"/>
      <c r="F10" s="187"/>
      <c r="G10" s="187"/>
      <c r="H10" s="187"/>
      <c r="I10" s="188"/>
      <c r="J10" s="24"/>
      <c r="K10" s="24"/>
    </row>
    <row r="11" spans="1:19" s="8" customFormat="1" ht="17.25" customHeight="1" x14ac:dyDescent="0.2">
      <c r="A11" s="186" t="s">
        <v>31</v>
      </c>
      <c r="B11" s="187"/>
      <c r="C11" s="187"/>
      <c r="D11" s="187"/>
      <c r="E11" s="187"/>
      <c r="F11" s="187"/>
      <c r="G11" s="187"/>
      <c r="H11" s="187"/>
      <c r="I11" s="188"/>
      <c r="J11" s="24"/>
      <c r="K11" s="24"/>
    </row>
    <row r="12" spans="1:19" s="8" customFormat="1" ht="21" customHeight="1" x14ac:dyDescent="0.2">
      <c r="A12" s="173" t="s">
        <v>32</v>
      </c>
      <c r="B12" s="174"/>
      <c r="C12" s="189" t="s">
        <v>306</v>
      </c>
      <c r="D12" s="189"/>
      <c r="E12" s="189"/>
      <c r="F12" s="16" t="s">
        <v>33</v>
      </c>
      <c r="G12" s="190">
        <v>48600730</v>
      </c>
      <c r="H12" s="189"/>
      <c r="I12" s="189"/>
      <c r="J12" s="24"/>
      <c r="K12" s="24"/>
    </row>
    <row r="13" spans="1:19" s="8" customFormat="1" ht="34.5" customHeight="1" x14ac:dyDescent="0.2">
      <c r="A13" s="173" t="s">
        <v>34</v>
      </c>
      <c r="B13" s="174"/>
      <c r="C13" s="17" t="s">
        <v>307</v>
      </c>
      <c r="D13" s="11" t="s">
        <v>35</v>
      </c>
      <c r="E13" s="17" t="s">
        <v>308</v>
      </c>
      <c r="F13" s="16" t="s">
        <v>36</v>
      </c>
      <c r="G13" s="175">
        <v>36944</v>
      </c>
      <c r="H13" s="175"/>
      <c r="I13" s="175"/>
      <c r="J13" s="24"/>
      <c r="K13" s="24"/>
    </row>
    <row r="14" spans="1:19" s="8" customFormat="1" ht="27" customHeight="1" x14ac:dyDescent="0.2">
      <c r="A14" s="176" t="s">
        <v>37</v>
      </c>
      <c r="B14" s="177"/>
      <c r="C14" s="178" t="s">
        <v>441</v>
      </c>
      <c r="D14" s="179"/>
      <c r="E14" s="19" t="s">
        <v>26</v>
      </c>
      <c r="F14" s="15" t="s">
        <v>38</v>
      </c>
      <c r="G14" s="15"/>
      <c r="H14" s="15"/>
      <c r="I14" s="20"/>
      <c r="J14" s="24"/>
      <c r="K14" s="24"/>
    </row>
    <row r="15" spans="1:19" s="8" customFormat="1" ht="28.5" customHeight="1" x14ac:dyDescent="0.2">
      <c r="A15" s="176" t="s">
        <v>39</v>
      </c>
      <c r="B15" s="177"/>
      <c r="C15" s="177"/>
      <c r="D15" s="18" t="s">
        <v>40</v>
      </c>
      <c r="E15" s="83" t="s">
        <v>41</v>
      </c>
      <c r="F15" s="180" t="s">
        <v>17</v>
      </c>
      <c r="G15" s="180"/>
      <c r="H15" s="180"/>
      <c r="I15" s="180"/>
      <c r="J15" s="24"/>
      <c r="K15" s="24"/>
    </row>
    <row r="16" spans="1:19" s="8" customFormat="1" ht="48.75" customHeight="1" x14ac:dyDescent="0.2">
      <c r="A16" s="196" t="s">
        <v>42</v>
      </c>
      <c r="B16" s="196"/>
      <c r="C16" s="196"/>
      <c r="D16" s="25" t="s">
        <v>43</v>
      </c>
      <c r="E16" s="25" t="s">
        <v>309</v>
      </c>
      <c r="F16" s="237" t="s">
        <v>44</v>
      </c>
      <c r="G16" s="238"/>
      <c r="H16" s="238"/>
      <c r="I16" s="239"/>
      <c r="J16" s="24"/>
      <c r="K16" s="24"/>
    </row>
    <row r="17" spans="1:11" s="8" customFormat="1" ht="57" customHeight="1" x14ac:dyDescent="0.2">
      <c r="A17" s="196" t="s">
        <v>45</v>
      </c>
      <c r="B17" s="196"/>
      <c r="C17" s="196"/>
      <c r="D17" s="25" t="s">
        <v>43</v>
      </c>
      <c r="E17" s="25" t="s">
        <v>310</v>
      </c>
      <c r="F17" s="240"/>
      <c r="G17" s="241"/>
      <c r="H17" s="241"/>
      <c r="I17" s="242"/>
      <c r="J17" s="24"/>
      <c r="K17" s="24"/>
    </row>
    <row r="18" spans="1:11" s="8" customFormat="1" ht="24" customHeight="1" x14ac:dyDescent="0.2">
      <c r="A18" s="196" t="s">
        <v>46</v>
      </c>
      <c r="B18" s="196"/>
      <c r="C18" s="196"/>
      <c r="D18" s="25" t="s">
        <v>43</v>
      </c>
      <c r="E18" s="25" t="s">
        <v>311</v>
      </c>
      <c r="F18" s="240"/>
      <c r="G18" s="241"/>
      <c r="H18" s="241"/>
      <c r="I18" s="242"/>
      <c r="J18" s="24"/>
      <c r="K18" s="24"/>
    </row>
    <row r="19" spans="1:11" s="8" customFormat="1" ht="41.25" customHeight="1" x14ac:dyDescent="0.2">
      <c r="A19" s="196" t="s">
        <v>47</v>
      </c>
      <c r="B19" s="196"/>
      <c r="C19" s="196"/>
      <c r="D19" s="25" t="s">
        <v>43</v>
      </c>
      <c r="E19" s="25" t="s">
        <v>312</v>
      </c>
      <c r="F19" s="243"/>
      <c r="G19" s="244"/>
      <c r="H19" s="244"/>
      <c r="I19" s="245"/>
      <c r="J19" s="24"/>
      <c r="K19" s="24"/>
    </row>
    <row r="20" spans="1:11" s="8" customFormat="1" ht="51.75" customHeight="1" x14ac:dyDescent="0.2">
      <c r="A20" s="196" t="s">
        <v>48</v>
      </c>
      <c r="B20" s="196"/>
      <c r="C20" s="196"/>
      <c r="D20" s="25" t="s">
        <v>43</v>
      </c>
      <c r="E20" s="25" t="s">
        <v>313</v>
      </c>
      <c r="F20" s="212" t="s">
        <v>49</v>
      </c>
      <c r="G20" s="213"/>
      <c r="H20" s="213"/>
      <c r="I20" s="214"/>
      <c r="J20" s="24"/>
      <c r="K20" s="24"/>
    </row>
    <row r="21" spans="1:11" s="8" customFormat="1" ht="12.75" x14ac:dyDescent="0.2">
      <c r="A21" s="191" t="s">
        <v>50</v>
      </c>
      <c r="B21" s="191"/>
      <c r="C21" s="191"/>
      <c r="D21" s="191"/>
      <c r="E21" s="191"/>
      <c r="F21" s="191"/>
      <c r="G21" s="191"/>
      <c r="H21" s="191"/>
      <c r="I21" s="191"/>
      <c r="J21" s="24"/>
      <c r="K21" s="24"/>
    </row>
    <row r="22" spans="1:11" s="8" customFormat="1" ht="51" x14ac:dyDescent="0.2">
      <c r="A22" s="83" t="s">
        <v>11</v>
      </c>
      <c r="B22" s="83" t="s">
        <v>51</v>
      </c>
      <c r="C22" s="83" t="s">
        <v>14</v>
      </c>
      <c r="D22" s="83" t="s">
        <v>52</v>
      </c>
      <c r="E22" s="192" t="s">
        <v>53</v>
      </c>
      <c r="F22" s="193"/>
      <c r="G22" s="26" t="s">
        <v>54</v>
      </c>
      <c r="H22" s="26" t="s">
        <v>55</v>
      </c>
      <c r="I22" s="26" t="s">
        <v>56</v>
      </c>
      <c r="J22" s="24"/>
      <c r="K22" s="24"/>
    </row>
    <row r="23" spans="1:11" s="8" customFormat="1" ht="209.25" customHeight="1" x14ac:dyDescent="0.2">
      <c r="A23" s="40">
        <v>1</v>
      </c>
      <c r="B23" s="41"/>
      <c r="C23" s="13" t="s">
        <v>314</v>
      </c>
      <c r="D23" s="13" t="s">
        <v>315</v>
      </c>
      <c r="E23" s="194" t="s">
        <v>316</v>
      </c>
      <c r="F23" s="195"/>
      <c r="G23" s="27">
        <v>39324</v>
      </c>
      <c r="H23" s="27">
        <v>44026</v>
      </c>
      <c r="I23" s="28">
        <f>(H23-G23)/365</f>
        <v>12.882191780821918</v>
      </c>
      <c r="J23" s="24"/>
      <c r="K23" s="24"/>
    </row>
    <row r="24" spans="1:11" s="8" customFormat="1" ht="22.5" customHeight="1" x14ac:dyDescent="0.2">
      <c r="A24" s="176" t="s">
        <v>39</v>
      </c>
      <c r="B24" s="177"/>
      <c r="C24" s="177"/>
      <c r="D24" s="18" t="s">
        <v>40</v>
      </c>
      <c r="E24" s="21" t="s">
        <v>41</v>
      </c>
      <c r="F24" s="180" t="s">
        <v>17</v>
      </c>
      <c r="G24" s="180"/>
      <c r="H24" s="180"/>
      <c r="I24" s="180"/>
      <c r="J24" s="24"/>
      <c r="K24" s="24"/>
    </row>
    <row r="25" spans="1:11" s="8" customFormat="1" ht="76.5" x14ac:dyDescent="0.2">
      <c r="A25" s="196" t="s">
        <v>57</v>
      </c>
      <c r="B25" s="196"/>
      <c r="C25" s="196"/>
      <c r="D25" s="25" t="s">
        <v>43</v>
      </c>
      <c r="E25" s="25" t="s">
        <v>317</v>
      </c>
      <c r="F25" s="325" t="s">
        <v>426</v>
      </c>
      <c r="G25" s="326"/>
      <c r="H25" s="326"/>
      <c r="I25" s="326"/>
      <c r="J25" s="24"/>
      <c r="K25" s="24"/>
    </row>
    <row r="26" spans="1:11" s="8" customFormat="1" ht="75" customHeight="1" x14ac:dyDescent="0.2">
      <c r="A26" s="196" t="s">
        <v>58</v>
      </c>
      <c r="B26" s="196"/>
      <c r="C26" s="196"/>
      <c r="D26" s="25" t="s">
        <v>318</v>
      </c>
      <c r="E26" s="76" t="s">
        <v>319</v>
      </c>
      <c r="F26" s="320"/>
      <c r="G26" s="321"/>
      <c r="H26" s="321"/>
      <c r="I26" s="322"/>
      <c r="J26" s="24"/>
      <c r="K26" s="24"/>
    </row>
    <row r="27" spans="1:11" s="8" customFormat="1" ht="12" customHeight="1" x14ac:dyDescent="0.2">
      <c r="A27" s="166" t="s">
        <v>59</v>
      </c>
      <c r="B27" s="166"/>
      <c r="C27" s="166"/>
      <c r="D27" s="166"/>
      <c r="E27" s="59">
        <f>SUM(I23)</f>
        <v>12.882191780821918</v>
      </c>
      <c r="F27" s="167" t="s">
        <v>60</v>
      </c>
      <c r="G27" s="167"/>
      <c r="H27" s="167"/>
      <c r="I27" s="167"/>
      <c r="J27" s="24"/>
      <c r="K27" s="24"/>
    </row>
    <row r="28" spans="1:11" s="8" customFormat="1" ht="16.5" customHeight="1" x14ac:dyDescent="0.2">
      <c r="A28" s="215"/>
      <c r="B28" s="215"/>
      <c r="C28" s="215"/>
      <c r="D28" s="215"/>
      <c r="E28" s="215"/>
      <c r="F28" s="215"/>
      <c r="G28" s="215"/>
      <c r="H28" s="215"/>
      <c r="I28" s="215"/>
      <c r="J28" s="24"/>
      <c r="K28" s="24"/>
    </row>
    <row r="29" spans="1:11" s="8" customFormat="1" ht="12.75" x14ac:dyDescent="0.2">
      <c r="A29" s="181" t="s">
        <v>21</v>
      </c>
      <c r="B29" s="181"/>
      <c r="C29" s="181"/>
      <c r="D29" s="181"/>
      <c r="E29" s="181"/>
      <c r="F29" s="181"/>
      <c r="G29" s="181"/>
      <c r="H29" s="181"/>
      <c r="I29" s="181"/>
    </row>
    <row r="30" spans="1:11" s="8" customFormat="1" ht="25.5" customHeight="1" x14ac:dyDescent="0.2">
      <c r="A30" s="22" t="s">
        <v>22</v>
      </c>
      <c r="B30" s="81" t="s">
        <v>23</v>
      </c>
      <c r="C30" s="81" t="s">
        <v>24</v>
      </c>
      <c r="D30" s="81" t="s">
        <v>25</v>
      </c>
      <c r="E30" s="81" t="s">
        <v>26</v>
      </c>
      <c r="F30" s="23" t="s">
        <v>27</v>
      </c>
      <c r="G30" s="216" t="s">
        <v>28</v>
      </c>
      <c r="H30" s="216"/>
      <c r="I30" s="216"/>
      <c r="J30" s="24"/>
      <c r="K30" s="24"/>
    </row>
    <row r="31" spans="1:11" s="8" customFormat="1" ht="123.75" customHeight="1" x14ac:dyDescent="0.2">
      <c r="A31" s="82">
        <v>2</v>
      </c>
      <c r="B31" s="82">
        <v>1</v>
      </c>
      <c r="C31" s="82" t="s">
        <v>72</v>
      </c>
      <c r="D31" s="82" t="s">
        <v>74</v>
      </c>
      <c r="E31" s="82" t="s">
        <v>105</v>
      </c>
      <c r="F31" s="39" t="s">
        <v>73</v>
      </c>
      <c r="G31" s="217" t="s">
        <v>75</v>
      </c>
      <c r="H31" s="217"/>
      <c r="I31" s="217"/>
      <c r="J31" s="24"/>
      <c r="K31" s="24"/>
    </row>
    <row r="32" spans="1:11" s="8" customFormat="1" ht="12.75" x14ac:dyDescent="0.2">
      <c r="A32" s="186" t="s">
        <v>30</v>
      </c>
      <c r="B32" s="187"/>
      <c r="C32" s="187"/>
      <c r="D32" s="187"/>
      <c r="E32" s="187"/>
      <c r="F32" s="187"/>
      <c r="G32" s="187"/>
      <c r="H32" s="187"/>
      <c r="I32" s="188"/>
      <c r="J32" s="24"/>
      <c r="K32" s="24"/>
    </row>
    <row r="33" spans="1:11" s="8" customFormat="1" ht="12.75" x14ac:dyDescent="0.2">
      <c r="A33" s="186" t="s">
        <v>31</v>
      </c>
      <c r="B33" s="187"/>
      <c r="C33" s="187"/>
      <c r="D33" s="187"/>
      <c r="E33" s="187"/>
      <c r="F33" s="187"/>
      <c r="G33" s="187"/>
      <c r="H33" s="187"/>
      <c r="I33" s="188"/>
      <c r="J33" s="24"/>
      <c r="K33" s="24"/>
    </row>
    <row r="34" spans="1:11" s="8" customFormat="1" ht="18" customHeight="1" x14ac:dyDescent="0.2">
      <c r="A34" s="173" t="s">
        <v>32</v>
      </c>
      <c r="B34" s="174"/>
      <c r="C34" s="189" t="s">
        <v>320</v>
      </c>
      <c r="D34" s="189"/>
      <c r="E34" s="189"/>
      <c r="F34" s="16" t="s">
        <v>33</v>
      </c>
      <c r="G34" s="190">
        <v>9530542</v>
      </c>
      <c r="H34" s="189"/>
      <c r="I34" s="189"/>
      <c r="J34" s="24"/>
      <c r="K34" s="24"/>
    </row>
    <row r="35" spans="1:11" s="8" customFormat="1" ht="66" customHeight="1" x14ac:dyDescent="0.2">
      <c r="A35" s="173" t="s">
        <v>34</v>
      </c>
      <c r="B35" s="174"/>
      <c r="C35" s="17" t="s">
        <v>321</v>
      </c>
      <c r="D35" s="11" t="s">
        <v>35</v>
      </c>
      <c r="E35" s="80" t="s">
        <v>322</v>
      </c>
      <c r="F35" s="16" t="s">
        <v>36</v>
      </c>
      <c r="G35" s="175">
        <v>34564</v>
      </c>
      <c r="H35" s="175"/>
      <c r="I35" s="175"/>
      <c r="J35" s="24"/>
      <c r="K35" s="24"/>
    </row>
    <row r="36" spans="1:11" s="8" customFormat="1" ht="39.75" customHeight="1" x14ac:dyDescent="0.2">
      <c r="A36" s="176" t="s">
        <v>37</v>
      </c>
      <c r="B36" s="177"/>
      <c r="C36" s="178"/>
      <c r="D36" s="179"/>
      <c r="E36" s="19" t="s">
        <v>26</v>
      </c>
      <c r="F36" s="15" t="s">
        <v>38</v>
      </c>
      <c r="G36" s="15"/>
      <c r="H36" s="15"/>
      <c r="I36" s="20"/>
      <c r="J36" s="24"/>
      <c r="K36" s="24"/>
    </row>
    <row r="37" spans="1:11" s="8" customFormat="1" ht="28.5" customHeight="1" x14ac:dyDescent="0.2">
      <c r="A37" s="176" t="s">
        <v>39</v>
      </c>
      <c r="B37" s="177"/>
      <c r="C37" s="177"/>
      <c r="D37" s="18" t="s">
        <v>40</v>
      </c>
      <c r="E37" s="21" t="s">
        <v>41</v>
      </c>
      <c r="F37" s="180" t="s">
        <v>17</v>
      </c>
      <c r="G37" s="180"/>
      <c r="H37" s="180"/>
      <c r="I37" s="180"/>
      <c r="J37" s="24"/>
      <c r="K37" s="24"/>
    </row>
    <row r="38" spans="1:11" s="8" customFormat="1" ht="51.75" customHeight="1" x14ac:dyDescent="0.2">
      <c r="A38" s="196" t="s">
        <v>42</v>
      </c>
      <c r="B38" s="196"/>
      <c r="C38" s="196"/>
      <c r="D38" s="25" t="s">
        <v>43</v>
      </c>
      <c r="E38" s="25" t="s">
        <v>323</v>
      </c>
      <c r="F38" s="237" t="s">
        <v>44</v>
      </c>
      <c r="G38" s="238"/>
      <c r="H38" s="238"/>
      <c r="I38" s="239"/>
      <c r="J38" s="24"/>
      <c r="K38" s="24"/>
    </row>
    <row r="39" spans="1:11" s="8" customFormat="1" ht="54.75" customHeight="1" x14ac:dyDescent="0.2">
      <c r="A39" s="196" t="s">
        <v>45</v>
      </c>
      <c r="B39" s="196"/>
      <c r="C39" s="196"/>
      <c r="D39" s="25" t="s">
        <v>43</v>
      </c>
      <c r="E39" s="25" t="s">
        <v>324</v>
      </c>
      <c r="F39" s="240"/>
      <c r="G39" s="241"/>
      <c r="H39" s="241"/>
      <c r="I39" s="242"/>
      <c r="J39" s="24"/>
      <c r="K39" s="24"/>
    </row>
    <row r="40" spans="1:11" s="8" customFormat="1" ht="56.25" customHeight="1" x14ac:dyDescent="0.2">
      <c r="A40" s="196" t="s">
        <v>47</v>
      </c>
      <c r="B40" s="196"/>
      <c r="C40" s="196"/>
      <c r="D40" s="25" t="s">
        <v>43</v>
      </c>
      <c r="E40" s="25" t="s">
        <v>325</v>
      </c>
      <c r="F40" s="243"/>
      <c r="G40" s="244"/>
      <c r="H40" s="244"/>
      <c r="I40" s="245"/>
      <c r="J40" s="24"/>
      <c r="K40" s="24"/>
    </row>
    <row r="41" spans="1:11" s="8" customFormat="1" ht="49.5" customHeight="1" x14ac:dyDescent="0.2">
      <c r="A41" s="196" t="s">
        <v>48</v>
      </c>
      <c r="B41" s="196"/>
      <c r="C41" s="196"/>
      <c r="D41" s="25" t="s">
        <v>43</v>
      </c>
      <c r="E41" s="25" t="s">
        <v>326</v>
      </c>
      <c r="F41" s="212" t="s">
        <v>49</v>
      </c>
      <c r="G41" s="213"/>
      <c r="H41" s="213"/>
      <c r="I41" s="214"/>
      <c r="J41" s="24"/>
      <c r="K41" s="24"/>
    </row>
    <row r="42" spans="1:11" s="8" customFormat="1" ht="28.5" customHeight="1" x14ac:dyDescent="0.2">
      <c r="A42" s="186" t="s">
        <v>62</v>
      </c>
      <c r="B42" s="187"/>
      <c r="C42" s="187"/>
      <c r="D42" s="187"/>
      <c r="E42" s="187"/>
      <c r="F42" s="187"/>
      <c r="G42" s="187"/>
      <c r="H42" s="187"/>
      <c r="I42" s="188"/>
      <c r="J42" s="24"/>
      <c r="K42" s="24"/>
    </row>
    <row r="43" spans="1:11" s="8" customFormat="1" ht="48.75" customHeight="1" x14ac:dyDescent="0.2">
      <c r="A43" s="83" t="s">
        <v>11</v>
      </c>
      <c r="B43" s="43" t="s">
        <v>51</v>
      </c>
      <c r="C43" s="83" t="s">
        <v>14</v>
      </c>
      <c r="D43" s="83" t="s">
        <v>52</v>
      </c>
      <c r="E43" s="192" t="s">
        <v>53</v>
      </c>
      <c r="F43" s="193"/>
      <c r="G43" s="26" t="s">
        <v>54</v>
      </c>
      <c r="H43" s="26" t="s">
        <v>55</v>
      </c>
      <c r="I43" s="26" t="s">
        <v>56</v>
      </c>
      <c r="J43" s="24"/>
      <c r="K43" s="24"/>
    </row>
    <row r="44" spans="1:11" s="8" customFormat="1" ht="59.25" customHeight="1" x14ac:dyDescent="0.2">
      <c r="A44" s="40">
        <v>1</v>
      </c>
      <c r="B44" s="14"/>
      <c r="C44" s="13" t="s">
        <v>327</v>
      </c>
      <c r="D44" s="13" t="s">
        <v>328</v>
      </c>
      <c r="E44" s="262" t="s">
        <v>329</v>
      </c>
      <c r="F44" s="263"/>
      <c r="G44" s="27">
        <v>42019</v>
      </c>
      <c r="H44" s="27">
        <v>44012</v>
      </c>
      <c r="I44" s="28">
        <f>(H44-G44)/365</f>
        <v>5.4602739726027396</v>
      </c>
      <c r="J44" s="24"/>
      <c r="K44" s="24"/>
    </row>
    <row r="45" spans="1:11" s="8" customFormat="1" ht="174" customHeight="1" x14ac:dyDescent="0.2">
      <c r="A45" s="40">
        <v>2</v>
      </c>
      <c r="B45" s="14"/>
      <c r="C45" s="13" t="s">
        <v>330</v>
      </c>
      <c r="D45" s="13" t="s">
        <v>331</v>
      </c>
      <c r="E45" s="262" t="s">
        <v>332</v>
      </c>
      <c r="F45" s="263"/>
      <c r="G45" s="27">
        <v>41298</v>
      </c>
      <c r="H45" s="27">
        <v>41962</v>
      </c>
      <c r="I45" s="28">
        <f>(H45-G45)/365</f>
        <v>1.8191780821917809</v>
      </c>
      <c r="J45" s="24"/>
      <c r="K45" s="24"/>
    </row>
    <row r="46" spans="1:11" s="8" customFormat="1" ht="146.25" customHeight="1" x14ac:dyDescent="0.2">
      <c r="A46" s="95">
        <v>3</v>
      </c>
      <c r="B46" s="14"/>
      <c r="C46" s="96" t="s">
        <v>333</v>
      </c>
      <c r="D46" s="13" t="s">
        <v>500</v>
      </c>
      <c r="E46" s="330" t="s">
        <v>501</v>
      </c>
      <c r="F46" s="331"/>
      <c r="G46" s="27">
        <v>34564</v>
      </c>
      <c r="H46" s="27">
        <v>35295</v>
      </c>
      <c r="I46" s="28"/>
      <c r="J46" s="24"/>
      <c r="K46" s="24"/>
    </row>
    <row r="47" spans="1:11" s="8" customFormat="1" ht="41.25" customHeight="1" x14ac:dyDescent="0.2">
      <c r="A47" s="176" t="s">
        <v>39</v>
      </c>
      <c r="B47" s="177"/>
      <c r="C47" s="177"/>
      <c r="D47" s="18" t="s">
        <v>40</v>
      </c>
      <c r="E47" s="83" t="s">
        <v>41</v>
      </c>
      <c r="F47" s="180" t="s">
        <v>17</v>
      </c>
      <c r="G47" s="180"/>
      <c r="H47" s="180"/>
      <c r="I47" s="180"/>
      <c r="J47" s="24"/>
      <c r="K47" s="24"/>
    </row>
    <row r="48" spans="1:11" s="46" customFormat="1" ht="69" customHeight="1" x14ac:dyDescent="0.2">
      <c r="A48" s="196" t="s">
        <v>334</v>
      </c>
      <c r="B48" s="196"/>
      <c r="C48" s="196"/>
      <c r="D48" s="25" t="s">
        <v>318</v>
      </c>
      <c r="E48" s="25" t="s">
        <v>335</v>
      </c>
      <c r="F48" s="332" t="s">
        <v>502</v>
      </c>
      <c r="G48" s="333"/>
      <c r="H48" s="333"/>
      <c r="I48" s="334"/>
      <c r="J48" s="24"/>
      <c r="K48" s="24"/>
    </row>
    <row r="49" spans="1:11" s="8" customFormat="1" ht="78" customHeight="1" x14ac:dyDescent="0.2">
      <c r="A49" s="196" t="s">
        <v>63</v>
      </c>
      <c r="B49" s="196"/>
      <c r="C49" s="196"/>
      <c r="D49" s="25"/>
      <c r="E49" s="76" t="s">
        <v>336</v>
      </c>
      <c r="F49" s="327"/>
      <c r="G49" s="328"/>
      <c r="H49" s="328"/>
      <c r="I49" s="329"/>
      <c r="J49" s="24"/>
      <c r="K49" s="24"/>
    </row>
    <row r="50" spans="1:11" s="8" customFormat="1" ht="31.5" customHeight="1" x14ac:dyDescent="0.2">
      <c r="A50" s="166" t="s">
        <v>59</v>
      </c>
      <c r="B50" s="166"/>
      <c r="C50" s="166"/>
      <c r="D50" s="166"/>
      <c r="E50" s="59">
        <f>SUM(I44:I46)</f>
        <v>7.2794520547945201</v>
      </c>
      <c r="F50" s="167" t="s">
        <v>60</v>
      </c>
      <c r="G50" s="167"/>
      <c r="H50" s="167"/>
      <c r="I50" s="167"/>
      <c r="J50" s="24"/>
      <c r="K50" s="24"/>
    </row>
    <row r="51" spans="1:11" s="8" customFormat="1" ht="17.25" customHeight="1" x14ac:dyDescent="0.2"/>
    <row r="52" spans="1:11" s="8" customFormat="1" ht="23.25" customHeight="1" x14ac:dyDescent="0.2">
      <c r="A52" s="181" t="s">
        <v>21</v>
      </c>
      <c r="B52" s="181"/>
      <c r="C52" s="181"/>
      <c r="D52" s="181"/>
      <c r="E52" s="181"/>
      <c r="F52" s="181"/>
      <c r="G52" s="181"/>
      <c r="H52" s="181"/>
      <c r="I52" s="181"/>
    </row>
    <row r="53" spans="1:11" s="8" customFormat="1" ht="25.5" customHeight="1" x14ac:dyDescent="0.2">
      <c r="A53" s="22" t="s">
        <v>22</v>
      </c>
      <c r="B53" s="81" t="s">
        <v>23</v>
      </c>
      <c r="C53" s="81" t="s">
        <v>24</v>
      </c>
      <c r="D53" s="81" t="s">
        <v>25</v>
      </c>
      <c r="E53" s="81" t="s">
        <v>26</v>
      </c>
      <c r="F53" s="23" t="s">
        <v>27</v>
      </c>
      <c r="G53" s="216" t="s">
        <v>28</v>
      </c>
      <c r="H53" s="216"/>
      <c r="I53" s="216"/>
    </row>
    <row r="54" spans="1:11" s="8" customFormat="1" ht="95.25" customHeight="1" x14ac:dyDescent="0.2">
      <c r="A54" s="82">
        <v>3</v>
      </c>
      <c r="B54" s="82">
        <v>1</v>
      </c>
      <c r="C54" s="82" t="s">
        <v>76</v>
      </c>
      <c r="D54" s="82" t="s">
        <v>74</v>
      </c>
      <c r="E54" s="82" t="s">
        <v>106</v>
      </c>
      <c r="F54" s="39" t="s">
        <v>77</v>
      </c>
      <c r="G54" s="217" t="s">
        <v>78</v>
      </c>
      <c r="H54" s="217"/>
      <c r="I54" s="217"/>
    </row>
    <row r="55" spans="1:11" s="8" customFormat="1" ht="12.75" customHeight="1" x14ac:dyDescent="0.2">
      <c r="A55" s="186" t="s">
        <v>30</v>
      </c>
      <c r="B55" s="187"/>
      <c r="C55" s="187"/>
      <c r="D55" s="187"/>
      <c r="E55" s="187"/>
      <c r="F55" s="187"/>
      <c r="G55" s="187"/>
      <c r="H55" s="187"/>
      <c r="I55" s="188"/>
    </row>
    <row r="56" spans="1:11" s="8" customFormat="1" ht="12.75" customHeight="1" x14ac:dyDescent="0.2">
      <c r="A56" s="186" t="s">
        <v>31</v>
      </c>
      <c r="B56" s="187"/>
      <c r="C56" s="187"/>
      <c r="D56" s="187"/>
      <c r="E56" s="187"/>
      <c r="F56" s="187"/>
      <c r="G56" s="187"/>
      <c r="H56" s="187"/>
      <c r="I56" s="188"/>
    </row>
    <row r="57" spans="1:11" s="8" customFormat="1" ht="12.75" customHeight="1" x14ac:dyDescent="0.2">
      <c r="A57" s="173" t="s">
        <v>32</v>
      </c>
      <c r="B57" s="174"/>
      <c r="C57" s="189" t="s">
        <v>337</v>
      </c>
      <c r="D57" s="189"/>
      <c r="E57" s="189"/>
      <c r="F57" s="16" t="s">
        <v>33</v>
      </c>
      <c r="G57" s="190">
        <v>19304286</v>
      </c>
      <c r="H57" s="189"/>
      <c r="I57" s="189"/>
    </row>
    <row r="58" spans="1:11" s="8" customFormat="1" ht="38.25" customHeight="1" x14ac:dyDescent="0.2">
      <c r="A58" s="173" t="s">
        <v>34</v>
      </c>
      <c r="B58" s="174"/>
      <c r="C58" s="17" t="s">
        <v>338</v>
      </c>
      <c r="D58" s="11" t="s">
        <v>35</v>
      </c>
      <c r="E58" s="80">
        <v>440</v>
      </c>
      <c r="F58" s="16" t="s">
        <v>36</v>
      </c>
      <c r="G58" s="175">
        <v>31852</v>
      </c>
      <c r="H58" s="175"/>
      <c r="I58" s="175"/>
    </row>
    <row r="59" spans="1:11" s="8" customFormat="1" ht="26.25" customHeight="1" x14ac:dyDescent="0.2">
      <c r="A59" s="176" t="s">
        <v>37</v>
      </c>
      <c r="B59" s="177"/>
      <c r="C59" s="178"/>
      <c r="D59" s="179"/>
      <c r="E59" s="19" t="s">
        <v>26</v>
      </c>
      <c r="F59" s="15" t="s">
        <v>38</v>
      </c>
      <c r="G59" s="15"/>
      <c r="H59" s="15"/>
      <c r="I59" s="20"/>
    </row>
    <row r="60" spans="1:11" s="8" customFormat="1" ht="12.75" customHeight="1" x14ac:dyDescent="0.2">
      <c r="A60" s="176" t="s">
        <v>39</v>
      </c>
      <c r="B60" s="177"/>
      <c r="C60" s="177"/>
      <c r="D60" s="18" t="s">
        <v>40</v>
      </c>
      <c r="E60" s="21" t="s">
        <v>41</v>
      </c>
      <c r="F60" s="180" t="s">
        <v>17</v>
      </c>
      <c r="G60" s="180"/>
      <c r="H60" s="180"/>
      <c r="I60" s="180"/>
    </row>
    <row r="61" spans="1:11" s="8" customFormat="1" ht="12.75" customHeight="1" x14ac:dyDescent="0.2">
      <c r="A61" s="196" t="s">
        <v>42</v>
      </c>
      <c r="B61" s="196"/>
      <c r="C61" s="196"/>
      <c r="D61" s="25" t="s">
        <v>43</v>
      </c>
      <c r="E61" s="25" t="s">
        <v>339</v>
      </c>
      <c r="F61" s="264" t="s">
        <v>44</v>
      </c>
      <c r="G61" s="265"/>
      <c r="H61" s="265"/>
      <c r="I61" s="266"/>
    </row>
    <row r="62" spans="1:11" s="8" customFormat="1" ht="12.75" customHeight="1" x14ac:dyDescent="0.2">
      <c r="A62" s="196" t="s">
        <v>45</v>
      </c>
      <c r="B62" s="196"/>
      <c r="C62" s="196"/>
      <c r="D62" s="25" t="s">
        <v>43</v>
      </c>
      <c r="E62" s="25" t="s">
        <v>340</v>
      </c>
      <c r="F62" s="267"/>
      <c r="G62" s="268"/>
      <c r="H62" s="268"/>
      <c r="I62" s="269"/>
    </row>
    <row r="63" spans="1:11" s="8" customFormat="1" ht="12.75" customHeight="1" x14ac:dyDescent="0.2">
      <c r="A63" s="196" t="s">
        <v>47</v>
      </c>
      <c r="B63" s="196"/>
      <c r="C63" s="196"/>
      <c r="D63" s="25" t="s">
        <v>43</v>
      </c>
      <c r="E63" s="25" t="s">
        <v>341</v>
      </c>
      <c r="F63" s="270"/>
      <c r="G63" s="271"/>
      <c r="H63" s="271"/>
      <c r="I63" s="272"/>
    </row>
    <row r="64" spans="1:11" s="8" customFormat="1" ht="38.25" customHeight="1" x14ac:dyDescent="0.2">
      <c r="A64" s="196" t="s">
        <v>48</v>
      </c>
      <c r="B64" s="196"/>
      <c r="C64" s="196"/>
      <c r="D64" s="25" t="s">
        <v>43</v>
      </c>
      <c r="E64" s="25" t="s">
        <v>442</v>
      </c>
      <c r="F64" s="212" t="s">
        <v>49</v>
      </c>
      <c r="G64" s="213"/>
      <c r="H64" s="213"/>
      <c r="I64" s="214"/>
    </row>
    <row r="65" spans="1:9" s="8" customFormat="1" ht="12.75" customHeight="1" x14ac:dyDescent="0.2">
      <c r="A65" s="186" t="s">
        <v>62</v>
      </c>
      <c r="B65" s="187"/>
      <c r="C65" s="187"/>
      <c r="D65" s="187"/>
      <c r="E65" s="187"/>
      <c r="F65" s="187"/>
      <c r="G65" s="187"/>
      <c r="H65" s="187"/>
      <c r="I65" s="188"/>
    </row>
    <row r="66" spans="1:9" s="8" customFormat="1" ht="38.25" x14ac:dyDescent="0.2">
      <c r="A66" s="83" t="s">
        <v>11</v>
      </c>
      <c r="B66" s="43" t="s">
        <v>51</v>
      </c>
      <c r="C66" s="83" t="s">
        <v>14</v>
      </c>
      <c r="D66" s="83" t="s">
        <v>52</v>
      </c>
      <c r="E66" s="192" t="s">
        <v>53</v>
      </c>
      <c r="F66" s="193"/>
      <c r="G66" s="26" t="s">
        <v>54</v>
      </c>
      <c r="H66" s="26" t="s">
        <v>55</v>
      </c>
      <c r="I66" s="26" t="s">
        <v>56</v>
      </c>
    </row>
    <row r="67" spans="1:9" s="8" customFormat="1" ht="342.75" customHeight="1" x14ac:dyDescent="0.2">
      <c r="A67" s="40">
        <v>1</v>
      </c>
      <c r="B67" s="14"/>
      <c r="C67" s="13" t="s">
        <v>342</v>
      </c>
      <c r="D67" s="13" t="s">
        <v>343</v>
      </c>
      <c r="E67" s="262" t="s">
        <v>490</v>
      </c>
      <c r="F67" s="263"/>
      <c r="G67" s="27">
        <v>36525</v>
      </c>
      <c r="H67" s="27">
        <v>39873</v>
      </c>
      <c r="I67" s="28">
        <f>(H67-G67)/365</f>
        <v>9.1726027397260275</v>
      </c>
    </row>
    <row r="68" spans="1:9" s="8" customFormat="1" ht="12.75" customHeight="1" x14ac:dyDescent="0.2">
      <c r="A68" s="176" t="s">
        <v>39</v>
      </c>
      <c r="B68" s="177"/>
      <c r="C68" s="177"/>
      <c r="D68" s="18" t="s">
        <v>40</v>
      </c>
      <c r="E68" s="83" t="s">
        <v>41</v>
      </c>
      <c r="F68" s="180" t="s">
        <v>17</v>
      </c>
      <c r="G68" s="180"/>
      <c r="H68" s="180"/>
      <c r="I68" s="180"/>
    </row>
    <row r="69" spans="1:9" s="8" customFormat="1" ht="51.75" customHeight="1" x14ac:dyDescent="0.2">
      <c r="A69" s="196" t="s">
        <v>57</v>
      </c>
      <c r="B69" s="196"/>
      <c r="C69" s="196"/>
      <c r="D69" s="25" t="s">
        <v>43</v>
      </c>
      <c r="E69" s="25" t="s">
        <v>344</v>
      </c>
      <c r="F69" s="325" t="s">
        <v>443</v>
      </c>
      <c r="G69" s="326"/>
      <c r="H69" s="326"/>
      <c r="I69" s="326"/>
    </row>
    <row r="70" spans="1:9" s="8" customFormat="1" ht="38.25" customHeight="1" x14ac:dyDescent="0.2">
      <c r="A70" s="196" t="s">
        <v>63</v>
      </c>
      <c r="B70" s="196"/>
      <c r="C70" s="196"/>
      <c r="D70" s="25" t="s">
        <v>43</v>
      </c>
      <c r="E70" s="25" t="s">
        <v>345</v>
      </c>
      <c r="F70" s="77"/>
      <c r="G70" s="78"/>
      <c r="H70" s="78"/>
      <c r="I70" s="79"/>
    </row>
    <row r="71" spans="1:9" s="8" customFormat="1" ht="12.75" x14ac:dyDescent="0.2">
      <c r="A71" s="166" t="s">
        <v>59</v>
      </c>
      <c r="B71" s="166"/>
      <c r="C71" s="166"/>
      <c r="D71" s="166"/>
      <c r="E71" s="59">
        <f>SUM(I66:I67)</f>
        <v>9.1726027397260275</v>
      </c>
      <c r="F71" s="167" t="s">
        <v>60</v>
      </c>
      <c r="G71" s="167"/>
      <c r="H71" s="167"/>
      <c r="I71" s="167"/>
    </row>
    <row r="72" spans="1:9" s="8" customFormat="1" ht="12.75" x14ac:dyDescent="0.2">
      <c r="A72" s="181" t="s">
        <v>21</v>
      </c>
      <c r="B72" s="181"/>
      <c r="C72" s="181"/>
      <c r="D72" s="181"/>
      <c r="E72" s="181"/>
      <c r="F72" s="181"/>
      <c r="G72" s="181"/>
      <c r="H72" s="181"/>
      <c r="I72" s="181"/>
    </row>
    <row r="73" spans="1:9" s="8" customFormat="1" ht="25.5" x14ac:dyDescent="0.2">
      <c r="A73" s="22" t="s">
        <v>22</v>
      </c>
      <c r="B73" s="81" t="s">
        <v>23</v>
      </c>
      <c r="C73" s="81" t="s">
        <v>24</v>
      </c>
      <c r="D73" s="81" t="s">
        <v>25</v>
      </c>
      <c r="E73" s="81" t="s">
        <v>26</v>
      </c>
      <c r="F73" s="23" t="s">
        <v>27</v>
      </c>
      <c r="G73" s="216" t="s">
        <v>28</v>
      </c>
      <c r="H73" s="216"/>
      <c r="I73" s="216"/>
    </row>
    <row r="74" spans="1:9" s="8" customFormat="1" ht="118.5" customHeight="1" x14ac:dyDescent="0.2">
      <c r="A74" s="82">
        <v>4</v>
      </c>
      <c r="B74" s="82">
        <v>1</v>
      </c>
      <c r="C74" s="82" t="s">
        <v>79</v>
      </c>
      <c r="D74" s="82" t="s">
        <v>74</v>
      </c>
      <c r="E74" s="82" t="s">
        <v>106</v>
      </c>
      <c r="F74" s="39" t="s">
        <v>80</v>
      </c>
      <c r="G74" s="217" t="s">
        <v>81</v>
      </c>
      <c r="H74" s="217"/>
      <c r="I74" s="217"/>
    </row>
    <row r="75" spans="1:9" s="8" customFormat="1" ht="12.75" x14ac:dyDescent="0.2">
      <c r="A75" s="186" t="s">
        <v>30</v>
      </c>
      <c r="B75" s="187"/>
      <c r="C75" s="187"/>
      <c r="D75" s="187"/>
      <c r="E75" s="187"/>
      <c r="F75" s="187"/>
      <c r="G75" s="187"/>
      <c r="H75" s="187"/>
      <c r="I75" s="188"/>
    </row>
    <row r="76" spans="1:9" s="8" customFormat="1" ht="12.75" x14ac:dyDescent="0.2">
      <c r="A76" s="186" t="s">
        <v>31</v>
      </c>
      <c r="B76" s="187"/>
      <c r="C76" s="187"/>
      <c r="D76" s="187"/>
      <c r="E76" s="187"/>
      <c r="F76" s="187"/>
      <c r="G76" s="187"/>
      <c r="H76" s="187"/>
      <c r="I76" s="188"/>
    </row>
    <row r="77" spans="1:9" s="8" customFormat="1" ht="12.75" x14ac:dyDescent="0.2">
      <c r="A77" s="173" t="s">
        <v>32</v>
      </c>
      <c r="B77" s="174"/>
      <c r="C77" s="189" t="s">
        <v>346</v>
      </c>
      <c r="D77" s="189"/>
      <c r="E77" s="189"/>
      <c r="F77" s="16" t="s">
        <v>33</v>
      </c>
      <c r="G77" s="190">
        <v>53117501</v>
      </c>
      <c r="H77" s="189"/>
      <c r="I77" s="189"/>
    </row>
    <row r="78" spans="1:9" s="8" customFormat="1" ht="25.5" x14ac:dyDescent="0.2">
      <c r="A78" s="173" t="s">
        <v>34</v>
      </c>
      <c r="B78" s="174"/>
      <c r="C78" s="17" t="s">
        <v>347</v>
      </c>
      <c r="D78" s="11" t="s">
        <v>35</v>
      </c>
      <c r="E78" s="80" t="s">
        <v>348</v>
      </c>
      <c r="F78" s="16" t="s">
        <v>36</v>
      </c>
      <c r="G78" s="175">
        <v>39415</v>
      </c>
      <c r="H78" s="175"/>
      <c r="I78" s="175"/>
    </row>
    <row r="79" spans="1:9" s="8" customFormat="1" ht="29.25" customHeight="1" x14ac:dyDescent="0.2">
      <c r="A79" s="176" t="s">
        <v>37</v>
      </c>
      <c r="B79" s="177"/>
      <c r="C79" s="178"/>
      <c r="D79" s="179"/>
      <c r="E79" s="19" t="s">
        <v>26</v>
      </c>
      <c r="F79" s="15" t="s">
        <v>38</v>
      </c>
      <c r="G79" s="15"/>
      <c r="H79" s="15"/>
      <c r="I79" s="20"/>
    </row>
    <row r="80" spans="1:9" s="8" customFormat="1" ht="12.75" x14ac:dyDescent="0.2">
      <c r="A80" s="176" t="s">
        <v>39</v>
      </c>
      <c r="B80" s="177"/>
      <c r="C80" s="177"/>
      <c r="D80" s="18" t="s">
        <v>40</v>
      </c>
      <c r="E80" s="21" t="s">
        <v>41</v>
      </c>
      <c r="F80" s="180" t="s">
        <v>17</v>
      </c>
      <c r="G80" s="180"/>
      <c r="H80" s="180"/>
      <c r="I80" s="180"/>
    </row>
    <row r="81" spans="1:9" s="8" customFormat="1" ht="53.25" customHeight="1" x14ac:dyDescent="0.2">
      <c r="A81" s="196" t="s">
        <v>42</v>
      </c>
      <c r="B81" s="196"/>
      <c r="C81" s="196"/>
      <c r="D81" s="25" t="s">
        <v>43</v>
      </c>
      <c r="E81" s="25" t="s">
        <v>349</v>
      </c>
      <c r="F81" s="264" t="s">
        <v>44</v>
      </c>
      <c r="G81" s="265"/>
      <c r="H81" s="265"/>
      <c r="I81" s="266"/>
    </row>
    <row r="82" spans="1:9" s="8" customFormat="1" ht="53.25" customHeight="1" x14ac:dyDescent="0.2">
      <c r="A82" s="196" t="s">
        <v>45</v>
      </c>
      <c r="B82" s="196"/>
      <c r="C82" s="196"/>
      <c r="D82" s="25" t="s">
        <v>43</v>
      </c>
      <c r="E82" s="25" t="s">
        <v>350</v>
      </c>
      <c r="F82" s="267"/>
      <c r="G82" s="268"/>
      <c r="H82" s="268"/>
      <c r="I82" s="269"/>
    </row>
    <row r="83" spans="1:9" s="8" customFormat="1" ht="53.25" customHeight="1" x14ac:dyDescent="0.2">
      <c r="A83" s="196" t="s">
        <v>47</v>
      </c>
      <c r="B83" s="196"/>
      <c r="C83" s="196"/>
      <c r="D83" s="25" t="s">
        <v>43</v>
      </c>
      <c r="E83" s="25" t="s">
        <v>351</v>
      </c>
      <c r="F83" s="270"/>
      <c r="G83" s="271"/>
      <c r="H83" s="271"/>
      <c r="I83" s="272"/>
    </row>
    <row r="84" spans="1:9" s="8" customFormat="1" ht="51" x14ac:dyDescent="0.2">
      <c r="A84" s="196" t="s">
        <v>48</v>
      </c>
      <c r="B84" s="196"/>
      <c r="C84" s="196"/>
      <c r="D84" s="25" t="s">
        <v>43</v>
      </c>
      <c r="E84" s="25" t="s">
        <v>352</v>
      </c>
      <c r="F84" s="212" t="s">
        <v>444</v>
      </c>
      <c r="G84" s="213"/>
      <c r="H84" s="213"/>
      <c r="I84" s="214"/>
    </row>
    <row r="85" spans="1:9" s="8" customFormat="1" ht="12.75" x14ac:dyDescent="0.2">
      <c r="A85" s="186" t="s">
        <v>62</v>
      </c>
      <c r="B85" s="187"/>
      <c r="C85" s="187"/>
      <c r="D85" s="187"/>
      <c r="E85" s="187"/>
      <c r="F85" s="187"/>
      <c r="G85" s="187"/>
      <c r="H85" s="187"/>
      <c r="I85" s="188"/>
    </row>
    <row r="86" spans="1:9" s="8" customFormat="1" ht="38.25" x14ac:dyDescent="0.2">
      <c r="A86" s="83" t="s">
        <v>11</v>
      </c>
      <c r="B86" s="43" t="s">
        <v>51</v>
      </c>
      <c r="C86" s="83" t="s">
        <v>14</v>
      </c>
      <c r="D86" s="83" t="s">
        <v>52</v>
      </c>
      <c r="E86" s="192" t="s">
        <v>53</v>
      </c>
      <c r="F86" s="193"/>
      <c r="G86" s="26" t="s">
        <v>54</v>
      </c>
      <c r="H86" s="26" t="s">
        <v>55</v>
      </c>
      <c r="I86" s="26" t="s">
        <v>56</v>
      </c>
    </row>
    <row r="87" spans="1:9" s="8" customFormat="1" ht="99" customHeight="1" x14ac:dyDescent="0.2">
      <c r="A87" s="40">
        <v>1</v>
      </c>
      <c r="B87" s="14"/>
      <c r="C87" s="87" t="s">
        <v>353</v>
      </c>
      <c r="D87" s="87" t="s">
        <v>354</v>
      </c>
      <c r="E87" s="335" t="s">
        <v>355</v>
      </c>
      <c r="F87" s="336"/>
      <c r="G87" s="100">
        <v>39419</v>
      </c>
      <c r="H87" s="100">
        <v>41670</v>
      </c>
      <c r="I87" s="86">
        <f>(H87-G87)/365</f>
        <v>6.1671232876712327</v>
      </c>
    </row>
    <row r="89" spans="1:9" s="8" customFormat="1" ht="12.75" x14ac:dyDescent="0.2">
      <c r="A89" s="181" t="s">
        <v>21</v>
      </c>
      <c r="B89" s="181"/>
      <c r="C89" s="181"/>
      <c r="D89" s="181"/>
      <c r="E89" s="181"/>
      <c r="F89" s="181"/>
      <c r="G89" s="181"/>
      <c r="H89" s="181"/>
      <c r="I89" s="181"/>
    </row>
    <row r="90" spans="1:9" s="8" customFormat="1" ht="76.5" x14ac:dyDescent="0.2">
      <c r="A90" s="196" t="s">
        <v>57</v>
      </c>
      <c r="B90" s="196"/>
      <c r="C90" s="196"/>
      <c r="D90" s="25" t="s">
        <v>43</v>
      </c>
      <c r="E90" s="25" t="s">
        <v>356</v>
      </c>
      <c r="F90" s="325" t="s">
        <v>443</v>
      </c>
      <c r="G90" s="326"/>
      <c r="H90" s="326"/>
      <c r="I90" s="326"/>
    </row>
    <row r="91" spans="1:9" s="8" customFormat="1" ht="76.5" x14ac:dyDescent="0.2">
      <c r="A91" s="196" t="s">
        <v>63</v>
      </c>
      <c r="B91" s="196"/>
      <c r="C91" s="196"/>
      <c r="D91" s="25" t="s">
        <v>43</v>
      </c>
      <c r="E91" s="25" t="s">
        <v>357</v>
      </c>
      <c r="F91" s="77"/>
      <c r="G91" s="78"/>
      <c r="H91" s="78"/>
      <c r="I91" s="79"/>
    </row>
    <row r="92" spans="1:9" s="8" customFormat="1" ht="12.75" x14ac:dyDescent="0.2">
      <c r="A92" s="166" t="s">
        <v>59</v>
      </c>
      <c r="B92" s="166"/>
      <c r="C92" s="166"/>
      <c r="D92" s="166"/>
      <c r="E92" s="59">
        <f>SUM(I87:I87)</f>
        <v>6.1671232876712327</v>
      </c>
      <c r="F92" s="167" t="s">
        <v>60</v>
      </c>
      <c r="G92" s="167"/>
      <c r="H92" s="167"/>
      <c r="I92" s="167"/>
    </row>
    <row r="93" spans="1:9" s="8" customFormat="1" ht="12.75" x14ac:dyDescent="0.2"/>
    <row r="94" spans="1:9" s="8" customFormat="1" ht="12.75" x14ac:dyDescent="0.2"/>
    <row r="95" spans="1:9" s="8" customFormat="1" ht="12.75" x14ac:dyDescent="0.2"/>
    <row r="96" spans="1:9" s="8" customFormat="1" ht="12.75" x14ac:dyDescent="0.2"/>
    <row r="97" s="8" customFormat="1" ht="12.75" x14ac:dyDescent="0.2"/>
    <row r="98" s="8" customFormat="1" ht="12.75" x14ac:dyDescent="0.2"/>
    <row r="99" s="8" customFormat="1" ht="12.75" x14ac:dyDescent="0.2"/>
    <row r="100" s="8" customFormat="1" ht="12.75" x14ac:dyDescent="0.2"/>
    <row r="101" s="8" customFormat="1" ht="12.75" x14ac:dyDescent="0.2"/>
    <row r="102" s="8" customFormat="1" ht="12.75" x14ac:dyDescent="0.2"/>
    <row r="103" s="8" customFormat="1" ht="12.75" x14ac:dyDescent="0.2"/>
    <row r="104" s="8" customFormat="1" ht="12.75" x14ac:dyDescent="0.2"/>
    <row r="105" s="8" customFormat="1" ht="12.75" x14ac:dyDescent="0.2"/>
    <row r="106" s="8" customFormat="1" ht="12.75" x14ac:dyDescent="0.2"/>
    <row r="107" s="8" customFormat="1" ht="12.75" x14ac:dyDescent="0.2"/>
    <row r="108" s="8" customFormat="1" ht="12.75" x14ac:dyDescent="0.2"/>
    <row r="109" s="8" customFormat="1" ht="12.75" x14ac:dyDescent="0.2"/>
    <row r="110" s="8" customFormat="1" ht="12.75" x14ac:dyDescent="0.2"/>
    <row r="111" s="8" customFormat="1" ht="12.75" x14ac:dyDescent="0.2"/>
    <row r="112" s="8" customFormat="1" ht="12.75" x14ac:dyDescent="0.2"/>
    <row r="113" s="8" customFormat="1" ht="12.75" x14ac:dyDescent="0.2"/>
    <row r="114" s="8" customFormat="1" ht="12.75" x14ac:dyDescent="0.2"/>
    <row r="115" s="8" customFormat="1" ht="12.75" x14ac:dyDescent="0.2"/>
    <row r="116" s="8" customFormat="1" ht="12.75" x14ac:dyDescent="0.2"/>
    <row r="117" s="8" customFormat="1" ht="12.75" x14ac:dyDescent="0.2"/>
    <row r="118" s="8" customFormat="1" ht="12.75" x14ac:dyDescent="0.2"/>
    <row r="119" s="8" customFormat="1" ht="12.75" x14ac:dyDescent="0.2"/>
    <row r="120" s="8" customFormat="1" ht="12.75" x14ac:dyDescent="0.2"/>
    <row r="121" s="8" customFormat="1" ht="12.75" x14ac:dyDescent="0.2"/>
    <row r="122" s="8" customFormat="1" ht="12.75" x14ac:dyDescent="0.2"/>
    <row r="123" s="8" customFormat="1" ht="12.75" x14ac:dyDescent="0.2"/>
    <row r="124" s="8" customFormat="1" ht="12.75" x14ac:dyDescent="0.2"/>
    <row r="125" s="8" customFormat="1" ht="12.75" x14ac:dyDescent="0.2"/>
    <row r="126" s="8" customFormat="1" ht="12.75" x14ac:dyDescent="0.2"/>
    <row r="127" s="8" customFormat="1" ht="12.75" x14ac:dyDescent="0.2"/>
    <row r="128" s="8" customFormat="1" ht="12.75" x14ac:dyDescent="0.2"/>
    <row r="129" s="8" customFormat="1" ht="12.75" x14ac:dyDescent="0.2"/>
    <row r="130" s="8" customFormat="1" ht="12.75" x14ac:dyDescent="0.2"/>
    <row r="131" s="8" customFormat="1" ht="12.75" x14ac:dyDescent="0.2"/>
    <row r="132" s="8" customFormat="1" ht="12.75" x14ac:dyDescent="0.2"/>
    <row r="133" s="8" customFormat="1" ht="12.75" x14ac:dyDescent="0.2"/>
    <row r="134" s="8" customFormat="1" ht="12.75" x14ac:dyDescent="0.2"/>
    <row r="135" s="8" customFormat="1" ht="12.75" x14ac:dyDescent="0.2"/>
    <row r="136" s="8" customFormat="1" ht="12.75" x14ac:dyDescent="0.2"/>
    <row r="137" s="8" customFormat="1" ht="12.75" x14ac:dyDescent="0.2"/>
    <row r="138" s="8" customFormat="1" ht="12.75" x14ac:dyDescent="0.2"/>
    <row r="139" s="8" customFormat="1" ht="12.75" x14ac:dyDescent="0.2"/>
    <row r="140" s="8" customFormat="1" ht="12.75" x14ac:dyDescent="0.2"/>
    <row r="141" s="8" customFormat="1" ht="12.75" x14ac:dyDescent="0.2"/>
    <row r="142" s="8" customFormat="1" ht="12.75" x14ac:dyDescent="0.2"/>
    <row r="143" s="8" customFormat="1" ht="12.75" x14ac:dyDescent="0.2"/>
    <row r="144" s="8" customFormat="1" ht="12.75" x14ac:dyDescent="0.2"/>
    <row r="145" s="8" customFormat="1" ht="12.75" x14ac:dyDescent="0.2"/>
    <row r="146" s="8" customFormat="1" ht="12.75" x14ac:dyDescent="0.2"/>
    <row r="147" s="8" customFormat="1" ht="12.75" x14ac:dyDescent="0.2"/>
    <row r="148" s="8" customFormat="1" ht="12.75" x14ac:dyDescent="0.2"/>
    <row r="149" s="8" customFormat="1" ht="12.75" x14ac:dyDescent="0.2"/>
    <row r="150" s="8" customFormat="1" ht="12.75" x14ac:dyDescent="0.2"/>
    <row r="151" s="8" customFormat="1" ht="12.75" x14ac:dyDescent="0.2"/>
    <row r="152" s="8" customFormat="1" ht="12.75" x14ac:dyDescent="0.2"/>
    <row r="153" s="8" customFormat="1" ht="12.75" x14ac:dyDescent="0.2"/>
    <row r="154" s="8" customFormat="1" ht="12.75" x14ac:dyDescent="0.2"/>
    <row r="155" s="8" customFormat="1" ht="12.75" x14ac:dyDescent="0.2"/>
    <row r="156" s="8" customFormat="1" ht="12.75" x14ac:dyDescent="0.2"/>
    <row r="157" s="8" customFormat="1" ht="12.75" x14ac:dyDescent="0.2"/>
    <row r="158" s="8" customFormat="1" ht="12.75" x14ac:dyDescent="0.2"/>
    <row r="159" s="8" customFormat="1" ht="12.75" x14ac:dyDescent="0.2"/>
    <row r="160" s="8" customFormat="1" ht="12.75" x14ac:dyDescent="0.2"/>
    <row r="161" s="8" customFormat="1" ht="12.75" x14ac:dyDescent="0.2"/>
    <row r="162" s="8" customFormat="1" ht="12.75" x14ac:dyDescent="0.2"/>
    <row r="163" s="8" customFormat="1" ht="12.75" x14ac:dyDescent="0.2"/>
    <row r="164" s="8" customFormat="1" ht="12.75" x14ac:dyDescent="0.2"/>
    <row r="165" s="8" customFormat="1" ht="12.75" x14ac:dyDescent="0.2"/>
    <row r="166" s="8" customFormat="1" ht="12.75" x14ac:dyDescent="0.2"/>
    <row r="167" s="8" customFormat="1" ht="12.75" x14ac:dyDescent="0.2"/>
    <row r="168" s="8" customFormat="1" ht="12.75" x14ac:dyDescent="0.2"/>
    <row r="169" s="8" customFormat="1" ht="12.75" x14ac:dyDescent="0.2"/>
    <row r="170" s="8" customFormat="1" ht="12.75" x14ac:dyDescent="0.2"/>
    <row r="171" s="8" customFormat="1" ht="12.75" x14ac:dyDescent="0.2"/>
    <row r="172" s="8" customFormat="1" ht="12.75" x14ac:dyDescent="0.2"/>
    <row r="173" s="8" customFormat="1" ht="12.75" x14ac:dyDescent="0.2"/>
    <row r="174" s="8" customFormat="1" ht="12.75" x14ac:dyDescent="0.2"/>
    <row r="175" s="8" customFormat="1" ht="12.75" x14ac:dyDescent="0.2"/>
    <row r="176" s="8" customFormat="1" ht="12.75" x14ac:dyDescent="0.2"/>
    <row r="177" s="8" customFormat="1" ht="12.75" x14ac:dyDescent="0.2"/>
    <row r="178" s="8" customFormat="1" ht="12.75" x14ac:dyDescent="0.2"/>
    <row r="179" s="8" customFormat="1" ht="12.75" x14ac:dyDescent="0.2"/>
    <row r="180" s="8" customFormat="1" ht="12.75" x14ac:dyDescent="0.2"/>
    <row r="181" s="8" customFormat="1" ht="12.75" x14ac:dyDescent="0.2"/>
    <row r="182" s="8" customFormat="1" ht="12.75" x14ac:dyDescent="0.2"/>
    <row r="183" s="8" customFormat="1" ht="12.75" x14ac:dyDescent="0.2"/>
    <row r="184" s="8" customFormat="1" ht="12.75" x14ac:dyDescent="0.2"/>
    <row r="185" s="8" customFormat="1" ht="12.75" x14ac:dyDescent="0.2"/>
    <row r="186" s="8" customFormat="1" ht="12.75" x14ac:dyDescent="0.2"/>
    <row r="187" s="8" customFormat="1" ht="12.75" x14ac:dyDescent="0.2"/>
    <row r="188" s="8" customFormat="1" ht="12.75" x14ac:dyDescent="0.2"/>
    <row r="189" s="8" customFormat="1" ht="12.75" x14ac:dyDescent="0.2"/>
    <row r="190" s="8" customFormat="1" ht="12.75" x14ac:dyDescent="0.2"/>
    <row r="191" s="8" customFormat="1" ht="12.75" x14ac:dyDescent="0.2"/>
    <row r="192" s="8" customFormat="1" ht="12.75" x14ac:dyDescent="0.2"/>
    <row r="193" s="8" customFormat="1" ht="12.75" x14ac:dyDescent="0.2"/>
    <row r="194" s="8" customFormat="1" ht="12.75" x14ac:dyDescent="0.2"/>
    <row r="195" s="8" customFormat="1" ht="12.75" x14ac:dyDescent="0.2"/>
    <row r="196" s="8" customFormat="1" ht="12.75" x14ac:dyDescent="0.2"/>
    <row r="197" s="8" customFormat="1" ht="12.75" x14ac:dyDescent="0.2"/>
    <row r="198" s="8" customFormat="1" ht="12.75" x14ac:dyDescent="0.2"/>
    <row r="199" s="8" customFormat="1" ht="12.75" x14ac:dyDescent="0.2"/>
    <row r="200" s="8" customFormat="1" ht="12.75" x14ac:dyDescent="0.2"/>
    <row r="201" s="8" customFormat="1" ht="12.75" x14ac:dyDescent="0.2"/>
    <row r="202" s="8" customFormat="1" ht="12.75" x14ac:dyDescent="0.2"/>
    <row r="203" s="8" customFormat="1" ht="12.75" x14ac:dyDescent="0.2"/>
    <row r="204" s="8" customFormat="1" ht="12.75" x14ac:dyDescent="0.2"/>
    <row r="205" s="8" customFormat="1" ht="12.75" x14ac:dyDescent="0.2"/>
    <row r="206" s="8" customFormat="1" ht="12.75" x14ac:dyDescent="0.2"/>
    <row r="207" s="8" customFormat="1" ht="12.75" x14ac:dyDescent="0.2"/>
    <row r="208" s="8" customFormat="1" ht="12.75" x14ac:dyDescent="0.2"/>
    <row r="209" spans="1:9" s="8" customFormat="1" ht="12.75" x14ac:dyDescent="0.2"/>
    <row r="210" spans="1:9" s="8" customFormat="1" ht="12.75" x14ac:dyDescent="0.2"/>
    <row r="211" spans="1:9" s="8" customFormat="1" ht="12.75" x14ac:dyDescent="0.2"/>
    <row r="212" spans="1:9" s="8" customFormat="1" ht="12.75" x14ac:dyDescent="0.2">
      <c r="A212" s="7"/>
      <c r="B212" s="7"/>
      <c r="C212" s="7"/>
      <c r="D212" s="7"/>
      <c r="E212" s="7"/>
      <c r="F212" s="7"/>
      <c r="G212" s="7"/>
      <c r="H212" s="7"/>
      <c r="I212" s="7"/>
    </row>
    <row r="213" spans="1:9" s="8" customFormat="1" ht="12.75" x14ac:dyDescent="0.2">
      <c r="A213" s="7"/>
      <c r="B213" s="7"/>
      <c r="C213" s="7"/>
      <c r="D213" s="7"/>
      <c r="E213" s="7"/>
      <c r="F213" s="7"/>
      <c r="G213" s="7"/>
      <c r="H213" s="7"/>
      <c r="I213" s="7"/>
    </row>
    <row r="214" spans="1:9" s="8" customFormat="1" ht="12.75" x14ac:dyDescent="0.2">
      <c r="A214" s="7"/>
      <c r="B214" s="7"/>
      <c r="C214" s="7"/>
      <c r="D214" s="7"/>
      <c r="E214" s="7"/>
      <c r="F214" s="7"/>
      <c r="G214" s="7"/>
      <c r="H214" s="7"/>
      <c r="I214" s="7"/>
    </row>
  </sheetData>
  <mergeCells count="131">
    <mergeCell ref="F92:I92"/>
    <mergeCell ref="A90:C90"/>
    <mergeCell ref="A83:C83"/>
    <mergeCell ref="E86:F86"/>
    <mergeCell ref="E87:F87"/>
    <mergeCell ref="F81:I83"/>
    <mergeCell ref="A84:C84"/>
    <mergeCell ref="F84:I84"/>
    <mergeCell ref="A85:I85"/>
    <mergeCell ref="A92:D92"/>
    <mergeCell ref="A89:I89"/>
    <mergeCell ref="F90:I90"/>
    <mergeCell ref="A91:C91"/>
    <mergeCell ref="A50:D50"/>
    <mergeCell ref="F50:I50"/>
    <mergeCell ref="A52:I52"/>
    <mergeCell ref="G54:I54"/>
    <mergeCell ref="A56:I56"/>
    <mergeCell ref="C57:E57"/>
    <mergeCell ref="G58:I58"/>
    <mergeCell ref="A59:B59"/>
    <mergeCell ref="C59:D59"/>
    <mergeCell ref="A57:B57"/>
    <mergeCell ref="G57:I57"/>
    <mergeCell ref="A58:B58"/>
    <mergeCell ref="G53:I53"/>
    <mergeCell ref="A55:I55"/>
    <mergeCell ref="A78:B78"/>
    <mergeCell ref="A80:C80"/>
    <mergeCell ref="A81:C81"/>
    <mergeCell ref="A82:C82"/>
    <mergeCell ref="G78:I78"/>
    <mergeCell ref="A79:B79"/>
    <mergeCell ref="C79:D79"/>
    <mergeCell ref="F80:I80"/>
    <mergeCell ref="A75:I75"/>
    <mergeCell ref="A77:B77"/>
    <mergeCell ref="G77:I77"/>
    <mergeCell ref="G74:I74"/>
    <mergeCell ref="A76:I76"/>
    <mergeCell ref="C77:E77"/>
    <mergeCell ref="E66:F66"/>
    <mergeCell ref="E67:F67"/>
    <mergeCell ref="A60:C60"/>
    <mergeCell ref="A61:C61"/>
    <mergeCell ref="A62:C62"/>
    <mergeCell ref="A63:C63"/>
    <mergeCell ref="F60:I60"/>
    <mergeCell ref="F61:I63"/>
    <mergeCell ref="A64:C64"/>
    <mergeCell ref="F64:I64"/>
    <mergeCell ref="A65:I65"/>
    <mergeCell ref="A68:C68"/>
    <mergeCell ref="A69:C69"/>
    <mergeCell ref="G73:I73"/>
    <mergeCell ref="F68:I68"/>
    <mergeCell ref="F69:I69"/>
    <mergeCell ref="A70:C70"/>
    <mergeCell ref="A71:D71"/>
    <mergeCell ref="F71:I71"/>
    <mergeCell ref="A72:I72"/>
    <mergeCell ref="A47:C47"/>
    <mergeCell ref="A48:C48"/>
    <mergeCell ref="F49:I49"/>
    <mergeCell ref="A41:C41"/>
    <mergeCell ref="F41:I41"/>
    <mergeCell ref="A42:I42"/>
    <mergeCell ref="E43:F43"/>
    <mergeCell ref="E44:F44"/>
    <mergeCell ref="E45:F45"/>
    <mergeCell ref="E46:F46"/>
    <mergeCell ref="F47:I47"/>
    <mergeCell ref="F48:I48"/>
    <mergeCell ref="A49:C49"/>
    <mergeCell ref="A36:B36"/>
    <mergeCell ref="C36:D36"/>
    <mergeCell ref="A37:C37"/>
    <mergeCell ref="F37:I37"/>
    <mergeCell ref="A38:C38"/>
    <mergeCell ref="F38:I40"/>
    <mergeCell ref="A39:C39"/>
    <mergeCell ref="A40:C40"/>
    <mergeCell ref="A32:I32"/>
    <mergeCell ref="A33:I33"/>
    <mergeCell ref="A34:B34"/>
    <mergeCell ref="C34:E34"/>
    <mergeCell ref="G34:I34"/>
    <mergeCell ref="A35:B35"/>
    <mergeCell ref="G35:I35"/>
    <mergeCell ref="A27:D27"/>
    <mergeCell ref="F27:I27"/>
    <mergeCell ref="A28:I28"/>
    <mergeCell ref="A29:I29"/>
    <mergeCell ref="G30:I30"/>
    <mergeCell ref="G31:I31"/>
    <mergeCell ref="A21:I21"/>
    <mergeCell ref="E22:F22"/>
    <mergeCell ref="E23:F23"/>
    <mergeCell ref="A24:C24"/>
    <mergeCell ref="F24:I24"/>
    <mergeCell ref="A25:C25"/>
    <mergeCell ref="A26:C26"/>
    <mergeCell ref="A16:C16"/>
    <mergeCell ref="F16:I19"/>
    <mergeCell ref="A17:C17"/>
    <mergeCell ref="A18:C18"/>
    <mergeCell ref="A19:C19"/>
    <mergeCell ref="A20:C20"/>
    <mergeCell ref="F20:I20"/>
    <mergeCell ref="F25:I25"/>
    <mergeCell ref="F26:I26"/>
    <mergeCell ref="A15:C15"/>
    <mergeCell ref="F15:I15"/>
    <mergeCell ref="A7:I7"/>
    <mergeCell ref="G8:I8"/>
    <mergeCell ref="G9:I9"/>
    <mergeCell ref="A10:I10"/>
    <mergeCell ref="A11:I11"/>
    <mergeCell ref="A12:B12"/>
    <mergeCell ref="C12:E12"/>
    <mergeCell ref="G12:I12"/>
    <mergeCell ref="A1:I1"/>
    <mergeCell ref="A2:I2"/>
    <mergeCell ref="A3:I3"/>
    <mergeCell ref="A4:I4"/>
    <mergeCell ref="A6:C6"/>
    <mergeCell ref="D6:I6"/>
    <mergeCell ref="A13:B13"/>
    <mergeCell ref="G13:I13"/>
    <mergeCell ref="A14:B14"/>
    <mergeCell ref="C14:D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RESUMEN HABILITANTES TÉC</vt:lpstr>
      <vt:lpstr>EXPERIENCIA GENERAL</vt:lpstr>
      <vt:lpstr>REQUISITOS-RH UT TATAN</vt:lpstr>
      <vt:lpstr>REQUISITOS -RH BETA GROUP</vt:lpstr>
      <vt:lpstr>REQUISITOS-RH INERCO</vt:lpstr>
      <vt:lpstr>REQUISITOS- RH UNAL</vt:lpstr>
      <vt:lpstr>REQUISITOS-RH ATG</vt:lpstr>
      <vt:lpstr>'EXPERIENCIA GENERAL'!Títulos_a_imprimir</vt:lpstr>
      <vt:lpstr>'REQUISITOS -RH BETA GROUP'!Títulos_a_imprimir</vt:lpstr>
      <vt:lpstr>'RESUMEN HABILITANTES TÉC'!Títulos_a_imprimir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Usuario de Windows</cp:lastModifiedBy>
  <cp:revision/>
  <dcterms:created xsi:type="dcterms:W3CDTF">2019-08-02T19:13:24Z</dcterms:created>
  <dcterms:modified xsi:type="dcterms:W3CDTF">2020-08-10T22:54:26Z</dcterms:modified>
  <cp:category/>
  <cp:contentStatus/>
</cp:coreProperties>
</file>