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icto\Downloads\"/>
    </mc:Choice>
  </mc:AlternateContent>
  <bookViews>
    <workbookView xWindow="0" yWindow="0" windowWidth="20580" windowHeight="7140"/>
  </bookViews>
  <sheets>
    <sheet name="ANEXO N° 2. FRC" sheetId="3" r:id="rId1"/>
    <sheet name="PORCENTAJE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6" roundtripDataSignature="AMtx7mjv+o0PMMgdI/AIlmI2Zf8lKdRJ8g=="/>
    </ext>
  </extLst>
</workbook>
</file>

<file path=xl/calcChain.xml><?xml version="1.0" encoding="utf-8"?>
<calcChain xmlns="http://schemas.openxmlformats.org/spreadsheetml/2006/main">
  <c r="G42" i="3" l="1"/>
  <c r="G41" i="3"/>
  <c r="G35" i="3"/>
  <c r="G34" i="3"/>
  <c r="G33" i="3"/>
  <c r="G32" i="3"/>
  <c r="G26" i="3"/>
  <c r="G27" i="3"/>
  <c r="G28" i="3"/>
  <c r="G29" i="3"/>
  <c r="G30" i="3"/>
  <c r="G13" i="3" l="1"/>
  <c r="G12" i="3"/>
  <c r="G20" i="3"/>
  <c r="G21" i="3"/>
  <c r="G22" i="3"/>
  <c r="G23" i="3"/>
  <c r="G24" i="3"/>
  <c r="G25" i="3"/>
  <c r="G31" i="3"/>
  <c r="G36" i="3"/>
  <c r="G11" i="3"/>
  <c r="G19" i="3"/>
  <c r="G18" i="3"/>
  <c r="G17" i="3"/>
  <c r="G8" i="3"/>
  <c r="G38" i="3" l="1"/>
  <c r="G52" i="3"/>
  <c r="G54" i="3" s="1"/>
  <c r="G43" i="3"/>
  <c r="G44" i="3" s="1"/>
  <c r="G10" i="3"/>
  <c r="G9" i="3"/>
  <c r="G7" i="3"/>
  <c r="G14" i="3" l="1"/>
  <c r="G24" i="2"/>
  <c r="C24" i="2"/>
  <c r="H23" i="2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E12" i="2"/>
  <c r="D12" i="2"/>
  <c r="D6" i="2" s="1"/>
  <c r="D8" i="2" l="1"/>
  <c r="D7" i="2"/>
  <c r="H25" i="2"/>
  <c r="D4" i="2"/>
  <c r="I17" i="2"/>
  <c r="D9" i="2"/>
  <c r="D11" i="2"/>
  <c r="G49" i="3"/>
  <c r="D10" i="2"/>
  <c r="D5" i="2"/>
  <c r="G55" i="3" l="1"/>
  <c r="G56" i="3" s="1"/>
  <c r="G60" i="3" s="1"/>
</calcChain>
</file>

<file path=xl/sharedStrings.xml><?xml version="1.0" encoding="utf-8"?>
<sst xmlns="http://schemas.openxmlformats.org/spreadsheetml/2006/main" count="87" uniqueCount="71">
  <si>
    <t>1.  COSTOS DIRECTOS</t>
  </si>
  <si>
    <t>1.1 Talento Humano</t>
  </si>
  <si>
    <t>Perfiles</t>
  </si>
  <si>
    <t>Cantidad</t>
  </si>
  <si>
    <t>Meses</t>
  </si>
  <si>
    <t>Valor Unitario</t>
  </si>
  <si>
    <t>Valor Total</t>
  </si>
  <si>
    <t>TOTAL TALENTO HUMANO</t>
  </si>
  <si>
    <t>1.2  Insumos</t>
  </si>
  <si>
    <t>Descripción</t>
  </si>
  <si>
    <t>TOTAL INSUMOS</t>
  </si>
  <si>
    <t>1.3 Logistica</t>
  </si>
  <si>
    <t>TOTAL TALENTO LOGISTICA</t>
  </si>
  <si>
    <t xml:space="preserve">1.4  Herramientas tecnologicas </t>
  </si>
  <si>
    <t>TOTAL DE COSTO DIRECTOS</t>
  </si>
  <si>
    <t>2 COSTOS INDIRECTOS</t>
  </si>
  <si>
    <t xml:space="preserve">TOTAL DE COSTOS INDIRECTOS </t>
  </si>
  <si>
    <t xml:space="preserve">VALOR TOTAL DE LA ACCIÓN </t>
  </si>
  <si>
    <t>ACTIVIDAD</t>
  </si>
  <si>
    <t xml:space="preserve">VALOR </t>
  </si>
  <si>
    <t>PORCENTAJE</t>
  </si>
  <si>
    <t>Transporte, Viaticos e Identificación</t>
  </si>
  <si>
    <t>Alquiler y adecuación de Salones</t>
  </si>
  <si>
    <t>Refrigerio, Hidratación , Alimentación</t>
  </si>
  <si>
    <t>Ejecución de la Actividad</t>
  </si>
  <si>
    <t xml:space="preserve">Valoración y Análisis de Datos </t>
  </si>
  <si>
    <t>Papeleria, Oficina y Comunicaciones</t>
  </si>
  <si>
    <t>Insumos</t>
  </si>
  <si>
    <t xml:space="preserve">Administración, Polizas  e Impuestos </t>
  </si>
  <si>
    <t>Total general</t>
  </si>
  <si>
    <t>PersonaL  (Planeación y Ejecución )</t>
  </si>
  <si>
    <t>Sensibilización a los equipos de salud y entidades Municipales.</t>
  </si>
  <si>
    <t>Preparación de la logística y material de apoyo y caracterización en campo.</t>
  </si>
  <si>
    <t xml:space="preserve">Realización de los talleres teóricos - prácticos en los barrios priorizados. </t>
  </si>
  <si>
    <t>Organización de resultados, datos, evidencias y realización de informe final</t>
  </si>
  <si>
    <t>Entrega de informe final con todos sus soportes y recomendaciones</t>
  </si>
  <si>
    <t xml:space="preserve">Administración, Impuestos </t>
  </si>
  <si>
    <t xml:space="preserve">Trabajadora Social, con experiencia en participación social y trabajo comunitario. </t>
  </si>
  <si>
    <t>Ingeniero ambiental</t>
  </si>
  <si>
    <t>Técnico de la Salud o ambiental</t>
  </si>
  <si>
    <t>Diseñador gráfico.</t>
  </si>
  <si>
    <t>Técnico o tecnólogo en Sistema</t>
  </si>
  <si>
    <r>
      <t>Dimensión:</t>
    </r>
    <r>
      <rPr>
        <sz val="10"/>
        <color theme="1"/>
        <rFont val="Arial"/>
        <family val="2"/>
      </rPr>
      <t xml:space="preserve"> SALUD AMBIENTAL</t>
    </r>
  </si>
  <si>
    <t>Libreta anillada de pasta dura por 100 Páginas, con estampados con el nombre de la intervención.</t>
  </si>
  <si>
    <t xml:space="preserve">Bolígrafos </t>
  </si>
  <si>
    <t>Flayers (material Educativo).</t>
  </si>
  <si>
    <t>Rotafolios</t>
  </si>
  <si>
    <t xml:space="preserve">Puntos ecológicos </t>
  </si>
  <si>
    <t xml:space="preserve">Vinilos </t>
  </si>
  <si>
    <t>Tijeras</t>
  </si>
  <si>
    <t>Resma de papel carta</t>
  </si>
  <si>
    <t>Cinta de papel gruesa</t>
  </si>
  <si>
    <t>Marcadores permanentes de color negro, rojo y azul</t>
  </si>
  <si>
    <t xml:space="preserve">Caja de marcadores delgados </t>
  </si>
  <si>
    <t>Pendones tipo araña. De 1 metro por 1,5 de largo.</t>
  </si>
  <si>
    <t>Cartilla tamaño media carta, full color, en papel propalcote</t>
  </si>
  <si>
    <t xml:space="preserve">Cajas de marcadores grueso de colores por 12 </t>
  </si>
  <si>
    <t>Octavos de cartulina de colores fuertes por paquete x 25</t>
  </si>
  <si>
    <t>Papel Craf x 25 unidades</t>
  </si>
  <si>
    <t>Octavos de cartulina de colores pastel</t>
  </si>
  <si>
    <t>Colbón mediano</t>
  </si>
  <si>
    <t>Paquetes x 10 de Foamy escarchado en octavos</t>
  </si>
  <si>
    <t>Psicóloga con experiencia en salud pública y trabajo comunitario.</t>
  </si>
  <si>
    <t xml:space="preserve">Actividad: Fortalecer redes comunitarias para la adaptación y mitigación del cambio climático para prevención de eventos de interés en salud pública por efectos del cambio climático en diez municipios vulnerables de Bolivar. </t>
  </si>
  <si>
    <t>PROYECCION DE COSTOS ANEXO N° 2</t>
  </si>
  <si>
    <t>Refrigerios  (Entrando 3 veces por municipios seria 3 por 10 = 30.    30 por 30 = 900)</t>
  </si>
  <si>
    <t>Almuerzos (Entrando 3 veces por municipios seria 3 por 10 = 30    30 por 30 = 900)</t>
  </si>
  <si>
    <t>Espacios adecuados que permitan la realizacion de actividades,que cuenten con  ambientación agradable, sonido,  ayudas audiovisuales, atención a los participantes (Entrando 3 veces por municipios seria 3 por 10 = 30)</t>
  </si>
  <si>
    <t>Transporte para el equipo ejecutor a cada uno de los municipios del departamento de Bolivar (Achí, Barranco de Loba, Córdoba Tetón, El Peñón, San Jacinto del Cauca, San Juan Nepomuceno, Magangué, Mompos, Pinillos y Zambrano) - (entrando el equipo ejecutor  3  por cada municipio 3)</t>
  </si>
  <si>
    <t>Chaleco anti fluido  con logos alusivo a la intervención</t>
  </si>
  <si>
    <t xml:space="preserve">Profesionales área de la salud o social con experiencia en promoción y prevención en salud.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</si>
</sst>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\ * #,##0.00_);_(&quot;$&quot;\ * \(#,##0.00\);_(&quot;$&quot;\ * &quot;-&quot;??_);_(@_)"/>
    <numFmt numFmtId="165" formatCode="_-&quot;$&quot;* #,##0_-;\-&quot;$&quot;* #,##0_-;_-&quot;$&quot;* &quot;-&quot;_-;_-@"/>
    <numFmt numFmtId="166" formatCode="#,##0.0"/>
    <numFmt numFmtId="167" formatCode="_(&quot;$&quot;\ * #,##0_);_(&quot;$&quot;\ * \(#,##0\);_(&quot;$&quot;\ * &quot;-&quot;??_);_(@_)"/>
    <numFmt numFmtId="168" formatCode="[$$-240A]#,##0.00"/>
    <numFmt numFmtId="169" formatCode="_-&quot;$&quot;* #,##0.000_-;\-&quot;$&quot;* #,##0.000_-;_-&quot;$&quot;* &quot;-&quot;_-;_-@"/>
  </numFmts>
  <fonts count="16" x14ac:knownFonts="1">
    <font>
      <sz val="11"/>
      <color theme="1"/>
      <name val="Arial"/>
      <scheme val="minor"/>
    </font>
    <font>
      <b/>
      <sz val="10"/>
      <color theme="1"/>
      <name val="Arial"/>
      <family val="2"/>
    </font>
    <font>
      <sz val="11"/>
      <name val="Arial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  <scheme val="minor"/>
    </font>
    <font>
      <sz val="10"/>
      <name val="Arial"/>
      <family val="2"/>
      <scheme val="minor"/>
    </font>
    <font>
      <sz val="10"/>
      <color rgb="FF000000"/>
      <name val="Arial"/>
      <family val="2"/>
      <scheme val="minor"/>
    </font>
    <font>
      <sz val="11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7" xfId="0" applyFont="1" applyBorder="1" applyAlignment="1">
      <alignment horizontal="left" vertical="center"/>
    </xf>
    <xf numFmtId="165" fontId="1" fillId="0" borderId="7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7" xfId="0" applyFont="1" applyBorder="1" applyAlignment="1">
      <alignment horizontal="left" vertical="top" wrapText="1"/>
    </xf>
    <xf numFmtId="167" fontId="5" fillId="0" borderId="7" xfId="0" applyNumberFormat="1" applyFont="1" applyBorder="1" applyAlignment="1">
      <alignment vertical="center"/>
    </xf>
    <xf numFmtId="165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3" fontId="1" fillId="0" borderId="7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5" fontId="5" fillId="3" borderId="7" xfId="0" applyNumberFormat="1" applyFont="1" applyFill="1" applyBorder="1" applyAlignment="1">
      <alignment horizontal="center" vertical="center"/>
    </xf>
    <xf numFmtId="167" fontId="5" fillId="3" borderId="7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2" xfId="0" applyFont="1" applyBorder="1"/>
    <xf numFmtId="0" fontId="5" fillId="0" borderId="7" xfId="0" applyFont="1" applyBorder="1" applyAlignment="1">
      <alignment horizontal="center" vertical="center" wrapText="1"/>
    </xf>
    <xf numFmtId="167" fontId="5" fillId="0" borderId="7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vertical="center"/>
    </xf>
    <xf numFmtId="3" fontId="5" fillId="0" borderId="7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/>
    <xf numFmtId="168" fontId="8" fillId="0" borderId="0" xfId="0" applyNumberFormat="1" applyFont="1"/>
    <xf numFmtId="9" fontId="8" fillId="0" borderId="0" xfId="0" applyNumberFormat="1" applyFont="1"/>
    <xf numFmtId="168" fontId="8" fillId="4" borderId="12" xfId="0" applyNumberFormat="1" applyFont="1" applyFill="1" applyBorder="1"/>
    <xf numFmtId="0" fontId="7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67" fontId="4" fillId="0" borderId="0" xfId="0" applyNumberFormat="1" applyFont="1" applyAlignment="1">
      <alignment vertical="center"/>
    </xf>
    <xf numFmtId="164" fontId="13" fillId="0" borderId="7" xfId="0" applyNumberFormat="1" applyFont="1" applyBorder="1" applyAlignment="1">
      <alignment horizontal="center" vertical="center" wrapText="1"/>
    </xf>
    <xf numFmtId="165" fontId="1" fillId="2" borderId="13" xfId="0" applyNumberFormat="1" applyFont="1" applyFill="1" applyBorder="1" applyAlignment="1">
      <alignment vertical="center"/>
    </xf>
    <xf numFmtId="165" fontId="1" fillId="2" borderId="14" xfId="0" applyNumberFormat="1" applyFont="1" applyFill="1" applyBorder="1" applyAlignment="1">
      <alignment vertical="center"/>
    </xf>
    <xf numFmtId="0" fontId="9" fillId="0" borderId="7" xfId="0" applyFont="1" applyBorder="1" applyAlignment="1">
      <alignment horizontal="left" vertical="top" wrapText="1"/>
    </xf>
    <xf numFmtId="3" fontId="5" fillId="5" borderId="7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167" fontId="5" fillId="5" borderId="7" xfId="0" applyNumberFormat="1" applyFont="1" applyFill="1" applyBorder="1" applyAlignment="1">
      <alignment horizontal="center" vertical="center"/>
    </xf>
    <xf numFmtId="169" fontId="3" fillId="0" borderId="0" xfId="0" applyNumberFormat="1" applyFont="1" applyAlignment="1">
      <alignment vertical="center"/>
    </xf>
    <xf numFmtId="37" fontId="5" fillId="0" borderId="7" xfId="0" applyNumberFormat="1" applyFont="1" applyBorder="1" applyAlignment="1">
      <alignment horizontal="center" vertical="center"/>
    </xf>
    <xf numFmtId="37" fontId="5" fillId="0" borderId="7" xfId="0" applyNumberFormat="1" applyFont="1" applyBorder="1" applyAlignment="1">
      <alignment horizontal="right" vertical="center"/>
    </xf>
    <xf numFmtId="3" fontId="15" fillId="5" borderId="7" xfId="0" applyNumberFormat="1" applyFont="1" applyFill="1" applyBorder="1" applyAlignment="1">
      <alignment horizontal="center" vertical="center"/>
    </xf>
    <xf numFmtId="3" fontId="15" fillId="0" borderId="7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0" fillId="0" borderId="11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5" fillId="3" borderId="1" xfId="0" applyFont="1" applyFill="1" applyBorder="1" applyAlignment="1">
      <alignment horizontal="left" vertical="center" wrapText="1"/>
    </xf>
    <xf numFmtId="0" fontId="2" fillId="5" borderId="11" xfId="0" applyFont="1" applyFill="1" applyBorder="1" applyAlignment="1">
      <alignment wrapText="1"/>
    </xf>
    <xf numFmtId="0" fontId="2" fillId="5" borderId="3" xfId="0" applyFont="1" applyFill="1" applyBorder="1" applyAlignment="1">
      <alignment wrapText="1"/>
    </xf>
    <xf numFmtId="9" fontId="1" fillId="0" borderId="1" xfId="0" applyNumberFormat="1" applyFont="1" applyBorder="1" applyAlignment="1">
      <alignment horizontal="left" vertic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1" xfId="0" applyFont="1" applyFill="1" applyBorder="1"/>
    <xf numFmtId="0" fontId="10" fillId="5" borderId="3" xfId="0" applyFont="1" applyFill="1" applyBorder="1"/>
    <xf numFmtId="0" fontId="11" fillId="5" borderId="1" xfId="0" applyFont="1" applyFill="1" applyBorder="1" applyAlignment="1">
      <alignment horizontal="left" vertical="center" wrapText="1"/>
    </xf>
    <xf numFmtId="0" fontId="10" fillId="5" borderId="11" xfId="0" applyFont="1" applyFill="1" applyBorder="1" applyAlignment="1">
      <alignment wrapText="1"/>
    </xf>
    <xf numFmtId="0" fontId="10" fillId="5" borderId="3" xfId="0" applyFont="1" applyFill="1" applyBorder="1" applyAlignment="1">
      <alignment wrapText="1"/>
    </xf>
    <xf numFmtId="165" fontId="14" fillId="0" borderId="15" xfId="0" applyNumberFormat="1" applyFont="1" applyBorder="1" applyAlignment="1">
      <alignment horizontal="center" vertical="center"/>
    </xf>
    <xf numFmtId="165" fontId="14" fillId="0" borderId="1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2" fillId="0" borderId="11" xfId="0" applyFont="1" applyBorder="1" applyAlignment="1">
      <alignment wrapText="1"/>
    </xf>
    <xf numFmtId="0" fontId="12" fillId="0" borderId="3" xfId="0" applyFont="1" applyBorder="1" applyAlignment="1">
      <alignment wrapText="1"/>
    </xf>
    <xf numFmtId="3" fontId="5" fillId="0" borderId="1" xfId="0" applyNumberFormat="1" applyFont="1" applyBorder="1" applyAlignment="1">
      <alignment horizontal="center" vertical="center"/>
    </xf>
    <xf numFmtId="166" fontId="5" fillId="5" borderId="1" xfId="0" applyNumberFormat="1" applyFont="1" applyFill="1" applyBorder="1" applyAlignment="1">
      <alignment horizontal="center" vertical="center"/>
    </xf>
    <xf numFmtId="0" fontId="2" fillId="5" borderId="3" xfId="0" applyFont="1" applyFill="1" applyBorder="1"/>
    <xf numFmtId="0" fontId="1" fillId="2" borderId="8" xfId="0" applyFont="1" applyFill="1" applyBorder="1" applyAlignment="1">
      <alignment horizontal="left" vertical="center"/>
    </xf>
    <xf numFmtId="0" fontId="2" fillId="0" borderId="9" xfId="0" applyFont="1" applyBorder="1"/>
    <xf numFmtId="0" fontId="2" fillId="0" borderId="10" xfId="0" applyFont="1" applyBorder="1"/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1" fillId="2" borderId="4" xfId="0" applyFont="1" applyFill="1" applyBorder="1" applyAlignment="1">
      <alignment horizontal="left" vertical="center"/>
    </xf>
    <xf numFmtId="0" fontId="2" fillId="0" borderId="5" xfId="0" applyFont="1" applyBorder="1"/>
    <xf numFmtId="0" fontId="2" fillId="0" borderId="6" xfId="0" applyFont="1" applyBorder="1"/>
    <xf numFmtId="166" fontId="5" fillId="0" borderId="1" xfId="0" applyNumberFormat="1" applyFont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top" wrapText="1"/>
    </xf>
    <xf numFmtId="0" fontId="10" fillId="5" borderId="11" xfId="0" applyFont="1" applyFill="1" applyBorder="1" applyAlignment="1">
      <alignment vertical="top" wrapText="1"/>
    </xf>
    <xf numFmtId="0" fontId="10" fillId="5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9"/>
  <sheetViews>
    <sheetView tabSelected="1" workbookViewId="0">
      <selection activeCell="A12" sqref="A12"/>
    </sheetView>
  </sheetViews>
  <sheetFormatPr baseColWidth="10" defaultColWidth="12.625" defaultRowHeight="14.25" x14ac:dyDescent="0.2"/>
  <cols>
    <col min="1" max="1" width="52" customWidth="1"/>
    <col min="2" max="2" width="4.75" customWidth="1"/>
    <col min="3" max="3" width="7.75" customWidth="1"/>
    <col min="4" max="4" width="9.25" customWidth="1"/>
    <col min="5" max="5" width="9.625" customWidth="1"/>
    <col min="6" max="6" width="11.625" customWidth="1"/>
    <col min="7" max="7" width="13.75" customWidth="1"/>
    <col min="8" max="8" width="9.375" customWidth="1"/>
  </cols>
  <sheetData>
    <row r="1" spans="1:8" ht="17.25" customHeight="1" x14ac:dyDescent="0.2">
      <c r="A1" s="80" t="s">
        <v>64</v>
      </c>
      <c r="B1" s="52"/>
      <c r="C1" s="52"/>
      <c r="D1" s="52"/>
      <c r="E1" s="52"/>
      <c r="F1" s="52"/>
      <c r="G1" s="53"/>
      <c r="H1" s="25"/>
    </row>
    <row r="2" spans="1:8" ht="16.5" customHeight="1" x14ac:dyDescent="0.2">
      <c r="A2" s="68" t="s">
        <v>42</v>
      </c>
      <c r="B2" s="52"/>
      <c r="C2" s="52"/>
      <c r="D2" s="52"/>
      <c r="E2" s="52"/>
      <c r="F2" s="52"/>
      <c r="G2" s="53"/>
      <c r="H2" s="25"/>
    </row>
    <row r="3" spans="1:8" ht="28.5" customHeight="1" x14ac:dyDescent="0.2">
      <c r="A3" s="81" t="s">
        <v>63</v>
      </c>
      <c r="B3" s="52"/>
      <c r="C3" s="52"/>
      <c r="D3" s="52"/>
      <c r="E3" s="52"/>
      <c r="F3" s="52"/>
      <c r="G3" s="53"/>
      <c r="H3" s="25"/>
    </row>
    <row r="4" spans="1:8" ht="16.5" customHeight="1" x14ac:dyDescent="0.2">
      <c r="A4" s="69" t="s">
        <v>0</v>
      </c>
      <c r="B4" s="52"/>
      <c r="C4" s="52"/>
      <c r="D4" s="52"/>
      <c r="E4" s="52"/>
      <c r="F4" s="52"/>
      <c r="G4" s="53"/>
      <c r="H4" s="25"/>
    </row>
    <row r="5" spans="1:8" ht="12.75" customHeight="1" x14ac:dyDescent="0.2">
      <c r="A5" s="82" t="s">
        <v>1</v>
      </c>
      <c r="B5" s="83"/>
      <c r="C5" s="83"/>
      <c r="D5" s="83"/>
      <c r="E5" s="83"/>
      <c r="F5" s="83"/>
      <c r="G5" s="84"/>
      <c r="H5" s="25"/>
    </row>
    <row r="6" spans="1:8" ht="18.75" customHeight="1" x14ac:dyDescent="0.2">
      <c r="A6" s="1" t="s">
        <v>2</v>
      </c>
      <c r="B6" s="79" t="s">
        <v>3</v>
      </c>
      <c r="C6" s="53"/>
      <c r="D6" s="79" t="s">
        <v>4</v>
      </c>
      <c r="E6" s="53"/>
      <c r="F6" s="33" t="s">
        <v>5</v>
      </c>
      <c r="G6" s="2" t="s">
        <v>6</v>
      </c>
      <c r="H6" s="3"/>
    </row>
    <row r="7" spans="1:8" ht="25.5" x14ac:dyDescent="0.2">
      <c r="A7" s="4" t="s">
        <v>70</v>
      </c>
      <c r="B7" s="73">
        <v>1</v>
      </c>
      <c r="C7" s="53"/>
      <c r="D7" s="85">
        <v>3</v>
      </c>
      <c r="E7" s="53"/>
      <c r="F7" s="5">
        <v>5000000</v>
      </c>
      <c r="G7" s="6">
        <f t="shared" ref="G7:G13" si="0">+B7*D7*F7</f>
        <v>15000000</v>
      </c>
      <c r="H7" s="3"/>
    </row>
    <row r="8" spans="1:8" ht="15.75" customHeight="1" x14ac:dyDescent="0.2">
      <c r="A8" s="36" t="s">
        <v>37</v>
      </c>
      <c r="B8" s="73">
        <v>1</v>
      </c>
      <c r="C8" s="53"/>
      <c r="D8" s="85">
        <v>3</v>
      </c>
      <c r="E8" s="53"/>
      <c r="F8" s="5">
        <v>5000000</v>
      </c>
      <c r="G8" s="6">
        <f t="shared" si="0"/>
        <v>15000000</v>
      </c>
      <c r="H8" s="3"/>
    </row>
    <row r="9" spans="1:8" ht="15.75" customHeight="1" x14ac:dyDescent="0.2">
      <c r="A9" s="7" t="s">
        <v>38</v>
      </c>
      <c r="B9" s="73">
        <v>1</v>
      </c>
      <c r="C9" s="53"/>
      <c r="D9" s="85">
        <v>3</v>
      </c>
      <c r="E9" s="53"/>
      <c r="F9" s="5">
        <v>5000000</v>
      </c>
      <c r="G9" s="6">
        <f t="shared" si="0"/>
        <v>15000000</v>
      </c>
      <c r="H9" s="3"/>
    </row>
    <row r="10" spans="1:8" ht="12.75" customHeight="1" x14ac:dyDescent="0.2">
      <c r="A10" s="7" t="s">
        <v>39</v>
      </c>
      <c r="B10" s="73">
        <v>1</v>
      </c>
      <c r="C10" s="53"/>
      <c r="D10" s="74">
        <v>3</v>
      </c>
      <c r="E10" s="75"/>
      <c r="F10" s="5">
        <v>3000000</v>
      </c>
      <c r="G10" s="6">
        <f t="shared" si="0"/>
        <v>9000000</v>
      </c>
      <c r="H10" s="3"/>
    </row>
    <row r="11" spans="1:8" ht="12.75" customHeight="1" x14ac:dyDescent="0.2">
      <c r="A11" s="7" t="s">
        <v>40</v>
      </c>
      <c r="B11" s="73">
        <v>1</v>
      </c>
      <c r="C11" s="53"/>
      <c r="D11" s="74">
        <v>1</v>
      </c>
      <c r="E11" s="75"/>
      <c r="F11" s="5">
        <v>5000000</v>
      </c>
      <c r="G11" s="6">
        <f t="shared" si="0"/>
        <v>5000000</v>
      </c>
      <c r="H11" s="3"/>
    </row>
    <row r="12" spans="1:8" ht="12.75" customHeight="1" x14ac:dyDescent="0.2">
      <c r="A12" s="7" t="s">
        <v>62</v>
      </c>
      <c r="B12" s="73">
        <v>1</v>
      </c>
      <c r="C12" s="53"/>
      <c r="D12" s="74">
        <v>3</v>
      </c>
      <c r="E12" s="75"/>
      <c r="F12" s="5">
        <v>5000000</v>
      </c>
      <c r="G12" s="6">
        <f t="shared" si="0"/>
        <v>15000000</v>
      </c>
      <c r="H12" s="3"/>
    </row>
    <row r="13" spans="1:8" ht="12.75" customHeight="1" x14ac:dyDescent="0.2">
      <c r="A13" s="7" t="s">
        <v>41</v>
      </c>
      <c r="B13" s="73">
        <v>1</v>
      </c>
      <c r="C13" s="53"/>
      <c r="D13" s="74">
        <v>2</v>
      </c>
      <c r="E13" s="75"/>
      <c r="F13" s="5">
        <v>3000000</v>
      </c>
      <c r="G13" s="6">
        <f t="shared" si="0"/>
        <v>6000000</v>
      </c>
      <c r="H13" s="3"/>
    </row>
    <row r="14" spans="1:8" ht="18" customHeight="1" x14ac:dyDescent="0.2">
      <c r="A14" s="51" t="s">
        <v>7</v>
      </c>
      <c r="B14" s="52"/>
      <c r="C14" s="52"/>
      <c r="D14" s="52"/>
      <c r="E14" s="52"/>
      <c r="F14" s="53"/>
      <c r="G14" s="2">
        <f>SUM(G7:G13)</f>
        <v>80000000</v>
      </c>
      <c r="H14" s="3"/>
    </row>
    <row r="15" spans="1:8" ht="12.75" customHeight="1" x14ac:dyDescent="0.2">
      <c r="A15" s="76" t="s">
        <v>8</v>
      </c>
      <c r="B15" s="77"/>
      <c r="C15" s="77"/>
      <c r="D15" s="77"/>
      <c r="E15" s="77"/>
      <c r="F15" s="77"/>
      <c r="G15" s="78"/>
      <c r="H15" s="25"/>
    </row>
    <row r="16" spans="1:8" ht="18" customHeight="1" x14ac:dyDescent="0.2">
      <c r="A16" s="64" t="s">
        <v>9</v>
      </c>
      <c r="B16" s="52"/>
      <c r="C16" s="52"/>
      <c r="D16" s="53"/>
      <c r="E16" s="8" t="s">
        <v>3</v>
      </c>
      <c r="F16" s="9" t="s">
        <v>5</v>
      </c>
      <c r="G16" s="2" t="s">
        <v>6</v>
      </c>
      <c r="H16" s="3"/>
    </row>
    <row r="17" spans="1:8" x14ac:dyDescent="0.2">
      <c r="A17" s="56" t="s">
        <v>43</v>
      </c>
      <c r="B17" s="57"/>
      <c r="C17" s="57"/>
      <c r="D17" s="58"/>
      <c r="E17" s="43">
        <v>200</v>
      </c>
      <c r="F17" s="11">
        <v>45600</v>
      </c>
      <c r="G17" s="10">
        <f t="shared" ref="G17:G36" si="1">(F17*E17)</f>
        <v>9120000</v>
      </c>
      <c r="H17" s="3"/>
    </row>
    <row r="18" spans="1:8" x14ac:dyDescent="0.2">
      <c r="A18" s="59" t="s">
        <v>44</v>
      </c>
      <c r="B18" s="60"/>
      <c r="C18" s="60"/>
      <c r="D18" s="61"/>
      <c r="E18" s="37">
        <v>200</v>
      </c>
      <c r="F18" s="11">
        <v>7500</v>
      </c>
      <c r="G18" s="10">
        <f t="shared" si="1"/>
        <v>1500000</v>
      </c>
      <c r="H18" s="32"/>
    </row>
    <row r="19" spans="1:8" x14ac:dyDescent="0.2">
      <c r="A19" s="86" t="s">
        <v>54</v>
      </c>
      <c r="B19" s="87"/>
      <c r="C19" s="87"/>
      <c r="D19" s="88"/>
      <c r="E19" s="37">
        <v>10</v>
      </c>
      <c r="F19" s="11">
        <v>482000</v>
      </c>
      <c r="G19" s="10">
        <f t="shared" si="1"/>
        <v>4820000</v>
      </c>
      <c r="H19" s="32"/>
    </row>
    <row r="20" spans="1:8" x14ac:dyDescent="0.2">
      <c r="A20" s="45" t="s">
        <v>45</v>
      </c>
      <c r="B20" s="46"/>
      <c r="C20" s="46"/>
      <c r="D20" s="47"/>
      <c r="E20" s="19">
        <v>8000</v>
      </c>
      <c r="F20" s="17">
        <v>1400</v>
      </c>
      <c r="G20" s="10">
        <f t="shared" si="1"/>
        <v>11200000</v>
      </c>
      <c r="H20" s="32"/>
    </row>
    <row r="21" spans="1:8" x14ac:dyDescent="0.2">
      <c r="A21" s="45" t="s">
        <v>55</v>
      </c>
      <c r="B21" s="46"/>
      <c r="C21" s="46"/>
      <c r="D21" s="47"/>
      <c r="E21" s="37">
        <v>350</v>
      </c>
      <c r="F21" s="11">
        <v>46350</v>
      </c>
      <c r="G21" s="10">
        <f t="shared" si="1"/>
        <v>16222500</v>
      </c>
      <c r="H21" s="32"/>
    </row>
    <row r="22" spans="1:8" x14ac:dyDescent="0.2">
      <c r="A22" s="45" t="s">
        <v>46</v>
      </c>
      <c r="B22" s="46"/>
      <c r="C22" s="46"/>
      <c r="D22" s="47"/>
      <c r="E22" s="37">
        <v>350</v>
      </c>
      <c r="F22" s="11">
        <v>83150</v>
      </c>
      <c r="G22" s="10">
        <f t="shared" si="1"/>
        <v>29102500</v>
      </c>
      <c r="H22" s="32"/>
    </row>
    <row r="23" spans="1:8" x14ac:dyDescent="0.2">
      <c r="A23" s="55" t="s">
        <v>47</v>
      </c>
      <c r="B23" s="46"/>
      <c r="C23" s="46"/>
      <c r="D23" s="47"/>
      <c r="E23" s="44">
        <v>10</v>
      </c>
      <c r="F23" s="11">
        <v>550000</v>
      </c>
      <c r="G23" s="10">
        <f t="shared" si="1"/>
        <v>5500000</v>
      </c>
      <c r="H23" s="32"/>
    </row>
    <row r="24" spans="1:8" x14ac:dyDescent="0.2">
      <c r="A24" s="55" t="s">
        <v>56</v>
      </c>
      <c r="B24" s="46"/>
      <c r="C24" s="46"/>
      <c r="D24" s="47"/>
      <c r="E24" s="43">
        <v>250</v>
      </c>
      <c r="F24" s="11">
        <v>26000</v>
      </c>
      <c r="G24" s="10">
        <f t="shared" si="1"/>
        <v>6500000</v>
      </c>
      <c r="H24" s="32"/>
    </row>
    <row r="25" spans="1:8" x14ac:dyDescent="0.2">
      <c r="A25" s="55" t="s">
        <v>69</v>
      </c>
      <c r="B25" s="46"/>
      <c r="C25" s="46"/>
      <c r="D25" s="47"/>
      <c r="E25" s="43">
        <v>66</v>
      </c>
      <c r="F25" s="17">
        <v>133000</v>
      </c>
      <c r="G25" s="10">
        <f t="shared" si="1"/>
        <v>8778000</v>
      </c>
      <c r="H25" s="32"/>
    </row>
    <row r="26" spans="1:8" x14ac:dyDescent="0.2">
      <c r="A26" s="45" t="s">
        <v>57</v>
      </c>
      <c r="B26" s="46"/>
      <c r="C26" s="46"/>
      <c r="D26" s="47"/>
      <c r="E26" s="37">
        <v>250</v>
      </c>
      <c r="F26" s="11">
        <v>12000</v>
      </c>
      <c r="G26" s="10">
        <f t="shared" si="1"/>
        <v>3000000</v>
      </c>
      <c r="H26" s="32"/>
    </row>
    <row r="27" spans="1:8" x14ac:dyDescent="0.2">
      <c r="A27" s="45" t="s">
        <v>58</v>
      </c>
      <c r="B27" s="46"/>
      <c r="C27" s="46"/>
      <c r="D27" s="47"/>
      <c r="E27" s="37">
        <v>250</v>
      </c>
      <c r="F27" s="11">
        <v>17000</v>
      </c>
      <c r="G27" s="10">
        <f t="shared" si="1"/>
        <v>4250000</v>
      </c>
      <c r="H27" s="32"/>
    </row>
    <row r="28" spans="1:8" x14ac:dyDescent="0.2">
      <c r="A28" s="45" t="s">
        <v>59</v>
      </c>
      <c r="B28" s="46"/>
      <c r="C28" s="46"/>
      <c r="D28" s="47"/>
      <c r="E28" s="37">
        <v>250</v>
      </c>
      <c r="F28" s="11">
        <v>12000</v>
      </c>
      <c r="G28" s="10">
        <f t="shared" si="1"/>
        <v>3000000</v>
      </c>
      <c r="H28" s="32"/>
    </row>
    <row r="29" spans="1:8" x14ac:dyDescent="0.2">
      <c r="A29" s="45" t="s">
        <v>60</v>
      </c>
      <c r="B29" s="46"/>
      <c r="C29" s="46"/>
      <c r="D29" s="47"/>
      <c r="E29" s="37">
        <v>250</v>
      </c>
      <c r="F29" s="11">
        <v>15500</v>
      </c>
      <c r="G29" s="10">
        <f t="shared" si="1"/>
        <v>3875000</v>
      </c>
      <c r="H29" s="32"/>
    </row>
    <row r="30" spans="1:8" x14ac:dyDescent="0.2">
      <c r="A30" s="45" t="s">
        <v>61</v>
      </c>
      <c r="B30" s="46"/>
      <c r="C30" s="46"/>
      <c r="D30" s="47"/>
      <c r="E30" s="37">
        <v>250</v>
      </c>
      <c r="F30" s="11">
        <v>12000</v>
      </c>
      <c r="G30" s="10">
        <f t="shared" si="1"/>
        <v>3000000</v>
      </c>
      <c r="H30" s="32"/>
    </row>
    <row r="31" spans="1:8" x14ac:dyDescent="0.2">
      <c r="A31" s="45" t="s">
        <v>48</v>
      </c>
      <c r="B31" s="46"/>
      <c r="C31" s="46"/>
      <c r="D31" s="47"/>
      <c r="E31" s="37">
        <v>250</v>
      </c>
      <c r="F31" s="11">
        <v>21000</v>
      </c>
      <c r="G31" s="10">
        <f t="shared" si="1"/>
        <v>5250000</v>
      </c>
      <c r="H31" s="32"/>
    </row>
    <row r="32" spans="1:8" x14ac:dyDescent="0.2">
      <c r="A32" s="45" t="s">
        <v>49</v>
      </c>
      <c r="B32" s="46"/>
      <c r="C32" s="46"/>
      <c r="D32" s="47"/>
      <c r="E32" s="37">
        <v>100</v>
      </c>
      <c r="F32" s="11">
        <v>2200</v>
      </c>
      <c r="G32" s="10">
        <f t="shared" si="1"/>
        <v>220000</v>
      </c>
      <c r="H32" s="32"/>
    </row>
    <row r="33" spans="1:8" x14ac:dyDescent="0.2">
      <c r="A33" s="45" t="s">
        <v>50</v>
      </c>
      <c r="B33" s="46"/>
      <c r="C33" s="46"/>
      <c r="D33" s="47"/>
      <c r="E33" s="19">
        <v>30</v>
      </c>
      <c r="F33" s="11">
        <v>19000</v>
      </c>
      <c r="G33" s="10">
        <f t="shared" si="1"/>
        <v>570000</v>
      </c>
      <c r="H33" s="32"/>
    </row>
    <row r="34" spans="1:8" x14ac:dyDescent="0.2">
      <c r="A34" s="45" t="s">
        <v>51</v>
      </c>
      <c r="B34" s="46"/>
      <c r="C34" s="46"/>
      <c r="D34" s="47"/>
      <c r="E34" s="19">
        <v>30</v>
      </c>
      <c r="F34" s="11">
        <v>20000</v>
      </c>
      <c r="G34" s="10">
        <f t="shared" si="1"/>
        <v>600000</v>
      </c>
      <c r="H34" s="32"/>
    </row>
    <row r="35" spans="1:8" x14ac:dyDescent="0.2">
      <c r="A35" s="45" t="s">
        <v>52</v>
      </c>
      <c r="B35" s="46"/>
      <c r="C35" s="46"/>
      <c r="D35" s="47"/>
      <c r="E35" s="37">
        <v>254</v>
      </c>
      <c r="F35" s="11">
        <v>2000</v>
      </c>
      <c r="G35" s="10">
        <f t="shared" si="1"/>
        <v>508000</v>
      </c>
      <c r="H35" s="32"/>
    </row>
    <row r="36" spans="1:8" x14ac:dyDescent="0.2">
      <c r="A36" s="45" t="s">
        <v>53</v>
      </c>
      <c r="B36" s="46"/>
      <c r="C36" s="46"/>
      <c r="D36" s="47"/>
      <c r="E36" s="19">
        <v>72</v>
      </c>
      <c r="F36" s="11">
        <v>52000</v>
      </c>
      <c r="G36" s="10">
        <f t="shared" si="1"/>
        <v>3744000</v>
      </c>
      <c r="H36" s="32"/>
    </row>
    <row r="37" spans="1:8" x14ac:dyDescent="0.2">
      <c r="A37" s="45"/>
      <c r="B37" s="46"/>
      <c r="C37" s="46"/>
      <c r="D37" s="47"/>
      <c r="E37" s="19"/>
      <c r="F37" s="11"/>
      <c r="G37" s="10"/>
      <c r="H37" s="32"/>
    </row>
    <row r="38" spans="1:8" ht="12.75" customHeight="1" x14ac:dyDescent="0.2">
      <c r="A38" s="51" t="s">
        <v>10</v>
      </c>
      <c r="B38" s="52"/>
      <c r="C38" s="52"/>
      <c r="D38" s="52"/>
      <c r="E38" s="52"/>
      <c r="F38" s="53"/>
      <c r="G38" s="2">
        <f>SUM(G17:G37)</f>
        <v>120760000</v>
      </c>
      <c r="H38" s="3"/>
    </row>
    <row r="39" spans="1:8" ht="12.75" customHeight="1" x14ac:dyDescent="0.2">
      <c r="A39" s="89" t="s">
        <v>11</v>
      </c>
      <c r="B39" s="52"/>
      <c r="C39" s="52"/>
      <c r="D39" s="52"/>
      <c r="E39" s="52"/>
      <c r="F39" s="52"/>
      <c r="G39" s="53"/>
      <c r="H39" s="25"/>
    </row>
    <row r="40" spans="1:8" ht="12.75" customHeight="1" x14ac:dyDescent="0.2">
      <c r="A40" s="64" t="s">
        <v>9</v>
      </c>
      <c r="B40" s="65"/>
      <c r="C40" s="65"/>
      <c r="D40" s="66"/>
      <c r="E40" s="9" t="s">
        <v>3</v>
      </c>
      <c r="F40" s="9" t="s">
        <v>5</v>
      </c>
      <c r="G40" s="2" t="s">
        <v>6</v>
      </c>
      <c r="H40" s="3"/>
    </row>
    <row r="41" spans="1:8" ht="12.75" customHeight="1" x14ac:dyDescent="0.2">
      <c r="A41" s="48" t="s">
        <v>65</v>
      </c>
      <c r="B41" s="49"/>
      <c r="C41" s="49"/>
      <c r="D41" s="50"/>
      <c r="E41" s="38">
        <v>900</v>
      </c>
      <c r="F41" s="39">
        <v>15000</v>
      </c>
      <c r="G41" s="10">
        <f>+E41*F41</f>
        <v>13500000</v>
      </c>
      <c r="H41" s="3"/>
    </row>
    <row r="42" spans="1:8" ht="12.75" customHeight="1" x14ac:dyDescent="0.2">
      <c r="A42" s="48" t="s">
        <v>66</v>
      </c>
      <c r="B42" s="49"/>
      <c r="C42" s="49"/>
      <c r="D42" s="50"/>
      <c r="E42" s="38">
        <v>900</v>
      </c>
      <c r="F42" s="39">
        <v>32000</v>
      </c>
      <c r="G42" s="10">
        <f>+E42*F42</f>
        <v>28800000</v>
      </c>
      <c r="H42" s="3"/>
    </row>
    <row r="43" spans="1:8" ht="48" customHeight="1" x14ac:dyDescent="0.2">
      <c r="A43" s="48" t="s">
        <v>67</v>
      </c>
      <c r="B43" s="49"/>
      <c r="C43" s="49"/>
      <c r="D43" s="50"/>
      <c r="E43" s="38">
        <v>30</v>
      </c>
      <c r="F43" s="39">
        <v>703000</v>
      </c>
      <c r="G43" s="10">
        <f t="shared" ref="G43" si="2">+E43*F43</f>
        <v>21090000</v>
      </c>
      <c r="H43" s="25"/>
    </row>
    <row r="44" spans="1:8" ht="12.75" customHeight="1" x14ac:dyDescent="0.2">
      <c r="A44" s="51" t="s">
        <v>12</v>
      </c>
      <c r="B44" s="52"/>
      <c r="C44" s="52"/>
      <c r="D44" s="52"/>
      <c r="E44" s="52"/>
      <c r="F44" s="53"/>
      <c r="G44" s="2">
        <f>SUM(G41:G43)</f>
        <v>63390000</v>
      </c>
      <c r="H44" s="25"/>
    </row>
    <row r="45" spans="1:8" ht="12.75" customHeight="1" x14ac:dyDescent="0.2">
      <c r="A45" s="54" t="s">
        <v>13</v>
      </c>
      <c r="B45" s="52"/>
      <c r="C45" s="52"/>
      <c r="D45" s="52"/>
      <c r="E45" s="52"/>
      <c r="F45" s="52"/>
      <c r="G45" s="53"/>
      <c r="H45" s="25"/>
    </row>
    <row r="46" spans="1:8" ht="12.75" customHeight="1" x14ac:dyDescent="0.2">
      <c r="A46" s="64" t="s">
        <v>9</v>
      </c>
      <c r="B46" s="52"/>
      <c r="C46" s="52"/>
      <c r="D46" s="53"/>
      <c r="E46" s="12" t="s">
        <v>3</v>
      </c>
      <c r="F46" s="13" t="s">
        <v>5</v>
      </c>
      <c r="G46" s="2" t="s">
        <v>6</v>
      </c>
      <c r="H46" s="3"/>
    </row>
    <row r="47" spans="1:8" ht="12.75" customHeight="1" x14ac:dyDescent="0.2">
      <c r="A47" s="31"/>
      <c r="B47" s="14"/>
      <c r="C47" s="15"/>
      <c r="D47" s="15"/>
      <c r="E47" s="16"/>
      <c r="F47" s="17"/>
      <c r="G47" s="2"/>
      <c r="H47" s="3"/>
    </row>
    <row r="48" spans="1:8" ht="12.75" customHeight="1" x14ac:dyDescent="0.2">
      <c r="A48" s="31"/>
      <c r="B48" s="14"/>
      <c r="C48" s="15"/>
      <c r="D48" s="15"/>
      <c r="E48" s="16"/>
      <c r="F48" s="17"/>
      <c r="G48" s="2"/>
      <c r="H48" s="3"/>
    </row>
    <row r="49" spans="1:8" ht="12.75" customHeight="1" x14ac:dyDescent="0.2">
      <c r="A49" s="68" t="s">
        <v>14</v>
      </c>
      <c r="B49" s="52"/>
      <c r="C49" s="52"/>
      <c r="D49" s="53"/>
      <c r="E49" s="16"/>
      <c r="F49" s="17"/>
      <c r="G49" s="18">
        <f>+G14+G38+G44</f>
        <v>264150000</v>
      </c>
      <c r="H49" s="25"/>
    </row>
    <row r="50" spans="1:8" ht="12.75" customHeight="1" x14ac:dyDescent="0.2">
      <c r="A50" s="69" t="s">
        <v>15</v>
      </c>
      <c r="B50" s="52"/>
      <c r="C50" s="52"/>
      <c r="D50" s="52"/>
      <c r="E50" s="52"/>
      <c r="F50" s="52"/>
      <c r="G50" s="53"/>
      <c r="H50" s="25"/>
    </row>
    <row r="51" spans="1:8" ht="12.75" customHeight="1" x14ac:dyDescent="0.2">
      <c r="A51" s="64" t="s">
        <v>9</v>
      </c>
      <c r="B51" s="52"/>
      <c r="C51" s="52"/>
      <c r="D51" s="53"/>
      <c r="E51" s="9" t="s">
        <v>3</v>
      </c>
      <c r="F51" s="9" t="s">
        <v>5</v>
      </c>
      <c r="G51" s="2" t="s">
        <v>6</v>
      </c>
      <c r="H51" s="3"/>
    </row>
    <row r="52" spans="1:8" ht="58.5" customHeight="1" x14ac:dyDescent="0.2">
      <c r="A52" s="70" t="s">
        <v>68</v>
      </c>
      <c r="B52" s="71"/>
      <c r="C52" s="71"/>
      <c r="D52" s="72"/>
      <c r="E52" s="41">
        <v>3</v>
      </c>
      <c r="F52" s="42">
        <v>11950000</v>
      </c>
      <c r="G52" s="2">
        <f>+E52*F52</f>
        <v>35850000</v>
      </c>
      <c r="H52" s="3"/>
    </row>
    <row r="53" spans="1:8" ht="12.75" customHeight="1" x14ac:dyDescent="0.2">
      <c r="A53" s="68"/>
      <c r="B53" s="52"/>
      <c r="C53" s="52"/>
      <c r="D53" s="53"/>
      <c r="E53" s="19"/>
      <c r="F53" s="17"/>
      <c r="G53" s="6"/>
      <c r="H53" s="3"/>
    </row>
    <row r="54" spans="1:8" ht="17.25" customHeight="1" x14ac:dyDescent="0.2">
      <c r="A54" s="64" t="s">
        <v>16</v>
      </c>
      <c r="B54" s="52"/>
      <c r="C54" s="52"/>
      <c r="D54" s="52"/>
      <c r="E54" s="52"/>
      <c r="F54" s="53"/>
      <c r="G54" s="20">
        <f>+G52+G53</f>
        <v>35850000</v>
      </c>
      <c r="H54" s="21"/>
    </row>
    <row r="55" spans="1:8" ht="24.75" customHeight="1" x14ac:dyDescent="0.2">
      <c r="A55" s="67" t="s">
        <v>17</v>
      </c>
      <c r="B55" s="52"/>
      <c r="C55" s="52"/>
      <c r="D55" s="52"/>
      <c r="E55" s="52"/>
      <c r="F55" s="53"/>
      <c r="G55" s="34">
        <f>+G49+G54</f>
        <v>300000000</v>
      </c>
      <c r="H55" s="24"/>
    </row>
    <row r="56" spans="1:8" ht="12.75" customHeight="1" x14ac:dyDescent="0.2">
      <c r="A56" s="22"/>
      <c r="B56" s="25"/>
      <c r="C56" s="25"/>
      <c r="D56" s="25"/>
      <c r="E56" s="25"/>
      <c r="F56" s="23"/>
      <c r="G56" s="62">
        <f>+G58-G55</f>
        <v>0</v>
      </c>
      <c r="H56" s="25"/>
    </row>
    <row r="57" spans="1:8" ht="12.75" customHeight="1" x14ac:dyDescent="0.2">
      <c r="A57" s="22"/>
      <c r="B57" s="25"/>
      <c r="C57" s="25"/>
      <c r="D57" s="25"/>
      <c r="E57" s="25"/>
      <c r="F57" s="23"/>
      <c r="G57" s="63"/>
      <c r="H57" s="25"/>
    </row>
    <row r="58" spans="1:8" ht="12.75" customHeight="1" x14ac:dyDescent="0.2">
      <c r="A58" s="22"/>
      <c r="B58" s="25"/>
      <c r="C58" s="25"/>
      <c r="D58" s="25"/>
      <c r="E58" s="25"/>
      <c r="F58" s="23"/>
      <c r="G58" s="35">
        <v>300000000</v>
      </c>
      <c r="H58" s="25"/>
    </row>
    <row r="59" spans="1:8" ht="12.75" customHeight="1" x14ac:dyDescent="0.2">
      <c r="A59" s="22"/>
      <c r="B59" s="25"/>
      <c r="C59" s="25"/>
      <c r="D59" s="25"/>
      <c r="E59" s="25"/>
      <c r="F59" s="23"/>
      <c r="G59" s="24"/>
      <c r="H59" s="25"/>
    </row>
    <row r="60" spans="1:8" ht="12.75" customHeight="1" x14ac:dyDescent="0.2">
      <c r="A60" s="22"/>
      <c r="B60" s="25"/>
      <c r="C60" s="25"/>
      <c r="D60" s="25"/>
      <c r="E60" s="25"/>
      <c r="F60" s="23"/>
      <c r="G60" s="40">
        <f>+G56/1400</f>
        <v>0</v>
      </c>
      <c r="H60" s="25"/>
    </row>
    <row r="61" spans="1:8" ht="12.75" customHeight="1" x14ac:dyDescent="0.2">
      <c r="A61" s="22"/>
      <c r="B61" s="25"/>
      <c r="C61" s="25"/>
      <c r="D61" s="25"/>
      <c r="E61" s="25"/>
      <c r="F61" s="23"/>
      <c r="G61" s="24"/>
      <c r="H61" s="25"/>
    </row>
    <row r="62" spans="1:8" ht="12.75" customHeight="1" x14ac:dyDescent="0.2">
      <c r="A62" s="22"/>
      <c r="B62" s="25"/>
      <c r="C62" s="25"/>
      <c r="D62" s="25"/>
      <c r="E62" s="25"/>
      <c r="F62" s="23"/>
      <c r="G62" s="24"/>
      <c r="H62" s="25"/>
    </row>
    <row r="63" spans="1:8" ht="12.75" customHeight="1" x14ac:dyDescent="0.2">
      <c r="A63" s="22"/>
      <c r="B63" s="25"/>
      <c r="C63" s="25"/>
      <c r="D63" s="25"/>
      <c r="E63" s="25"/>
      <c r="F63" s="23"/>
      <c r="G63" s="24"/>
      <c r="H63" s="25"/>
    </row>
    <row r="64" spans="1:8" ht="12.75" customHeight="1" x14ac:dyDescent="0.2">
      <c r="A64" s="22"/>
      <c r="B64" s="25"/>
      <c r="C64" s="25"/>
      <c r="D64" s="25"/>
      <c r="E64" s="25"/>
      <c r="F64" s="23"/>
      <c r="G64" s="24"/>
      <c r="H64" s="25"/>
    </row>
    <row r="65" spans="1:8" ht="12.75" customHeight="1" x14ac:dyDescent="0.2">
      <c r="A65" s="22"/>
      <c r="B65" s="25"/>
      <c r="C65" s="25"/>
      <c r="D65" s="25"/>
      <c r="E65" s="25"/>
      <c r="F65" s="23"/>
      <c r="G65" s="24"/>
      <c r="H65" s="25"/>
    </row>
    <row r="66" spans="1:8" ht="12.75" customHeight="1" x14ac:dyDescent="0.2">
      <c r="A66" s="22"/>
      <c r="B66" s="25"/>
      <c r="C66" s="25"/>
      <c r="D66" s="25"/>
      <c r="E66" s="25"/>
      <c r="F66" s="23"/>
      <c r="G66" s="24"/>
      <c r="H66" s="25"/>
    </row>
    <row r="67" spans="1:8" ht="12.75" customHeight="1" x14ac:dyDescent="0.2">
      <c r="A67" s="22"/>
      <c r="B67" s="25"/>
      <c r="C67" s="25"/>
      <c r="D67" s="25"/>
      <c r="E67" s="25"/>
      <c r="F67" s="23"/>
      <c r="G67" s="24"/>
      <c r="H67" s="25"/>
    </row>
    <row r="68" spans="1:8" ht="12.75" customHeight="1" x14ac:dyDescent="0.2">
      <c r="A68" s="22"/>
      <c r="B68" s="25"/>
      <c r="C68" s="25"/>
      <c r="D68" s="25"/>
      <c r="E68" s="25"/>
      <c r="F68" s="23"/>
      <c r="G68" s="24"/>
      <c r="H68" s="25"/>
    </row>
    <row r="69" spans="1:8" ht="12.75" customHeight="1" x14ac:dyDescent="0.2">
      <c r="A69" s="22"/>
      <c r="B69" s="25"/>
      <c r="C69" s="25"/>
      <c r="D69" s="25"/>
      <c r="E69" s="25"/>
      <c r="F69" s="23"/>
      <c r="G69" s="24"/>
      <c r="H69" s="25"/>
    </row>
    <row r="70" spans="1:8" ht="12.75" customHeight="1" x14ac:dyDescent="0.2">
      <c r="A70" s="22"/>
      <c r="B70" s="25"/>
      <c r="C70" s="25"/>
      <c r="D70" s="25"/>
      <c r="E70" s="25"/>
      <c r="F70" s="23"/>
      <c r="G70" s="24"/>
      <c r="H70" s="25"/>
    </row>
    <row r="71" spans="1:8" ht="12.75" customHeight="1" x14ac:dyDescent="0.2">
      <c r="A71" s="22"/>
      <c r="B71" s="25"/>
      <c r="C71" s="25"/>
      <c r="D71" s="25"/>
      <c r="E71" s="25"/>
      <c r="F71" s="23"/>
      <c r="G71" s="24"/>
      <c r="H71" s="25"/>
    </row>
    <row r="72" spans="1:8" ht="12.75" customHeight="1" x14ac:dyDescent="0.2">
      <c r="A72" s="22"/>
      <c r="B72" s="25"/>
      <c r="C72" s="25"/>
      <c r="D72" s="25"/>
      <c r="E72" s="25"/>
      <c r="F72" s="23"/>
      <c r="G72" s="24"/>
      <c r="H72" s="25"/>
    </row>
    <row r="73" spans="1:8" ht="12.75" customHeight="1" x14ac:dyDescent="0.2">
      <c r="A73" s="22"/>
      <c r="B73" s="25"/>
      <c r="C73" s="25"/>
      <c r="D73" s="25"/>
      <c r="E73" s="25"/>
      <c r="F73" s="23"/>
      <c r="G73" s="24"/>
      <c r="H73" s="25"/>
    </row>
    <row r="74" spans="1:8" ht="12.75" customHeight="1" x14ac:dyDescent="0.2">
      <c r="A74" s="22"/>
      <c r="B74" s="25"/>
      <c r="C74" s="25"/>
      <c r="D74" s="25"/>
      <c r="E74" s="25"/>
      <c r="F74" s="23"/>
      <c r="G74" s="24"/>
      <c r="H74" s="25"/>
    </row>
    <row r="75" spans="1:8" ht="12.75" customHeight="1" x14ac:dyDescent="0.2">
      <c r="A75" s="22"/>
      <c r="B75" s="25"/>
      <c r="C75" s="25"/>
      <c r="D75" s="25"/>
      <c r="E75" s="25"/>
      <c r="F75" s="23"/>
      <c r="G75" s="24"/>
      <c r="H75" s="25"/>
    </row>
    <row r="76" spans="1:8" ht="12.75" customHeight="1" x14ac:dyDescent="0.2">
      <c r="A76" s="22"/>
      <c r="B76" s="25"/>
      <c r="C76" s="25"/>
      <c r="D76" s="25"/>
      <c r="E76" s="25"/>
      <c r="F76" s="23"/>
      <c r="G76" s="24"/>
      <c r="H76" s="25"/>
    </row>
    <row r="77" spans="1:8" ht="12.75" customHeight="1" x14ac:dyDescent="0.2">
      <c r="A77" s="22"/>
      <c r="B77" s="25"/>
      <c r="C77" s="25"/>
      <c r="D77" s="25"/>
      <c r="E77" s="25"/>
      <c r="F77" s="23"/>
      <c r="G77" s="24"/>
      <c r="H77" s="25"/>
    </row>
    <row r="78" spans="1:8" ht="12.75" customHeight="1" x14ac:dyDescent="0.2">
      <c r="A78" s="22"/>
      <c r="B78" s="25"/>
      <c r="C78" s="25"/>
      <c r="D78" s="25"/>
      <c r="E78" s="25"/>
      <c r="F78" s="23"/>
      <c r="G78" s="24"/>
      <c r="H78" s="25"/>
    </row>
    <row r="79" spans="1:8" ht="12.75" customHeight="1" x14ac:dyDescent="0.2">
      <c r="A79" s="22"/>
      <c r="B79" s="25"/>
      <c r="C79" s="25"/>
      <c r="D79" s="25"/>
      <c r="E79" s="25"/>
      <c r="F79" s="23"/>
      <c r="G79" s="24"/>
      <c r="H79" s="25"/>
    </row>
    <row r="80" spans="1:8" ht="12.75" customHeight="1" x14ac:dyDescent="0.2">
      <c r="A80" s="22"/>
      <c r="B80" s="25"/>
      <c r="C80" s="25"/>
      <c r="D80" s="25"/>
      <c r="E80" s="25"/>
      <c r="F80" s="23"/>
      <c r="G80" s="24"/>
      <c r="H80" s="25"/>
    </row>
    <row r="81" spans="1:8" ht="12.75" customHeight="1" x14ac:dyDescent="0.2">
      <c r="A81" s="22"/>
      <c r="B81" s="25"/>
      <c r="C81" s="25"/>
      <c r="D81" s="25"/>
      <c r="E81" s="25"/>
      <c r="F81" s="23"/>
      <c r="G81" s="24"/>
      <c r="H81" s="25"/>
    </row>
    <row r="82" spans="1:8" ht="12.75" customHeight="1" x14ac:dyDescent="0.2">
      <c r="A82" s="22"/>
      <c r="B82" s="25"/>
      <c r="C82" s="25"/>
      <c r="D82" s="25"/>
      <c r="E82" s="25"/>
      <c r="F82" s="23"/>
      <c r="G82" s="24"/>
      <c r="H82" s="25"/>
    </row>
    <row r="83" spans="1:8" ht="12.75" customHeight="1" x14ac:dyDescent="0.2">
      <c r="A83" s="22"/>
      <c r="B83" s="25"/>
      <c r="C83" s="25"/>
      <c r="D83" s="25"/>
      <c r="E83" s="25"/>
      <c r="F83" s="23"/>
      <c r="G83" s="24"/>
      <c r="H83" s="25"/>
    </row>
    <row r="84" spans="1:8" ht="12.75" customHeight="1" x14ac:dyDescent="0.2">
      <c r="A84" s="22"/>
      <c r="B84" s="25"/>
      <c r="C84" s="25"/>
      <c r="D84" s="25"/>
      <c r="E84" s="25"/>
      <c r="F84" s="23"/>
      <c r="G84" s="24"/>
      <c r="H84" s="25"/>
    </row>
    <row r="85" spans="1:8" ht="12.75" customHeight="1" x14ac:dyDescent="0.2">
      <c r="A85" s="22"/>
      <c r="B85" s="25"/>
      <c r="C85" s="25"/>
      <c r="D85" s="25"/>
      <c r="E85" s="25"/>
      <c r="F85" s="23"/>
      <c r="G85" s="24"/>
      <c r="H85" s="25"/>
    </row>
    <row r="86" spans="1:8" ht="12.75" customHeight="1" x14ac:dyDescent="0.2">
      <c r="A86" s="22"/>
      <c r="B86" s="25"/>
      <c r="C86" s="25"/>
      <c r="D86" s="25"/>
      <c r="E86" s="25"/>
      <c r="F86" s="23"/>
      <c r="G86" s="24"/>
      <c r="H86" s="25"/>
    </row>
    <row r="87" spans="1:8" ht="12.75" customHeight="1" x14ac:dyDescent="0.2">
      <c r="A87" s="22"/>
      <c r="B87" s="25"/>
      <c r="C87" s="25"/>
      <c r="D87" s="25"/>
      <c r="E87" s="25"/>
      <c r="F87" s="23"/>
      <c r="G87" s="24"/>
      <c r="H87" s="25"/>
    </row>
    <row r="88" spans="1:8" ht="12.75" customHeight="1" x14ac:dyDescent="0.2">
      <c r="A88" s="22"/>
      <c r="B88" s="25"/>
      <c r="C88" s="25"/>
      <c r="D88" s="25"/>
      <c r="E88" s="25"/>
      <c r="F88" s="23"/>
      <c r="G88" s="24"/>
      <c r="H88" s="25"/>
    </row>
    <row r="89" spans="1:8" ht="12.75" customHeight="1" x14ac:dyDescent="0.2">
      <c r="A89" s="22"/>
      <c r="B89" s="25"/>
      <c r="C89" s="25"/>
      <c r="D89" s="25"/>
      <c r="E89" s="25"/>
      <c r="F89" s="23"/>
      <c r="G89" s="24"/>
      <c r="H89" s="25"/>
    </row>
    <row r="90" spans="1:8" ht="12.75" customHeight="1" x14ac:dyDescent="0.2">
      <c r="A90" s="22"/>
      <c r="B90" s="25"/>
      <c r="C90" s="25"/>
      <c r="D90" s="25"/>
      <c r="E90" s="25"/>
      <c r="F90" s="23"/>
      <c r="G90" s="24"/>
      <c r="H90" s="25"/>
    </row>
    <row r="91" spans="1:8" ht="12.75" customHeight="1" x14ac:dyDescent="0.2">
      <c r="A91" s="22"/>
      <c r="B91" s="25"/>
      <c r="C91" s="25"/>
      <c r="D91" s="25"/>
      <c r="E91" s="25"/>
      <c r="F91" s="23"/>
      <c r="G91" s="24"/>
      <c r="H91" s="25"/>
    </row>
    <row r="92" spans="1:8" ht="12.75" customHeight="1" x14ac:dyDescent="0.2">
      <c r="A92" s="22"/>
      <c r="B92" s="25"/>
      <c r="C92" s="25"/>
      <c r="D92" s="25"/>
      <c r="E92" s="25"/>
      <c r="F92" s="23"/>
      <c r="G92" s="24"/>
      <c r="H92" s="25"/>
    </row>
    <row r="93" spans="1:8" ht="12.75" customHeight="1" x14ac:dyDescent="0.2">
      <c r="A93" s="22"/>
      <c r="B93" s="25"/>
      <c r="C93" s="25"/>
      <c r="D93" s="25"/>
      <c r="E93" s="25"/>
      <c r="F93" s="23"/>
      <c r="G93" s="24"/>
      <c r="H93" s="25"/>
    </row>
    <row r="94" spans="1:8" ht="12.75" customHeight="1" x14ac:dyDescent="0.2">
      <c r="A94" s="22"/>
      <c r="B94" s="25"/>
      <c r="C94" s="25"/>
      <c r="D94" s="25"/>
      <c r="E94" s="25"/>
      <c r="F94" s="23"/>
      <c r="G94" s="24"/>
      <c r="H94" s="25"/>
    </row>
    <row r="95" spans="1:8" ht="12.75" customHeight="1" x14ac:dyDescent="0.2">
      <c r="A95" s="22"/>
      <c r="B95" s="25"/>
      <c r="C95" s="25"/>
      <c r="D95" s="25"/>
      <c r="E95" s="25"/>
      <c r="F95" s="23"/>
      <c r="G95" s="24"/>
      <c r="H95" s="25"/>
    </row>
    <row r="96" spans="1:8" ht="12.75" customHeight="1" x14ac:dyDescent="0.2">
      <c r="A96" s="22"/>
      <c r="B96" s="25"/>
      <c r="C96" s="25"/>
      <c r="D96" s="25"/>
      <c r="E96" s="25"/>
      <c r="F96" s="23"/>
      <c r="G96" s="24"/>
      <c r="H96" s="25"/>
    </row>
    <row r="97" spans="1:8" ht="12.75" customHeight="1" x14ac:dyDescent="0.2">
      <c r="A97" s="22"/>
      <c r="B97" s="25"/>
      <c r="C97" s="25"/>
      <c r="D97" s="25"/>
      <c r="E97" s="25"/>
      <c r="F97" s="23"/>
      <c r="G97" s="24"/>
      <c r="H97" s="25"/>
    </row>
    <row r="98" spans="1:8" ht="12.75" customHeight="1" x14ac:dyDescent="0.2">
      <c r="A98" s="22"/>
      <c r="B98" s="25"/>
      <c r="C98" s="25"/>
      <c r="D98" s="25"/>
      <c r="E98" s="25"/>
      <c r="F98" s="23"/>
      <c r="G98" s="24"/>
      <c r="H98" s="25"/>
    </row>
    <row r="99" spans="1:8" ht="12.75" customHeight="1" x14ac:dyDescent="0.2">
      <c r="A99" s="22"/>
      <c r="B99" s="25"/>
      <c r="C99" s="25"/>
      <c r="D99" s="25"/>
      <c r="E99" s="25"/>
      <c r="F99" s="23"/>
      <c r="G99" s="24"/>
      <c r="H99" s="25"/>
    </row>
    <row r="100" spans="1:8" ht="12.75" customHeight="1" x14ac:dyDescent="0.2">
      <c r="A100" s="22"/>
      <c r="B100" s="25"/>
      <c r="C100" s="25"/>
      <c r="D100" s="25"/>
      <c r="E100" s="25"/>
      <c r="F100" s="23"/>
      <c r="G100" s="24"/>
      <c r="H100" s="25"/>
    </row>
    <row r="101" spans="1:8" ht="12.75" customHeight="1" x14ac:dyDescent="0.2">
      <c r="A101" s="22"/>
      <c r="B101" s="25"/>
      <c r="C101" s="25"/>
      <c r="D101" s="25"/>
      <c r="E101" s="25"/>
      <c r="F101" s="23"/>
      <c r="G101" s="24"/>
      <c r="H101" s="25"/>
    </row>
    <row r="102" spans="1:8" ht="12.75" customHeight="1" x14ac:dyDescent="0.2">
      <c r="A102" s="22"/>
      <c r="B102" s="25"/>
      <c r="C102" s="25"/>
      <c r="D102" s="25"/>
      <c r="E102" s="25"/>
      <c r="F102" s="23"/>
      <c r="G102" s="24"/>
      <c r="H102" s="25"/>
    </row>
    <row r="103" spans="1:8" ht="12.75" customHeight="1" x14ac:dyDescent="0.2">
      <c r="A103" s="22"/>
      <c r="B103" s="25"/>
      <c r="C103" s="25"/>
      <c r="D103" s="25"/>
      <c r="E103" s="25"/>
      <c r="F103" s="23"/>
      <c r="G103" s="24"/>
      <c r="H103" s="25"/>
    </row>
    <row r="104" spans="1:8" ht="12.75" customHeight="1" x14ac:dyDescent="0.2">
      <c r="A104" s="22"/>
      <c r="B104" s="25"/>
      <c r="C104" s="25"/>
      <c r="D104" s="25"/>
      <c r="E104" s="25"/>
      <c r="F104" s="23"/>
      <c r="G104" s="24"/>
      <c r="H104" s="25"/>
    </row>
    <row r="105" spans="1:8" ht="12.75" customHeight="1" x14ac:dyDescent="0.2">
      <c r="A105" s="22"/>
      <c r="B105" s="25"/>
      <c r="C105" s="25"/>
      <c r="D105" s="25"/>
      <c r="E105" s="25"/>
      <c r="F105" s="23"/>
      <c r="G105" s="24"/>
      <c r="H105" s="25"/>
    </row>
    <row r="106" spans="1:8" ht="12.75" customHeight="1" x14ac:dyDescent="0.2">
      <c r="A106" s="22"/>
      <c r="B106" s="25"/>
      <c r="C106" s="25"/>
      <c r="D106" s="25"/>
      <c r="E106" s="25"/>
      <c r="F106" s="23"/>
      <c r="G106" s="24"/>
      <c r="H106" s="25"/>
    </row>
    <row r="107" spans="1:8" ht="12.75" customHeight="1" x14ac:dyDescent="0.2">
      <c r="A107" s="22"/>
      <c r="B107" s="25"/>
      <c r="C107" s="25"/>
      <c r="D107" s="25"/>
      <c r="E107" s="25"/>
      <c r="F107" s="23"/>
      <c r="G107" s="24"/>
      <c r="H107" s="25"/>
    </row>
    <row r="108" spans="1:8" ht="12.75" customHeight="1" x14ac:dyDescent="0.2">
      <c r="A108" s="22"/>
      <c r="B108" s="25"/>
      <c r="C108" s="25"/>
      <c r="D108" s="25"/>
      <c r="E108" s="25"/>
      <c r="F108" s="23"/>
      <c r="G108" s="24"/>
      <c r="H108" s="25"/>
    </row>
    <row r="109" spans="1:8" ht="12.75" customHeight="1" x14ac:dyDescent="0.2">
      <c r="A109" s="22"/>
      <c r="B109" s="25"/>
      <c r="C109" s="25"/>
      <c r="D109" s="25"/>
      <c r="E109" s="25"/>
      <c r="F109" s="23"/>
      <c r="G109" s="24"/>
      <c r="H109" s="25"/>
    </row>
    <row r="110" spans="1:8" ht="12.75" customHeight="1" x14ac:dyDescent="0.2">
      <c r="A110" s="22"/>
      <c r="B110" s="25"/>
      <c r="C110" s="25"/>
      <c r="D110" s="25"/>
      <c r="E110" s="25"/>
      <c r="F110" s="23"/>
      <c r="G110" s="24"/>
      <c r="H110" s="25"/>
    </row>
    <row r="111" spans="1:8" ht="12.75" customHeight="1" x14ac:dyDescent="0.2">
      <c r="A111" s="22"/>
      <c r="B111" s="25"/>
      <c r="C111" s="25"/>
      <c r="D111" s="25"/>
      <c r="E111" s="25"/>
      <c r="F111" s="23"/>
      <c r="G111" s="24"/>
      <c r="H111" s="25"/>
    </row>
    <row r="112" spans="1:8" ht="12.75" customHeight="1" x14ac:dyDescent="0.2">
      <c r="A112" s="22"/>
      <c r="B112" s="25"/>
      <c r="C112" s="25"/>
      <c r="D112" s="25"/>
      <c r="E112" s="25"/>
      <c r="F112" s="23"/>
      <c r="G112" s="24"/>
      <c r="H112" s="25"/>
    </row>
    <row r="113" spans="1:8" ht="12.75" customHeight="1" x14ac:dyDescent="0.2">
      <c r="A113" s="22"/>
      <c r="B113" s="25"/>
      <c r="C113" s="25"/>
      <c r="D113" s="25"/>
      <c r="E113" s="25"/>
      <c r="F113" s="23"/>
      <c r="G113" s="24"/>
      <c r="H113" s="25"/>
    </row>
    <row r="114" spans="1:8" ht="12.75" customHeight="1" x14ac:dyDescent="0.2">
      <c r="A114" s="22"/>
      <c r="B114" s="25"/>
      <c r="C114" s="25"/>
      <c r="D114" s="25"/>
      <c r="E114" s="25"/>
      <c r="F114" s="23"/>
      <c r="G114" s="24"/>
      <c r="H114" s="25"/>
    </row>
    <row r="115" spans="1:8" ht="12.75" customHeight="1" x14ac:dyDescent="0.2">
      <c r="A115" s="22"/>
      <c r="B115" s="25"/>
      <c r="C115" s="25"/>
      <c r="D115" s="25"/>
      <c r="E115" s="25"/>
      <c r="F115" s="23"/>
      <c r="G115" s="24"/>
      <c r="H115" s="25"/>
    </row>
    <row r="116" spans="1:8" ht="12.75" customHeight="1" x14ac:dyDescent="0.2">
      <c r="A116" s="22"/>
      <c r="B116" s="25"/>
      <c r="C116" s="25"/>
      <c r="D116" s="25"/>
      <c r="E116" s="25"/>
      <c r="F116" s="23"/>
      <c r="G116" s="24"/>
      <c r="H116" s="25"/>
    </row>
    <row r="117" spans="1:8" ht="12.75" customHeight="1" x14ac:dyDescent="0.2">
      <c r="A117" s="22"/>
      <c r="B117" s="25"/>
      <c r="C117" s="25"/>
      <c r="D117" s="25"/>
      <c r="E117" s="25"/>
      <c r="F117" s="23"/>
      <c r="G117" s="24"/>
      <c r="H117" s="25"/>
    </row>
    <row r="118" spans="1:8" ht="12.75" customHeight="1" x14ac:dyDescent="0.2">
      <c r="A118" s="22"/>
      <c r="B118" s="25"/>
      <c r="C118" s="25"/>
      <c r="D118" s="25"/>
      <c r="E118" s="25"/>
      <c r="F118" s="23"/>
      <c r="G118" s="24"/>
      <c r="H118" s="25"/>
    </row>
    <row r="119" spans="1:8" ht="12.75" customHeight="1" x14ac:dyDescent="0.2">
      <c r="A119" s="22"/>
      <c r="B119" s="25"/>
      <c r="C119" s="25"/>
      <c r="D119" s="25"/>
      <c r="E119" s="25"/>
      <c r="F119" s="23"/>
      <c r="G119" s="24"/>
      <c r="H119" s="25"/>
    </row>
    <row r="120" spans="1:8" ht="12.75" customHeight="1" x14ac:dyDescent="0.2">
      <c r="A120" s="22"/>
      <c r="B120" s="25"/>
      <c r="C120" s="25"/>
      <c r="D120" s="25"/>
      <c r="E120" s="25"/>
      <c r="F120" s="23"/>
      <c r="G120" s="24"/>
      <c r="H120" s="25"/>
    </row>
    <row r="121" spans="1:8" ht="12.75" customHeight="1" x14ac:dyDescent="0.2">
      <c r="A121" s="22"/>
      <c r="B121" s="25"/>
      <c r="C121" s="25"/>
      <c r="D121" s="25"/>
      <c r="E121" s="25"/>
      <c r="F121" s="23"/>
      <c r="G121" s="24"/>
      <c r="H121" s="25"/>
    </row>
    <row r="122" spans="1:8" ht="12.75" customHeight="1" x14ac:dyDescent="0.2">
      <c r="A122" s="22"/>
      <c r="B122" s="25"/>
      <c r="C122" s="25"/>
      <c r="D122" s="25"/>
      <c r="E122" s="25"/>
      <c r="F122" s="23"/>
      <c r="G122" s="24"/>
      <c r="H122" s="25"/>
    </row>
    <row r="123" spans="1:8" ht="12.75" customHeight="1" x14ac:dyDescent="0.2">
      <c r="A123" s="22"/>
      <c r="B123" s="25"/>
      <c r="C123" s="25"/>
      <c r="D123" s="25"/>
      <c r="E123" s="25"/>
      <c r="F123" s="23"/>
      <c r="G123" s="24"/>
      <c r="H123" s="25"/>
    </row>
    <row r="124" spans="1:8" ht="12.75" customHeight="1" x14ac:dyDescent="0.2">
      <c r="A124" s="22"/>
      <c r="B124" s="25"/>
      <c r="C124" s="25"/>
      <c r="D124" s="25"/>
      <c r="E124" s="25"/>
      <c r="F124" s="23"/>
      <c r="G124" s="24"/>
      <c r="H124" s="25"/>
    </row>
    <row r="125" spans="1:8" ht="12.75" customHeight="1" x14ac:dyDescent="0.2">
      <c r="A125" s="22"/>
      <c r="B125" s="25"/>
      <c r="C125" s="25"/>
      <c r="D125" s="25"/>
      <c r="E125" s="25"/>
      <c r="F125" s="23"/>
      <c r="G125" s="24"/>
      <c r="H125" s="25"/>
    </row>
    <row r="126" spans="1:8" ht="12.75" customHeight="1" x14ac:dyDescent="0.2">
      <c r="A126" s="22"/>
      <c r="B126" s="25"/>
      <c r="C126" s="25"/>
      <c r="D126" s="25"/>
      <c r="E126" s="25"/>
      <c r="F126" s="23"/>
      <c r="G126" s="24"/>
      <c r="H126" s="25"/>
    </row>
    <row r="127" spans="1:8" ht="12.75" customHeight="1" x14ac:dyDescent="0.2">
      <c r="A127" s="22"/>
      <c r="B127" s="25"/>
      <c r="C127" s="25"/>
      <c r="D127" s="25"/>
      <c r="E127" s="25"/>
      <c r="F127" s="23"/>
      <c r="G127" s="24"/>
      <c r="H127" s="25"/>
    </row>
    <row r="128" spans="1:8" ht="12.75" customHeight="1" x14ac:dyDescent="0.2">
      <c r="A128" s="22"/>
      <c r="B128" s="25"/>
      <c r="C128" s="25"/>
      <c r="D128" s="25"/>
      <c r="E128" s="25"/>
      <c r="F128" s="23"/>
      <c r="G128" s="24"/>
      <c r="H128" s="25"/>
    </row>
    <row r="129" spans="1:8" ht="12.75" customHeight="1" x14ac:dyDescent="0.2">
      <c r="A129" s="22"/>
      <c r="B129" s="25"/>
      <c r="C129" s="25"/>
      <c r="D129" s="25"/>
      <c r="E129" s="25"/>
      <c r="F129" s="23"/>
      <c r="G129" s="24"/>
      <c r="H129" s="25"/>
    </row>
    <row r="130" spans="1:8" ht="12.75" customHeight="1" x14ac:dyDescent="0.2">
      <c r="A130" s="22"/>
      <c r="B130" s="25"/>
      <c r="C130" s="25"/>
      <c r="D130" s="25"/>
      <c r="E130" s="25"/>
      <c r="F130" s="23"/>
      <c r="G130" s="24"/>
      <c r="H130" s="25"/>
    </row>
    <row r="131" spans="1:8" ht="12.75" customHeight="1" x14ac:dyDescent="0.2">
      <c r="A131" s="22"/>
      <c r="B131" s="25"/>
      <c r="C131" s="25"/>
      <c r="D131" s="25"/>
      <c r="E131" s="25"/>
      <c r="F131" s="23"/>
      <c r="G131" s="24"/>
      <c r="H131" s="25"/>
    </row>
    <row r="132" spans="1:8" ht="12.75" customHeight="1" x14ac:dyDescent="0.2">
      <c r="A132" s="22"/>
      <c r="B132" s="25"/>
      <c r="C132" s="25"/>
      <c r="D132" s="25"/>
      <c r="E132" s="25"/>
      <c r="F132" s="23"/>
      <c r="G132" s="24"/>
      <c r="H132" s="25"/>
    </row>
    <row r="133" spans="1:8" ht="12.75" customHeight="1" x14ac:dyDescent="0.2">
      <c r="A133" s="22"/>
      <c r="B133" s="25"/>
      <c r="C133" s="25"/>
      <c r="D133" s="25"/>
      <c r="E133" s="25"/>
      <c r="F133" s="23"/>
      <c r="G133" s="24"/>
      <c r="H133" s="25"/>
    </row>
    <row r="134" spans="1:8" ht="12.75" customHeight="1" x14ac:dyDescent="0.2">
      <c r="A134" s="22"/>
      <c r="B134" s="25"/>
      <c r="C134" s="25"/>
      <c r="D134" s="25"/>
      <c r="E134" s="25"/>
      <c r="F134" s="23"/>
      <c r="G134" s="24"/>
      <c r="H134" s="25"/>
    </row>
    <row r="135" spans="1:8" ht="12.75" customHeight="1" x14ac:dyDescent="0.2">
      <c r="A135" s="22"/>
      <c r="B135" s="25"/>
      <c r="C135" s="25"/>
      <c r="D135" s="25"/>
      <c r="E135" s="25"/>
      <c r="F135" s="23"/>
      <c r="G135" s="24"/>
      <c r="H135" s="25"/>
    </row>
    <row r="136" spans="1:8" ht="12.75" customHeight="1" x14ac:dyDescent="0.2">
      <c r="A136" s="22"/>
      <c r="B136" s="25"/>
      <c r="C136" s="25"/>
      <c r="D136" s="25"/>
      <c r="E136" s="25"/>
      <c r="F136" s="23"/>
      <c r="G136" s="24"/>
      <c r="H136" s="25"/>
    </row>
    <row r="137" spans="1:8" ht="12.75" customHeight="1" x14ac:dyDescent="0.2">
      <c r="A137" s="22"/>
      <c r="B137" s="25"/>
      <c r="C137" s="25"/>
      <c r="D137" s="25"/>
      <c r="E137" s="25"/>
      <c r="F137" s="23"/>
      <c r="G137" s="24"/>
      <c r="H137" s="25"/>
    </row>
    <row r="138" spans="1:8" ht="12.75" customHeight="1" x14ac:dyDescent="0.2">
      <c r="A138" s="22"/>
      <c r="B138" s="25"/>
      <c r="C138" s="25"/>
      <c r="D138" s="25"/>
      <c r="E138" s="25"/>
      <c r="F138" s="23"/>
      <c r="G138" s="24"/>
      <c r="H138" s="25"/>
    </row>
    <row r="139" spans="1:8" ht="12.75" customHeight="1" x14ac:dyDescent="0.2">
      <c r="A139" s="22"/>
      <c r="B139" s="25"/>
      <c r="C139" s="25"/>
      <c r="D139" s="25"/>
      <c r="E139" s="25"/>
      <c r="F139" s="23"/>
      <c r="G139" s="24"/>
      <c r="H139" s="25"/>
    </row>
    <row r="140" spans="1:8" ht="12.75" customHeight="1" x14ac:dyDescent="0.2">
      <c r="A140" s="22"/>
      <c r="B140" s="25"/>
      <c r="C140" s="25"/>
      <c r="D140" s="25"/>
      <c r="E140" s="25"/>
      <c r="F140" s="23"/>
      <c r="G140" s="24"/>
      <c r="H140" s="25"/>
    </row>
    <row r="141" spans="1:8" ht="12.75" customHeight="1" x14ac:dyDescent="0.2">
      <c r="A141" s="22"/>
      <c r="B141" s="25"/>
      <c r="C141" s="25"/>
      <c r="D141" s="25"/>
      <c r="E141" s="25"/>
      <c r="F141" s="23"/>
      <c r="G141" s="24"/>
      <c r="H141" s="25"/>
    </row>
    <row r="142" spans="1:8" ht="12.75" customHeight="1" x14ac:dyDescent="0.2">
      <c r="A142" s="22"/>
      <c r="B142" s="25"/>
      <c r="C142" s="25"/>
      <c r="D142" s="25"/>
      <c r="E142" s="25"/>
      <c r="F142" s="23"/>
      <c r="G142" s="24"/>
      <c r="H142" s="25"/>
    </row>
    <row r="143" spans="1:8" ht="12.75" customHeight="1" x14ac:dyDescent="0.2">
      <c r="A143" s="22"/>
      <c r="B143" s="25"/>
      <c r="C143" s="25"/>
      <c r="D143" s="25"/>
      <c r="E143" s="25"/>
      <c r="F143" s="23"/>
      <c r="G143" s="24"/>
      <c r="H143" s="25"/>
    </row>
    <row r="144" spans="1:8" ht="12.75" customHeight="1" x14ac:dyDescent="0.2">
      <c r="A144" s="22"/>
      <c r="B144" s="25"/>
      <c r="C144" s="25"/>
      <c r="D144" s="25"/>
      <c r="E144" s="25"/>
      <c r="F144" s="23"/>
      <c r="G144" s="24"/>
      <c r="H144" s="25"/>
    </row>
    <row r="145" spans="1:8" ht="12.75" customHeight="1" x14ac:dyDescent="0.2">
      <c r="A145" s="22"/>
      <c r="B145" s="25"/>
      <c r="C145" s="25"/>
      <c r="D145" s="25"/>
      <c r="E145" s="25"/>
      <c r="F145" s="23"/>
      <c r="G145" s="24"/>
      <c r="H145" s="25"/>
    </row>
    <row r="146" spans="1:8" ht="12.75" customHeight="1" x14ac:dyDescent="0.2">
      <c r="A146" s="22"/>
      <c r="B146" s="25"/>
      <c r="C146" s="25"/>
      <c r="D146" s="25"/>
      <c r="E146" s="25"/>
      <c r="F146" s="23"/>
      <c r="G146" s="24"/>
      <c r="H146" s="25"/>
    </row>
    <row r="147" spans="1:8" ht="12.75" customHeight="1" x14ac:dyDescent="0.2">
      <c r="A147" s="22"/>
      <c r="B147" s="25"/>
      <c r="C147" s="25"/>
      <c r="D147" s="25"/>
      <c r="E147" s="25"/>
      <c r="F147" s="23"/>
      <c r="G147" s="24"/>
      <c r="H147" s="25"/>
    </row>
    <row r="148" spans="1:8" ht="12.75" customHeight="1" x14ac:dyDescent="0.2">
      <c r="A148" s="22"/>
      <c r="B148" s="25"/>
      <c r="C148" s="25"/>
      <c r="D148" s="25"/>
      <c r="E148" s="25"/>
      <c r="F148" s="23"/>
      <c r="G148" s="24"/>
      <c r="H148" s="25"/>
    </row>
    <row r="149" spans="1:8" ht="12.75" customHeight="1" x14ac:dyDescent="0.2">
      <c r="A149" s="22"/>
      <c r="B149" s="25"/>
      <c r="C149" s="25"/>
      <c r="D149" s="25"/>
      <c r="E149" s="25"/>
      <c r="F149" s="23"/>
      <c r="G149" s="24"/>
      <c r="H149" s="25"/>
    </row>
    <row r="150" spans="1:8" ht="12.75" customHeight="1" x14ac:dyDescent="0.2">
      <c r="A150" s="22"/>
      <c r="B150" s="25"/>
      <c r="C150" s="25"/>
      <c r="D150" s="25"/>
      <c r="E150" s="25"/>
      <c r="F150" s="23"/>
      <c r="G150" s="24"/>
      <c r="H150" s="25"/>
    </row>
    <row r="151" spans="1:8" ht="12.75" customHeight="1" x14ac:dyDescent="0.2">
      <c r="A151" s="22"/>
      <c r="B151" s="25"/>
      <c r="C151" s="25"/>
      <c r="D151" s="25"/>
      <c r="E151" s="25"/>
      <c r="F151" s="23"/>
      <c r="G151" s="24"/>
      <c r="H151" s="25"/>
    </row>
    <row r="152" spans="1:8" ht="12.75" customHeight="1" x14ac:dyDescent="0.2">
      <c r="A152" s="22"/>
      <c r="B152" s="25"/>
      <c r="C152" s="25"/>
      <c r="D152" s="25"/>
      <c r="E152" s="25"/>
      <c r="F152" s="23"/>
      <c r="G152" s="24"/>
      <c r="H152" s="25"/>
    </row>
    <row r="153" spans="1:8" ht="12.75" customHeight="1" x14ac:dyDescent="0.2">
      <c r="A153" s="22"/>
      <c r="B153" s="25"/>
      <c r="C153" s="25"/>
      <c r="D153" s="25"/>
      <c r="E153" s="25"/>
      <c r="F153" s="23"/>
      <c r="G153" s="24"/>
      <c r="H153" s="25"/>
    </row>
    <row r="154" spans="1:8" ht="12.75" customHeight="1" x14ac:dyDescent="0.2">
      <c r="A154" s="22"/>
      <c r="B154" s="25"/>
      <c r="C154" s="25"/>
      <c r="D154" s="25"/>
      <c r="E154" s="25"/>
      <c r="F154" s="23"/>
      <c r="G154" s="24"/>
      <c r="H154" s="25"/>
    </row>
    <row r="155" spans="1:8" ht="12.75" customHeight="1" x14ac:dyDescent="0.2">
      <c r="A155" s="22"/>
      <c r="B155" s="25"/>
      <c r="C155" s="25"/>
      <c r="D155" s="25"/>
      <c r="E155" s="25"/>
      <c r="F155" s="23"/>
      <c r="G155" s="24"/>
      <c r="H155" s="25"/>
    </row>
    <row r="156" spans="1:8" ht="12.75" customHeight="1" x14ac:dyDescent="0.2">
      <c r="A156" s="22"/>
      <c r="B156" s="25"/>
      <c r="C156" s="25"/>
      <c r="D156" s="25"/>
      <c r="E156" s="25"/>
      <c r="F156" s="23"/>
      <c r="G156" s="24"/>
      <c r="H156" s="25"/>
    </row>
    <row r="157" spans="1:8" ht="12.75" customHeight="1" x14ac:dyDescent="0.2">
      <c r="A157" s="22"/>
      <c r="B157" s="25"/>
      <c r="C157" s="25"/>
      <c r="D157" s="25"/>
      <c r="E157" s="25"/>
      <c r="F157" s="23"/>
      <c r="G157" s="24"/>
      <c r="H157" s="25"/>
    </row>
    <row r="158" spans="1:8" ht="12.75" customHeight="1" x14ac:dyDescent="0.2">
      <c r="A158" s="22"/>
      <c r="B158" s="25"/>
      <c r="C158" s="25"/>
      <c r="D158" s="25"/>
      <c r="E158" s="25"/>
      <c r="F158" s="23"/>
      <c r="G158" s="24"/>
      <c r="H158" s="25"/>
    </row>
    <row r="159" spans="1:8" ht="12.75" customHeight="1" x14ac:dyDescent="0.2">
      <c r="A159" s="22"/>
      <c r="B159" s="25"/>
      <c r="C159" s="25"/>
      <c r="D159" s="25"/>
      <c r="E159" s="25"/>
      <c r="F159" s="23"/>
      <c r="G159" s="24"/>
      <c r="H159" s="25"/>
    </row>
    <row r="160" spans="1:8" ht="12.75" customHeight="1" x14ac:dyDescent="0.2">
      <c r="A160" s="22"/>
      <c r="B160" s="25"/>
      <c r="C160" s="25"/>
      <c r="D160" s="25"/>
      <c r="E160" s="25"/>
      <c r="F160" s="23"/>
      <c r="G160" s="24"/>
      <c r="H160" s="25"/>
    </row>
    <row r="161" spans="1:8" ht="12.75" customHeight="1" x14ac:dyDescent="0.2">
      <c r="A161" s="22"/>
      <c r="B161" s="25"/>
      <c r="C161" s="25"/>
      <c r="D161" s="25"/>
      <c r="E161" s="25"/>
      <c r="F161" s="23"/>
      <c r="G161" s="24"/>
      <c r="H161" s="25"/>
    </row>
    <row r="162" spans="1:8" ht="12.75" customHeight="1" x14ac:dyDescent="0.2">
      <c r="A162" s="22"/>
      <c r="B162" s="25"/>
      <c r="C162" s="25"/>
      <c r="D162" s="25"/>
      <c r="E162" s="25"/>
      <c r="F162" s="23"/>
      <c r="G162" s="24"/>
      <c r="H162" s="25"/>
    </row>
    <row r="163" spans="1:8" ht="12.75" customHeight="1" x14ac:dyDescent="0.2">
      <c r="A163" s="22"/>
      <c r="B163" s="25"/>
      <c r="C163" s="25"/>
      <c r="D163" s="25"/>
      <c r="E163" s="25"/>
      <c r="F163" s="23"/>
      <c r="G163" s="24"/>
      <c r="H163" s="25"/>
    </row>
    <row r="164" spans="1:8" ht="12.75" customHeight="1" x14ac:dyDescent="0.2">
      <c r="A164" s="22"/>
      <c r="B164" s="25"/>
      <c r="C164" s="25"/>
      <c r="D164" s="25"/>
      <c r="E164" s="25"/>
      <c r="F164" s="23"/>
      <c r="G164" s="24"/>
      <c r="H164" s="25"/>
    </row>
    <row r="165" spans="1:8" ht="12.75" customHeight="1" x14ac:dyDescent="0.2">
      <c r="A165" s="22"/>
      <c r="B165" s="25"/>
      <c r="C165" s="25"/>
      <c r="D165" s="25"/>
      <c r="E165" s="25"/>
      <c r="F165" s="23"/>
      <c r="G165" s="24"/>
      <c r="H165" s="25"/>
    </row>
    <row r="166" spans="1:8" ht="12.75" customHeight="1" x14ac:dyDescent="0.2">
      <c r="A166" s="22"/>
      <c r="B166" s="25"/>
      <c r="C166" s="25"/>
      <c r="D166" s="25"/>
      <c r="E166" s="25"/>
      <c r="F166" s="23"/>
      <c r="G166" s="24"/>
      <c r="H166" s="25"/>
    </row>
    <row r="167" spans="1:8" ht="12.75" customHeight="1" x14ac:dyDescent="0.2">
      <c r="A167" s="22"/>
      <c r="B167" s="25"/>
      <c r="C167" s="25"/>
      <c r="D167" s="25"/>
      <c r="E167" s="25"/>
      <c r="F167" s="23"/>
      <c r="G167" s="24"/>
      <c r="H167" s="25"/>
    </row>
    <row r="168" spans="1:8" ht="12.75" customHeight="1" x14ac:dyDescent="0.2">
      <c r="A168" s="22"/>
      <c r="B168" s="25"/>
      <c r="C168" s="25"/>
      <c r="D168" s="25"/>
      <c r="E168" s="25"/>
      <c r="F168" s="23"/>
      <c r="G168" s="24"/>
      <c r="H168" s="25"/>
    </row>
    <row r="169" spans="1:8" ht="12.75" customHeight="1" x14ac:dyDescent="0.2">
      <c r="A169" s="22"/>
      <c r="B169" s="25"/>
      <c r="C169" s="25"/>
      <c r="D169" s="25"/>
      <c r="E169" s="25"/>
      <c r="F169" s="23"/>
      <c r="G169" s="24"/>
      <c r="H169" s="25"/>
    </row>
    <row r="170" spans="1:8" ht="12.75" customHeight="1" x14ac:dyDescent="0.2">
      <c r="A170" s="22"/>
      <c r="B170" s="25"/>
      <c r="C170" s="25"/>
      <c r="D170" s="25"/>
      <c r="E170" s="25"/>
      <c r="F170" s="23"/>
      <c r="G170" s="24"/>
      <c r="H170" s="25"/>
    </row>
    <row r="171" spans="1:8" ht="12.75" customHeight="1" x14ac:dyDescent="0.2">
      <c r="A171" s="22"/>
      <c r="B171" s="25"/>
      <c r="C171" s="25"/>
      <c r="D171" s="25"/>
      <c r="E171" s="25"/>
      <c r="F171" s="23"/>
      <c r="G171" s="24"/>
      <c r="H171" s="25"/>
    </row>
    <row r="172" spans="1:8" ht="12.75" customHeight="1" x14ac:dyDescent="0.2">
      <c r="A172" s="22"/>
      <c r="B172" s="25"/>
      <c r="C172" s="25"/>
      <c r="D172" s="25"/>
      <c r="E172" s="25"/>
      <c r="F172" s="23"/>
      <c r="G172" s="24"/>
      <c r="H172" s="25"/>
    </row>
    <row r="173" spans="1:8" ht="12.75" customHeight="1" x14ac:dyDescent="0.2">
      <c r="A173" s="22"/>
      <c r="B173" s="25"/>
      <c r="C173" s="25"/>
      <c r="D173" s="25"/>
      <c r="E173" s="25"/>
      <c r="F173" s="23"/>
      <c r="G173" s="24"/>
      <c r="H173" s="25"/>
    </row>
    <row r="174" spans="1:8" ht="12.75" customHeight="1" x14ac:dyDescent="0.2">
      <c r="A174" s="22"/>
      <c r="B174" s="25"/>
      <c r="C174" s="25"/>
      <c r="D174" s="25"/>
      <c r="E174" s="25"/>
      <c r="F174" s="23"/>
      <c r="G174" s="24"/>
      <c r="H174" s="25"/>
    </row>
    <row r="175" spans="1:8" ht="12.75" customHeight="1" x14ac:dyDescent="0.2">
      <c r="A175" s="22"/>
      <c r="B175" s="25"/>
      <c r="C175" s="25"/>
      <c r="D175" s="25"/>
      <c r="E175" s="25"/>
      <c r="F175" s="23"/>
      <c r="G175" s="24"/>
      <c r="H175" s="25"/>
    </row>
    <row r="176" spans="1:8" ht="12.75" customHeight="1" x14ac:dyDescent="0.2">
      <c r="A176" s="22"/>
      <c r="B176" s="25"/>
      <c r="C176" s="25"/>
      <c r="D176" s="25"/>
      <c r="E176" s="25"/>
      <c r="F176" s="23"/>
      <c r="G176" s="24"/>
      <c r="H176" s="25"/>
    </row>
    <row r="177" spans="1:8" ht="12.75" customHeight="1" x14ac:dyDescent="0.2">
      <c r="A177" s="22"/>
      <c r="B177" s="25"/>
      <c r="C177" s="25"/>
      <c r="D177" s="25"/>
      <c r="E177" s="25"/>
      <c r="F177" s="23"/>
      <c r="G177" s="24"/>
      <c r="H177" s="25"/>
    </row>
    <row r="178" spans="1:8" ht="12.75" customHeight="1" x14ac:dyDescent="0.2">
      <c r="A178" s="22"/>
      <c r="B178" s="25"/>
      <c r="C178" s="25"/>
      <c r="D178" s="25"/>
      <c r="E178" s="25"/>
      <c r="F178" s="23"/>
      <c r="G178" s="24"/>
      <c r="H178" s="25"/>
    </row>
    <row r="179" spans="1:8" ht="12.75" customHeight="1" x14ac:dyDescent="0.2">
      <c r="A179" s="22"/>
      <c r="B179" s="25"/>
      <c r="C179" s="25"/>
      <c r="D179" s="25"/>
      <c r="E179" s="25"/>
      <c r="F179" s="23"/>
      <c r="G179" s="24"/>
      <c r="H179" s="25"/>
    </row>
    <row r="180" spans="1:8" ht="12.75" customHeight="1" x14ac:dyDescent="0.2">
      <c r="A180" s="22"/>
      <c r="B180" s="25"/>
      <c r="C180" s="25"/>
      <c r="D180" s="25"/>
      <c r="E180" s="25"/>
      <c r="F180" s="23"/>
      <c r="G180" s="24"/>
      <c r="H180" s="25"/>
    </row>
    <row r="181" spans="1:8" ht="12.75" customHeight="1" x14ac:dyDescent="0.2">
      <c r="A181" s="22"/>
      <c r="B181" s="25"/>
      <c r="C181" s="25"/>
      <c r="D181" s="25"/>
      <c r="E181" s="25"/>
      <c r="F181" s="23"/>
      <c r="G181" s="24"/>
      <c r="H181" s="25"/>
    </row>
    <row r="182" spans="1:8" ht="12.75" customHeight="1" x14ac:dyDescent="0.2">
      <c r="A182" s="22"/>
      <c r="B182" s="25"/>
      <c r="C182" s="25"/>
      <c r="D182" s="25"/>
      <c r="E182" s="25"/>
      <c r="F182" s="23"/>
      <c r="G182" s="24"/>
      <c r="H182" s="25"/>
    </row>
    <row r="183" spans="1:8" ht="12.75" customHeight="1" x14ac:dyDescent="0.2">
      <c r="A183" s="22"/>
      <c r="B183" s="25"/>
      <c r="C183" s="25"/>
      <c r="D183" s="25"/>
      <c r="E183" s="25"/>
      <c r="F183" s="23"/>
      <c r="G183" s="24"/>
      <c r="H183" s="25"/>
    </row>
    <row r="184" spans="1:8" ht="12.75" customHeight="1" x14ac:dyDescent="0.2">
      <c r="A184" s="22"/>
      <c r="B184" s="25"/>
      <c r="C184" s="25"/>
      <c r="D184" s="25"/>
      <c r="E184" s="25"/>
      <c r="F184" s="23"/>
      <c r="G184" s="24"/>
      <c r="H184" s="25"/>
    </row>
    <row r="185" spans="1:8" ht="12.75" customHeight="1" x14ac:dyDescent="0.2">
      <c r="A185" s="22"/>
      <c r="B185" s="25"/>
      <c r="C185" s="25"/>
      <c r="D185" s="25"/>
      <c r="E185" s="25"/>
      <c r="F185" s="23"/>
      <c r="G185" s="24"/>
      <c r="H185" s="25"/>
    </row>
    <row r="186" spans="1:8" ht="12.75" customHeight="1" x14ac:dyDescent="0.2">
      <c r="A186" s="22"/>
      <c r="B186" s="25"/>
      <c r="C186" s="25"/>
      <c r="D186" s="25"/>
      <c r="E186" s="25"/>
      <c r="F186" s="23"/>
      <c r="G186" s="24"/>
      <c r="H186" s="25"/>
    </row>
    <row r="187" spans="1:8" ht="12.75" customHeight="1" x14ac:dyDescent="0.2">
      <c r="A187" s="22"/>
      <c r="B187" s="25"/>
      <c r="C187" s="25"/>
      <c r="D187" s="25"/>
      <c r="E187" s="25"/>
      <c r="F187" s="23"/>
      <c r="G187" s="24"/>
      <c r="H187" s="25"/>
    </row>
    <row r="188" spans="1:8" ht="12.75" customHeight="1" x14ac:dyDescent="0.2">
      <c r="A188" s="22"/>
      <c r="B188" s="25"/>
      <c r="C188" s="25"/>
      <c r="D188" s="25"/>
      <c r="E188" s="25"/>
      <c r="F188" s="23"/>
      <c r="G188" s="24"/>
      <c r="H188" s="25"/>
    </row>
    <row r="189" spans="1:8" ht="12.75" customHeight="1" x14ac:dyDescent="0.2">
      <c r="A189" s="22"/>
      <c r="B189" s="25"/>
      <c r="C189" s="25"/>
      <c r="D189" s="25"/>
      <c r="E189" s="25"/>
      <c r="F189" s="23"/>
      <c r="G189" s="24"/>
      <c r="H189" s="25"/>
    </row>
    <row r="190" spans="1:8" ht="12.75" customHeight="1" x14ac:dyDescent="0.2">
      <c r="A190" s="22"/>
      <c r="B190" s="25"/>
      <c r="C190" s="25"/>
      <c r="D190" s="25"/>
      <c r="E190" s="25"/>
      <c r="F190" s="23"/>
      <c r="G190" s="24"/>
      <c r="H190" s="25"/>
    </row>
    <row r="191" spans="1:8" ht="12.75" customHeight="1" x14ac:dyDescent="0.2">
      <c r="A191" s="22"/>
      <c r="B191" s="25"/>
      <c r="C191" s="25"/>
      <c r="D191" s="25"/>
      <c r="E191" s="25"/>
      <c r="F191" s="23"/>
      <c r="G191" s="24"/>
      <c r="H191" s="25"/>
    </row>
    <row r="192" spans="1:8" ht="12.75" customHeight="1" x14ac:dyDescent="0.2">
      <c r="A192" s="22"/>
      <c r="B192" s="25"/>
      <c r="C192" s="25"/>
      <c r="D192" s="25"/>
      <c r="E192" s="25"/>
      <c r="F192" s="23"/>
      <c r="G192" s="24"/>
      <c r="H192" s="25"/>
    </row>
    <row r="193" spans="1:8" ht="12.75" customHeight="1" x14ac:dyDescent="0.2">
      <c r="A193" s="22"/>
      <c r="B193" s="25"/>
      <c r="C193" s="25"/>
      <c r="D193" s="25"/>
      <c r="E193" s="25"/>
      <c r="F193" s="23"/>
      <c r="G193" s="24"/>
      <c r="H193" s="25"/>
    </row>
    <row r="194" spans="1:8" ht="12.75" customHeight="1" x14ac:dyDescent="0.2">
      <c r="A194" s="22"/>
      <c r="B194" s="25"/>
      <c r="C194" s="25"/>
      <c r="D194" s="25"/>
      <c r="E194" s="25"/>
      <c r="F194" s="23"/>
      <c r="G194" s="24"/>
      <c r="H194" s="25"/>
    </row>
    <row r="195" spans="1:8" ht="12.75" customHeight="1" x14ac:dyDescent="0.2">
      <c r="A195" s="22"/>
      <c r="B195" s="25"/>
      <c r="C195" s="25"/>
      <c r="D195" s="25"/>
      <c r="E195" s="25"/>
      <c r="F195" s="23"/>
      <c r="G195" s="24"/>
      <c r="H195" s="25"/>
    </row>
    <row r="196" spans="1:8" ht="12.75" customHeight="1" x14ac:dyDescent="0.2">
      <c r="A196" s="22"/>
      <c r="B196" s="25"/>
      <c r="C196" s="25"/>
      <c r="D196" s="25"/>
      <c r="E196" s="25"/>
      <c r="F196" s="23"/>
      <c r="G196" s="24"/>
      <c r="H196" s="25"/>
    </row>
    <row r="197" spans="1:8" ht="12.75" customHeight="1" x14ac:dyDescent="0.2">
      <c r="A197" s="22"/>
      <c r="B197" s="25"/>
      <c r="C197" s="25"/>
      <c r="D197" s="25"/>
      <c r="E197" s="25"/>
      <c r="F197" s="23"/>
      <c r="G197" s="24"/>
      <c r="H197" s="25"/>
    </row>
    <row r="198" spans="1:8" ht="12.75" customHeight="1" x14ac:dyDescent="0.2">
      <c r="A198" s="22"/>
      <c r="B198" s="25"/>
      <c r="C198" s="25"/>
      <c r="D198" s="25"/>
      <c r="E198" s="25"/>
      <c r="F198" s="23"/>
      <c r="G198" s="24"/>
      <c r="H198" s="25"/>
    </row>
    <row r="199" spans="1:8" ht="12.75" customHeight="1" x14ac:dyDescent="0.2">
      <c r="A199" s="22"/>
      <c r="B199" s="25"/>
      <c r="C199" s="25"/>
      <c r="D199" s="25"/>
      <c r="E199" s="25"/>
      <c r="F199" s="23"/>
      <c r="G199" s="24"/>
      <c r="H199" s="25"/>
    </row>
    <row r="200" spans="1:8" ht="12.75" customHeight="1" x14ac:dyDescent="0.2">
      <c r="A200" s="22"/>
      <c r="B200" s="25"/>
      <c r="C200" s="25"/>
      <c r="D200" s="25"/>
      <c r="E200" s="25"/>
      <c r="F200" s="23"/>
      <c r="G200" s="24"/>
      <c r="H200" s="25"/>
    </row>
    <row r="201" spans="1:8" ht="12.75" customHeight="1" x14ac:dyDescent="0.2">
      <c r="A201" s="22"/>
      <c r="B201" s="25"/>
      <c r="C201" s="25"/>
      <c r="D201" s="25"/>
      <c r="E201" s="25"/>
      <c r="F201" s="23"/>
      <c r="G201" s="24"/>
      <c r="H201" s="25"/>
    </row>
    <row r="202" spans="1:8" ht="12.75" customHeight="1" x14ac:dyDescent="0.2">
      <c r="A202" s="22"/>
      <c r="B202" s="25"/>
      <c r="C202" s="25"/>
      <c r="D202" s="25"/>
      <c r="E202" s="25"/>
      <c r="F202" s="23"/>
      <c r="G202" s="24"/>
      <c r="H202" s="25"/>
    </row>
    <row r="203" spans="1:8" ht="12.75" customHeight="1" x14ac:dyDescent="0.2">
      <c r="A203" s="22"/>
      <c r="B203" s="25"/>
      <c r="C203" s="25"/>
      <c r="D203" s="25"/>
      <c r="E203" s="25"/>
      <c r="F203" s="23"/>
      <c r="G203" s="24"/>
      <c r="H203" s="25"/>
    </row>
    <row r="204" spans="1:8" ht="12.75" customHeight="1" x14ac:dyDescent="0.2">
      <c r="A204" s="22"/>
      <c r="B204" s="25"/>
      <c r="C204" s="25"/>
      <c r="D204" s="25"/>
      <c r="E204" s="25"/>
      <c r="F204" s="23"/>
      <c r="G204" s="24"/>
      <c r="H204" s="25"/>
    </row>
    <row r="205" spans="1:8" ht="12.75" customHeight="1" x14ac:dyDescent="0.2">
      <c r="A205" s="22"/>
      <c r="B205" s="25"/>
      <c r="C205" s="25"/>
      <c r="D205" s="25"/>
      <c r="E205" s="25"/>
      <c r="F205" s="23"/>
      <c r="G205" s="24"/>
      <c r="H205" s="25"/>
    </row>
    <row r="206" spans="1:8" ht="12.75" customHeight="1" x14ac:dyDescent="0.2">
      <c r="A206" s="22"/>
      <c r="B206" s="25"/>
      <c r="C206" s="25"/>
      <c r="D206" s="25"/>
      <c r="E206" s="25"/>
      <c r="F206" s="23"/>
      <c r="G206" s="24"/>
      <c r="H206" s="25"/>
    </row>
    <row r="207" spans="1:8" ht="12.75" customHeight="1" x14ac:dyDescent="0.2">
      <c r="A207" s="22"/>
      <c r="B207" s="25"/>
      <c r="C207" s="25"/>
      <c r="D207" s="25"/>
      <c r="E207" s="25"/>
      <c r="F207" s="23"/>
      <c r="G207" s="24"/>
      <c r="H207" s="25"/>
    </row>
    <row r="208" spans="1:8" ht="12.75" customHeight="1" x14ac:dyDescent="0.2">
      <c r="A208" s="22"/>
      <c r="B208" s="25"/>
      <c r="C208" s="25"/>
      <c r="D208" s="25"/>
      <c r="E208" s="25"/>
      <c r="F208" s="23"/>
      <c r="G208" s="24"/>
      <c r="H208" s="25"/>
    </row>
    <row r="209" spans="1:8" ht="12.75" customHeight="1" x14ac:dyDescent="0.2">
      <c r="A209" s="22"/>
      <c r="B209" s="25"/>
      <c r="C209" s="25"/>
      <c r="D209" s="25"/>
      <c r="E209" s="25"/>
      <c r="F209" s="23"/>
      <c r="G209" s="24"/>
      <c r="H209" s="25"/>
    </row>
    <row r="210" spans="1:8" ht="12.75" customHeight="1" x14ac:dyDescent="0.2">
      <c r="A210" s="22"/>
      <c r="B210" s="25"/>
      <c r="C210" s="25"/>
      <c r="D210" s="25"/>
      <c r="E210" s="25"/>
      <c r="F210" s="23"/>
      <c r="G210" s="24"/>
      <c r="H210" s="25"/>
    </row>
    <row r="211" spans="1:8" ht="12.75" customHeight="1" x14ac:dyDescent="0.2">
      <c r="A211" s="22"/>
      <c r="B211" s="25"/>
      <c r="C211" s="25"/>
      <c r="D211" s="25"/>
      <c r="E211" s="25"/>
      <c r="F211" s="23"/>
      <c r="G211" s="24"/>
      <c r="H211" s="25"/>
    </row>
    <row r="212" spans="1:8" ht="12.75" customHeight="1" x14ac:dyDescent="0.2">
      <c r="A212" s="22"/>
      <c r="B212" s="25"/>
      <c r="C212" s="25"/>
      <c r="D212" s="25"/>
      <c r="E212" s="25"/>
      <c r="F212" s="23"/>
      <c r="G212" s="24"/>
      <c r="H212" s="25"/>
    </row>
    <row r="213" spans="1:8" ht="12.75" customHeight="1" x14ac:dyDescent="0.2">
      <c r="A213" s="22"/>
      <c r="B213" s="25"/>
      <c r="C213" s="25"/>
      <c r="D213" s="25"/>
      <c r="E213" s="25"/>
      <c r="F213" s="23"/>
      <c r="G213" s="24"/>
      <c r="H213" s="25"/>
    </row>
    <row r="214" spans="1:8" ht="12.75" customHeight="1" x14ac:dyDescent="0.2">
      <c r="A214" s="22"/>
      <c r="B214" s="25"/>
      <c r="C214" s="25"/>
      <c r="D214" s="25"/>
      <c r="E214" s="25"/>
      <c r="F214" s="23"/>
      <c r="G214" s="24"/>
      <c r="H214" s="25"/>
    </row>
    <row r="215" spans="1:8" ht="12.75" customHeight="1" x14ac:dyDescent="0.2">
      <c r="A215" s="22"/>
      <c r="B215" s="25"/>
      <c r="C215" s="25"/>
      <c r="D215" s="25"/>
      <c r="E215" s="25"/>
      <c r="F215" s="23"/>
      <c r="G215" s="24"/>
      <c r="H215" s="25"/>
    </row>
    <row r="216" spans="1:8" ht="12.75" customHeight="1" x14ac:dyDescent="0.2">
      <c r="A216" s="22"/>
      <c r="B216" s="25"/>
      <c r="C216" s="25"/>
      <c r="D216" s="25"/>
      <c r="E216" s="25"/>
      <c r="F216" s="23"/>
      <c r="G216" s="24"/>
      <c r="H216" s="25"/>
    </row>
    <row r="217" spans="1:8" ht="12.75" customHeight="1" x14ac:dyDescent="0.2">
      <c r="A217" s="22"/>
      <c r="B217" s="25"/>
      <c r="C217" s="25"/>
      <c r="D217" s="25"/>
      <c r="E217" s="25"/>
      <c r="F217" s="23"/>
      <c r="G217" s="24"/>
      <c r="H217" s="25"/>
    </row>
    <row r="218" spans="1:8" ht="12.75" customHeight="1" x14ac:dyDescent="0.2">
      <c r="A218" s="22"/>
      <c r="B218" s="25"/>
      <c r="C218" s="25"/>
      <c r="D218" s="25"/>
      <c r="E218" s="25"/>
      <c r="F218" s="23"/>
      <c r="G218" s="24"/>
      <c r="H218" s="25"/>
    </row>
    <row r="219" spans="1:8" ht="12.75" customHeight="1" x14ac:dyDescent="0.2">
      <c r="A219" s="22"/>
      <c r="B219" s="25"/>
      <c r="C219" s="25"/>
      <c r="D219" s="25"/>
      <c r="E219" s="25"/>
      <c r="F219" s="23"/>
      <c r="G219" s="24"/>
      <c r="H219" s="25"/>
    </row>
    <row r="220" spans="1:8" ht="12.75" customHeight="1" x14ac:dyDescent="0.2">
      <c r="A220" s="22"/>
      <c r="B220" s="25"/>
      <c r="C220" s="25"/>
      <c r="D220" s="25"/>
      <c r="E220" s="25"/>
      <c r="F220" s="23"/>
      <c r="G220" s="24"/>
      <c r="H220" s="25"/>
    </row>
    <row r="221" spans="1:8" ht="12.75" customHeight="1" x14ac:dyDescent="0.2">
      <c r="A221" s="22"/>
      <c r="B221" s="25"/>
      <c r="C221" s="25"/>
      <c r="D221" s="25"/>
      <c r="E221" s="25"/>
      <c r="F221" s="23"/>
      <c r="G221" s="24"/>
      <c r="H221" s="25"/>
    </row>
    <row r="222" spans="1:8" ht="12.75" customHeight="1" x14ac:dyDescent="0.2">
      <c r="A222" s="22"/>
      <c r="B222" s="25"/>
      <c r="C222" s="25"/>
      <c r="D222" s="25"/>
      <c r="E222" s="25"/>
      <c r="F222" s="23"/>
      <c r="G222" s="24"/>
      <c r="H222" s="25"/>
    </row>
    <row r="223" spans="1:8" ht="12.75" customHeight="1" x14ac:dyDescent="0.2">
      <c r="A223" s="22"/>
      <c r="B223" s="25"/>
      <c r="C223" s="25"/>
      <c r="D223" s="25"/>
      <c r="E223" s="25"/>
      <c r="F223" s="23"/>
      <c r="G223" s="24"/>
      <c r="H223" s="25"/>
    </row>
    <row r="224" spans="1:8" ht="12.75" customHeight="1" x14ac:dyDescent="0.2">
      <c r="A224" s="22"/>
      <c r="B224" s="25"/>
      <c r="C224" s="25"/>
      <c r="D224" s="25"/>
      <c r="E224" s="25"/>
      <c r="F224" s="23"/>
      <c r="G224" s="24"/>
      <c r="H224" s="25"/>
    </row>
    <row r="225" spans="1:8" ht="12.75" customHeight="1" x14ac:dyDescent="0.2">
      <c r="A225" s="22"/>
      <c r="B225" s="25"/>
      <c r="C225" s="25"/>
      <c r="D225" s="25"/>
      <c r="E225" s="25"/>
      <c r="F225" s="23"/>
      <c r="G225" s="24"/>
      <c r="H225" s="25"/>
    </row>
    <row r="226" spans="1:8" ht="12.75" customHeight="1" x14ac:dyDescent="0.2">
      <c r="A226" s="22"/>
      <c r="B226" s="25"/>
      <c r="C226" s="25"/>
      <c r="D226" s="25"/>
      <c r="E226" s="25"/>
      <c r="F226" s="23"/>
      <c r="G226" s="24"/>
      <c r="H226" s="25"/>
    </row>
    <row r="227" spans="1:8" ht="12.75" customHeight="1" x14ac:dyDescent="0.2">
      <c r="A227" s="22"/>
      <c r="B227" s="25"/>
      <c r="C227" s="25"/>
      <c r="D227" s="25"/>
      <c r="E227" s="25"/>
      <c r="F227" s="23"/>
      <c r="G227" s="24"/>
      <c r="H227" s="25"/>
    </row>
    <row r="228" spans="1:8" ht="12.75" customHeight="1" x14ac:dyDescent="0.2">
      <c r="A228" s="22"/>
      <c r="B228" s="25"/>
      <c r="C228" s="25"/>
      <c r="D228" s="25"/>
      <c r="E228" s="25"/>
      <c r="F228" s="23"/>
      <c r="G228" s="24"/>
      <c r="H228" s="25"/>
    </row>
    <row r="229" spans="1:8" ht="12.75" customHeight="1" x14ac:dyDescent="0.2">
      <c r="A229" s="22"/>
      <c r="B229" s="25"/>
      <c r="C229" s="25"/>
      <c r="D229" s="25"/>
      <c r="E229" s="25"/>
      <c r="F229" s="23"/>
      <c r="G229" s="24"/>
      <c r="H229" s="25"/>
    </row>
    <row r="230" spans="1:8" ht="12.75" customHeight="1" x14ac:dyDescent="0.2">
      <c r="A230" s="22"/>
      <c r="B230" s="25"/>
      <c r="C230" s="25"/>
      <c r="D230" s="25"/>
      <c r="E230" s="25"/>
      <c r="F230" s="23"/>
      <c r="G230" s="24"/>
      <c r="H230" s="25"/>
    </row>
    <row r="231" spans="1:8" ht="12.75" customHeight="1" x14ac:dyDescent="0.2">
      <c r="A231" s="22"/>
      <c r="B231" s="25"/>
      <c r="C231" s="25"/>
      <c r="D231" s="25"/>
      <c r="E231" s="25"/>
      <c r="F231" s="23"/>
      <c r="G231" s="24"/>
      <c r="H231" s="25"/>
    </row>
    <row r="232" spans="1:8" ht="12.75" customHeight="1" x14ac:dyDescent="0.2">
      <c r="A232" s="22"/>
      <c r="B232" s="25"/>
      <c r="C232" s="25"/>
      <c r="D232" s="25"/>
      <c r="E232" s="25"/>
      <c r="F232" s="23"/>
      <c r="G232" s="24"/>
      <c r="H232" s="25"/>
    </row>
    <row r="233" spans="1:8" ht="12.75" customHeight="1" x14ac:dyDescent="0.2">
      <c r="A233" s="22"/>
      <c r="B233" s="25"/>
      <c r="C233" s="25"/>
      <c r="D233" s="25"/>
      <c r="E233" s="25"/>
      <c r="F233" s="23"/>
      <c r="G233" s="24"/>
      <c r="H233" s="25"/>
    </row>
    <row r="234" spans="1:8" ht="12.75" customHeight="1" x14ac:dyDescent="0.2">
      <c r="A234" s="22"/>
      <c r="B234" s="25"/>
      <c r="C234" s="25"/>
      <c r="D234" s="25"/>
      <c r="E234" s="25"/>
      <c r="F234" s="23"/>
      <c r="G234" s="24"/>
      <c r="H234" s="25"/>
    </row>
    <row r="235" spans="1:8" ht="12.75" customHeight="1" x14ac:dyDescent="0.2">
      <c r="A235" s="22"/>
      <c r="B235" s="25"/>
      <c r="C235" s="25"/>
      <c r="D235" s="25"/>
      <c r="E235" s="25"/>
      <c r="F235" s="23"/>
      <c r="G235" s="24"/>
      <c r="H235" s="25"/>
    </row>
    <row r="236" spans="1:8" ht="12.75" customHeight="1" x14ac:dyDescent="0.2">
      <c r="A236" s="22"/>
      <c r="B236" s="25"/>
      <c r="C236" s="25"/>
      <c r="D236" s="25"/>
      <c r="E236" s="25"/>
      <c r="F236" s="23"/>
      <c r="G236" s="24"/>
      <c r="H236" s="25"/>
    </row>
    <row r="237" spans="1:8" ht="12.75" customHeight="1" x14ac:dyDescent="0.2">
      <c r="A237" s="22"/>
      <c r="B237" s="25"/>
      <c r="C237" s="25"/>
      <c r="D237" s="25"/>
      <c r="E237" s="25"/>
      <c r="F237" s="23"/>
      <c r="G237" s="24"/>
      <c r="H237" s="25"/>
    </row>
    <row r="238" spans="1:8" ht="12.75" customHeight="1" x14ac:dyDescent="0.2">
      <c r="A238" s="22"/>
      <c r="B238" s="25"/>
      <c r="C238" s="25"/>
      <c r="D238" s="25"/>
      <c r="E238" s="25"/>
      <c r="F238" s="23"/>
      <c r="G238" s="24"/>
      <c r="H238" s="25"/>
    </row>
    <row r="239" spans="1:8" ht="12.75" customHeight="1" x14ac:dyDescent="0.2">
      <c r="A239" s="22"/>
      <c r="B239" s="25"/>
      <c r="C239" s="25"/>
      <c r="D239" s="25"/>
      <c r="E239" s="25"/>
      <c r="F239" s="23"/>
      <c r="G239" s="24"/>
      <c r="H239" s="25"/>
    </row>
    <row r="240" spans="1:8" ht="12.75" customHeight="1" x14ac:dyDescent="0.2">
      <c r="A240" s="22"/>
      <c r="B240" s="25"/>
      <c r="C240" s="25"/>
      <c r="D240" s="25"/>
      <c r="E240" s="25"/>
      <c r="F240" s="23"/>
      <c r="G240" s="24"/>
      <c r="H240" s="25"/>
    </row>
    <row r="241" spans="1:8" ht="12.75" customHeight="1" x14ac:dyDescent="0.2">
      <c r="A241" s="22"/>
      <c r="B241" s="25"/>
      <c r="C241" s="25"/>
      <c r="D241" s="25"/>
      <c r="E241" s="25"/>
      <c r="F241" s="23"/>
      <c r="G241" s="24"/>
      <c r="H241" s="25"/>
    </row>
    <row r="242" spans="1:8" ht="12.75" customHeight="1" x14ac:dyDescent="0.2">
      <c r="A242" s="22"/>
      <c r="B242" s="25"/>
      <c r="C242" s="25"/>
      <c r="D242" s="25"/>
      <c r="E242" s="25"/>
      <c r="F242" s="23"/>
      <c r="G242" s="24"/>
      <c r="H242" s="25"/>
    </row>
    <row r="243" spans="1:8" ht="12.75" customHeight="1" x14ac:dyDescent="0.2">
      <c r="A243" s="22"/>
      <c r="B243" s="25"/>
      <c r="C243" s="25"/>
      <c r="D243" s="25"/>
      <c r="E243" s="25"/>
      <c r="F243" s="23"/>
      <c r="G243" s="24"/>
      <c r="H243" s="25"/>
    </row>
    <row r="244" spans="1:8" ht="12.75" customHeight="1" x14ac:dyDescent="0.2">
      <c r="A244" s="22"/>
      <c r="B244" s="25"/>
      <c r="C244" s="25"/>
      <c r="D244" s="25"/>
      <c r="E244" s="25"/>
      <c r="F244" s="23"/>
      <c r="G244" s="24"/>
      <c r="H244" s="25"/>
    </row>
    <row r="245" spans="1:8" ht="15.75" customHeight="1" x14ac:dyDescent="0.2"/>
    <row r="246" spans="1:8" ht="15.75" customHeight="1" x14ac:dyDescent="0.2"/>
    <row r="247" spans="1:8" ht="15.75" customHeight="1" x14ac:dyDescent="0.2"/>
    <row r="248" spans="1:8" ht="15.75" customHeight="1" x14ac:dyDescent="0.2"/>
    <row r="249" spans="1:8" ht="15.75" customHeight="1" x14ac:dyDescent="0.2"/>
    <row r="250" spans="1:8" ht="15.75" customHeight="1" x14ac:dyDescent="0.2"/>
    <row r="251" spans="1:8" ht="15.75" customHeight="1" x14ac:dyDescent="0.2"/>
    <row r="252" spans="1:8" ht="15.75" customHeight="1" x14ac:dyDescent="0.2"/>
    <row r="253" spans="1:8" ht="15.75" customHeight="1" x14ac:dyDescent="0.2"/>
    <row r="254" spans="1:8" ht="15.75" customHeight="1" x14ac:dyDescent="0.2"/>
    <row r="255" spans="1:8" ht="15.75" customHeight="1" x14ac:dyDescent="0.2"/>
    <row r="256" spans="1:8" ht="15.75" customHeight="1" x14ac:dyDescent="0.2"/>
    <row r="257" ht="15.75" customHeight="1" x14ac:dyDescent="0.2"/>
    <row r="258" ht="15.75" customHeight="1" x14ac:dyDescent="0.2"/>
    <row r="259" ht="15.75" customHeight="1" x14ac:dyDescent="0.2"/>
  </sheetData>
  <mergeCells count="62">
    <mergeCell ref="B11:C11"/>
    <mergeCell ref="D11:E11"/>
    <mergeCell ref="A42:D42"/>
    <mergeCell ref="A41:D41"/>
    <mergeCell ref="A30:D30"/>
    <mergeCell ref="A32:D32"/>
    <mergeCell ref="A33:D33"/>
    <mergeCell ref="A34:D34"/>
    <mergeCell ref="A35:D35"/>
    <mergeCell ref="A38:F38"/>
    <mergeCell ref="A39:G39"/>
    <mergeCell ref="B7:C7"/>
    <mergeCell ref="D7:E7"/>
    <mergeCell ref="B9:C9"/>
    <mergeCell ref="D9:E9"/>
    <mergeCell ref="B10:C10"/>
    <mergeCell ref="D10:E10"/>
    <mergeCell ref="B8:C8"/>
    <mergeCell ref="D8:E8"/>
    <mergeCell ref="B6:C6"/>
    <mergeCell ref="D6:E6"/>
    <mergeCell ref="A1:G1"/>
    <mergeCell ref="A2:G2"/>
    <mergeCell ref="A3:G3"/>
    <mergeCell ref="A4:G4"/>
    <mergeCell ref="A5:G5"/>
    <mergeCell ref="B12:C12"/>
    <mergeCell ref="D12:E12"/>
    <mergeCell ref="A15:G15"/>
    <mergeCell ref="A16:D16"/>
    <mergeCell ref="B13:C13"/>
    <mergeCell ref="D13:E13"/>
    <mergeCell ref="A14:F14"/>
    <mergeCell ref="G56:G57"/>
    <mergeCell ref="A25:D25"/>
    <mergeCell ref="A36:D36"/>
    <mergeCell ref="A40:D40"/>
    <mergeCell ref="A37:D37"/>
    <mergeCell ref="A55:F55"/>
    <mergeCell ref="A49:D49"/>
    <mergeCell ref="A50:G50"/>
    <mergeCell ref="A51:D51"/>
    <mergeCell ref="A52:D52"/>
    <mergeCell ref="A46:D46"/>
    <mergeCell ref="A31:D31"/>
    <mergeCell ref="A53:D53"/>
    <mergeCell ref="A54:F54"/>
    <mergeCell ref="A26:D26"/>
    <mergeCell ref="A27:D27"/>
    <mergeCell ref="A45:G45"/>
    <mergeCell ref="A23:D23"/>
    <mergeCell ref="A24:D24"/>
    <mergeCell ref="A17:D17"/>
    <mergeCell ref="A18:D18"/>
    <mergeCell ref="A28:D28"/>
    <mergeCell ref="A29:D29"/>
    <mergeCell ref="A19:D19"/>
    <mergeCell ref="A20:D20"/>
    <mergeCell ref="A21:D21"/>
    <mergeCell ref="A22:D22"/>
    <mergeCell ref="A43:D43"/>
    <mergeCell ref="A44:F44"/>
  </mergeCells>
  <pageMargins left="0.70866141732283472" right="0.70866141732283472" top="0.74803149606299213" bottom="0.74803149606299213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000"/>
  <sheetViews>
    <sheetView workbookViewId="0"/>
  </sheetViews>
  <sheetFormatPr baseColWidth="10" defaultColWidth="12.625" defaultRowHeight="15" customHeight="1" x14ac:dyDescent="0.2"/>
  <cols>
    <col min="1" max="1" width="9.375" customWidth="1"/>
    <col min="2" max="2" width="17.5" customWidth="1"/>
    <col min="3" max="3" width="31.375" customWidth="1"/>
    <col min="4" max="4" width="16.75" customWidth="1"/>
    <col min="5" max="6" width="9.375" customWidth="1"/>
    <col min="7" max="7" width="14.375" customWidth="1"/>
    <col min="8" max="8" width="12.875" customWidth="1"/>
    <col min="9" max="10" width="9.375" customWidth="1"/>
  </cols>
  <sheetData>
    <row r="3" spans="2:6" x14ac:dyDescent="0.25">
      <c r="B3" s="26" t="s">
        <v>18</v>
      </c>
      <c r="D3" s="26" t="s">
        <v>19</v>
      </c>
      <c r="E3" s="26" t="s">
        <v>20</v>
      </c>
    </row>
    <row r="4" spans="2:6" x14ac:dyDescent="0.25">
      <c r="B4" s="26">
        <v>1</v>
      </c>
      <c r="C4" s="26" t="s">
        <v>21</v>
      </c>
      <c r="D4" s="27" t="e">
        <f t="shared" ref="D4:D11" si="0">+$D$12*E4</f>
        <v>#REF!</v>
      </c>
      <c r="E4" s="28">
        <v>0.30665712240515391</v>
      </c>
    </row>
    <row r="5" spans="2:6" x14ac:dyDescent="0.25">
      <c r="B5" s="26">
        <v>2</v>
      </c>
      <c r="C5" s="26" t="s">
        <v>22</v>
      </c>
      <c r="D5" s="27" t="e">
        <f t="shared" si="0"/>
        <v>#REF!</v>
      </c>
      <c r="E5" s="28">
        <v>3.1352899069434503E-2</v>
      </c>
    </row>
    <row r="6" spans="2:6" x14ac:dyDescent="0.25">
      <c r="B6" s="26">
        <v>3</v>
      </c>
      <c r="C6" s="26" t="s">
        <v>23</v>
      </c>
      <c r="D6" s="27" t="e">
        <f t="shared" si="0"/>
        <v>#REF!</v>
      </c>
      <c r="E6" s="28">
        <v>4.123120973514674E-2</v>
      </c>
    </row>
    <row r="7" spans="2:6" x14ac:dyDescent="0.25">
      <c r="B7" s="26">
        <v>4</v>
      </c>
      <c r="C7" s="26" t="s">
        <v>24</v>
      </c>
      <c r="D7" s="27" t="e">
        <f t="shared" si="0"/>
        <v>#REF!</v>
      </c>
      <c r="E7" s="28">
        <v>0.15175375805297064</v>
      </c>
      <c r="F7" s="28"/>
    </row>
    <row r="8" spans="2:6" x14ac:dyDescent="0.25">
      <c r="B8" s="26">
        <v>5</v>
      </c>
      <c r="C8" s="26" t="s">
        <v>25</v>
      </c>
      <c r="D8" s="27" t="e">
        <f t="shared" si="0"/>
        <v>#REF!</v>
      </c>
      <c r="E8" s="28">
        <v>0.10479599141016464</v>
      </c>
    </row>
    <row r="9" spans="2:6" x14ac:dyDescent="0.25">
      <c r="B9" s="26">
        <v>6</v>
      </c>
      <c r="C9" s="26" t="s">
        <v>26</v>
      </c>
      <c r="D9" s="27" t="e">
        <f t="shared" si="0"/>
        <v>#REF!</v>
      </c>
      <c r="E9" s="28">
        <v>6.0400143163922691E-2</v>
      </c>
    </row>
    <row r="10" spans="2:6" x14ac:dyDescent="0.25">
      <c r="B10" s="26">
        <v>7</v>
      </c>
      <c r="C10" s="26" t="s">
        <v>27</v>
      </c>
      <c r="D10" s="27" t="e">
        <f t="shared" si="0"/>
        <v>#REF!</v>
      </c>
      <c r="E10" s="28">
        <v>0.13153901216893343</v>
      </c>
    </row>
    <row r="11" spans="2:6" x14ac:dyDescent="0.25">
      <c r="B11" s="26">
        <v>8</v>
      </c>
      <c r="C11" s="26" t="s">
        <v>28</v>
      </c>
      <c r="D11" s="27" t="e">
        <f t="shared" si="0"/>
        <v>#REF!</v>
      </c>
      <c r="E11" s="28">
        <v>0.17226986399427352</v>
      </c>
    </row>
    <row r="12" spans="2:6" x14ac:dyDescent="0.25">
      <c r="B12" s="26" t="s">
        <v>29</v>
      </c>
      <c r="D12" s="27" t="e">
        <f>+#REF!</f>
        <v>#REF!</v>
      </c>
      <c r="E12" s="28">
        <f>SUM(E4:E11)</f>
        <v>1</v>
      </c>
    </row>
    <row r="15" spans="2:6" x14ac:dyDescent="0.25">
      <c r="C15" s="29"/>
    </row>
    <row r="16" spans="2:6" ht="24" x14ac:dyDescent="0.25">
      <c r="B16" s="30" t="s">
        <v>30</v>
      </c>
      <c r="C16" s="29">
        <v>31000000</v>
      </c>
    </row>
    <row r="17" spans="2:10" ht="61.5" customHeight="1" x14ac:dyDescent="0.25">
      <c r="B17" s="30" t="s">
        <v>31</v>
      </c>
      <c r="C17" s="27">
        <v>42840000</v>
      </c>
      <c r="D17" s="26">
        <v>3</v>
      </c>
      <c r="E17" s="26">
        <v>14280000</v>
      </c>
      <c r="G17" s="28">
        <v>0.13801546391752578</v>
      </c>
      <c r="H17" s="26">
        <f t="shared" ref="H17:H23" si="1">+$G$25*G17</f>
        <v>39232136.929639176</v>
      </c>
      <c r="I17" s="26">
        <f t="shared" ref="I17:I23" si="2">+H17/D17</f>
        <v>13077378.976546392</v>
      </c>
    </row>
    <row r="18" spans="2:10" ht="69.75" customHeight="1" x14ac:dyDescent="0.25">
      <c r="B18" s="30" t="s">
        <v>32</v>
      </c>
      <c r="C18" s="27">
        <v>45512000</v>
      </c>
      <c r="D18" s="26">
        <v>6</v>
      </c>
      <c r="E18" s="26">
        <v>7585333.333333333</v>
      </c>
      <c r="G18" s="28">
        <v>0.14662371134020619</v>
      </c>
      <c r="H18" s="26">
        <f t="shared" si="1"/>
        <v>41679108.682113402</v>
      </c>
      <c r="I18" s="26">
        <f t="shared" si="2"/>
        <v>6946518.1136855669</v>
      </c>
    </row>
    <row r="19" spans="2:10" ht="61.5" customHeight="1" x14ac:dyDescent="0.25">
      <c r="B19" s="30" t="s">
        <v>33</v>
      </c>
      <c r="C19" s="27">
        <v>96760000</v>
      </c>
      <c r="D19" s="26">
        <v>6</v>
      </c>
      <c r="E19" s="26">
        <v>16126666.666666666</v>
      </c>
      <c r="G19" s="28">
        <v>0.31172680412371134</v>
      </c>
      <c r="H19" s="26">
        <f t="shared" si="1"/>
        <v>88611147.743041232</v>
      </c>
      <c r="I19" s="26">
        <f t="shared" si="2"/>
        <v>14768524.623840205</v>
      </c>
    </row>
    <row r="20" spans="2:10" ht="54" customHeight="1" x14ac:dyDescent="0.25">
      <c r="B20" s="30" t="s">
        <v>34</v>
      </c>
      <c r="C20" s="27">
        <v>29280000</v>
      </c>
      <c r="D20" s="26">
        <v>10</v>
      </c>
      <c r="E20" s="26">
        <v>4182857.1428571427</v>
      </c>
      <c r="G20" s="28">
        <v>9.4329896907216493E-2</v>
      </c>
      <c r="H20" s="26">
        <f t="shared" si="1"/>
        <v>26814121.598969072</v>
      </c>
      <c r="I20" s="26">
        <f t="shared" si="2"/>
        <v>2681412.1598969074</v>
      </c>
    </row>
    <row r="21" spans="2:10" ht="54" customHeight="1" x14ac:dyDescent="0.25">
      <c r="B21" s="30" t="s">
        <v>35</v>
      </c>
      <c r="D21" s="26">
        <v>2</v>
      </c>
      <c r="G21" s="28">
        <v>0.03</v>
      </c>
      <c r="H21" s="26">
        <f t="shared" si="1"/>
        <v>8527769.8200000003</v>
      </c>
      <c r="I21" s="26">
        <f t="shared" si="2"/>
        <v>4263884.91</v>
      </c>
      <c r="J21" s="26">
        <v>2028000</v>
      </c>
    </row>
    <row r="22" spans="2:10" ht="15.75" customHeight="1" x14ac:dyDescent="0.25">
      <c r="B22" s="26" t="s">
        <v>26</v>
      </c>
      <c r="C22" s="27">
        <v>16875800</v>
      </c>
      <c r="D22" s="26">
        <v>12</v>
      </c>
      <c r="E22" s="26">
        <v>1406316.6666666667</v>
      </c>
      <c r="G22" s="28">
        <v>9.5000000000000001E-2</v>
      </c>
      <c r="H22" s="26">
        <f t="shared" si="1"/>
        <v>27004604.43</v>
      </c>
      <c r="I22" s="26">
        <f t="shared" si="2"/>
        <v>2250383.7025000001</v>
      </c>
    </row>
    <row r="23" spans="2:10" ht="15.75" customHeight="1" x14ac:dyDescent="0.25">
      <c r="B23" s="26" t="s">
        <v>36</v>
      </c>
      <c r="C23" s="27">
        <v>48132200.000000022</v>
      </c>
      <c r="D23" s="26">
        <v>13</v>
      </c>
      <c r="E23" s="26">
        <v>4011016.6666666684</v>
      </c>
      <c r="G23" s="28">
        <v>0.18430412371134022</v>
      </c>
      <c r="H23" s="26">
        <f t="shared" si="1"/>
        <v>52390104.796237119</v>
      </c>
      <c r="I23" s="26">
        <f t="shared" si="2"/>
        <v>4030008.0612490093</v>
      </c>
    </row>
    <row r="24" spans="2:10" ht="15.75" customHeight="1" x14ac:dyDescent="0.25">
      <c r="C24" s="27">
        <f>SUM(C16:C23)</f>
        <v>310400000</v>
      </c>
      <c r="G24" s="28">
        <f>SUM(G17:G23)</f>
        <v>1</v>
      </c>
    </row>
    <row r="25" spans="2:10" ht="15.75" customHeight="1" x14ac:dyDescent="0.25">
      <c r="G25" s="27">
        <v>284258994</v>
      </c>
      <c r="H25" s="27">
        <f>SUM(H17:H23)</f>
        <v>284258994</v>
      </c>
    </row>
    <row r="26" spans="2:10" ht="15.75" customHeight="1" x14ac:dyDescent="0.2"/>
    <row r="27" spans="2:10" ht="15.75" customHeight="1" x14ac:dyDescent="0.2"/>
    <row r="28" spans="2:10" ht="15.75" customHeight="1" x14ac:dyDescent="0.2"/>
    <row r="29" spans="2:10" ht="15.75" customHeight="1" x14ac:dyDescent="0.2"/>
    <row r="30" spans="2:10" ht="15.75" customHeight="1" x14ac:dyDescent="0.2"/>
    <row r="31" spans="2:10" ht="15.75" customHeight="1" x14ac:dyDescent="0.2"/>
    <row r="32" spans="2:10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N° 2. FRC</vt:lpstr>
      <vt:lpstr>PORCENTAJE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Victor Manuel Ardila Ayala</cp:lastModifiedBy>
  <cp:lastPrinted>2023-05-02T17:04:14Z</cp:lastPrinted>
  <dcterms:created xsi:type="dcterms:W3CDTF">2006-09-16T00:00:00Z</dcterms:created>
  <dcterms:modified xsi:type="dcterms:W3CDTF">2025-03-18T13:01:47Z</dcterms:modified>
</cp:coreProperties>
</file>