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vegag\Downloads\"/>
    </mc:Choice>
  </mc:AlternateContent>
  <xr:revisionPtr revIDLastSave="0" documentId="8_{5E2ED3CE-77CC-44BD-8242-358FB6817A3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STUDIO DE MERCADO" sheetId="6" r:id="rId1"/>
    <sheet name="EMCOLTUR S.A.S." sheetId="1" r:id="rId2"/>
    <sheet name="AMERICAN TOUR" sheetId="2" r:id="rId3"/>
    <sheet name="LUXE BH TRANSPORTS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6" l="1"/>
  <c r="G4" i="6"/>
  <c r="I4" i="6"/>
  <c r="J4" i="6"/>
  <c r="L4" i="6"/>
  <c r="M4" i="6"/>
  <c r="E5" i="6"/>
  <c r="G5" i="6"/>
  <c r="I5" i="6"/>
  <c r="J5" i="6"/>
  <c r="L5" i="6"/>
  <c r="M5" i="6"/>
  <c r="E6" i="6"/>
  <c r="G6" i="6"/>
  <c r="I6" i="6"/>
  <c r="J6" i="6"/>
  <c r="L6" i="6"/>
  <c r="M6" i="6"/>
  <c r="E7" i="6"/>
  <c r="G7" i="6"/>
  <c r="I7" i="6"/>
  <c r="J7" i="6"/>
  <c r="L7" i="6"/>
  <c r="M7" i="6"/>
  <c r="E8" i="6"/>
  <c r="G8" i="6"/>
  <c r="I8" i="6"/>
  <c r="J8" i="6"/>
  <c r="L8" i="6"/>
  <c r="M8" i="6"/>
  <c r="E9" i="6"/>
  <c r="G9" i="6"/>
  <c r="I9" i="6"/>
  <c r="J9" i="6"/>
  <c r="L9" i="6"/>
  <c r="M9" i="6"/>
  <c r="E10" i="6"/>
  <c r="G10" i="6"/>
  <c r="I10" i="6"/>
  <c r="J10" i="6"/>
  <c r="L10" i="6"/>
  <c r="M10" i="6"/>
  <c r="E11" i="6"/>
  <c r="G11" i="6"/>
  <c r="I11" i="6"/>
  <c r="J11" i="6"/>
  <c r="L11" i="6"/>
  <c r="M11" i="6"/>
  <c r="E12" i="6"/>
  <c r="G12" i="6"/>
  <c r="I12" i="6"/>
  <c r="J12" i="6"/>
  <c r="L12" i="6"/>
  <c r="M12" i="6"/>
  <c r="E13" i="6"/>
  <c r="G13" i="6"/>
  <c r="I13" i="6"/>
  <c r="J13" i="6"/>
  <c r="L13" i="6"/>
  <c r="M13" i="6"/>
  <c r="E14" i="6"/>
  <c r="G14" i="6"/>
  <c r="I14" i="6"/>
  <c r="J14" i="6"/>
  <c r="L14" i="6"/>
  <c r="M14" i="6"/>
  <c r="E15" i="6"/>
  <c r="G15" i="6"/>
  <c r="I15" i="6"/>
  <c r="J15" i="6"/>
  <c r="L15" i="6"/>
  <c r="M15" i="6"/>
  <c r="E16" i="6"/>
  <c r="G16" i="6"/>
  <c r="I16" i="6"/>
  <c r="J16" i="6"/>
  <c r="L16" i="6"/>
  <c r="M16" i="6"/>
  <c r="E17" i="6"/>
  <c r="G17" i="6"/>
  <c r="I17" i="6"/>
  <c r="J17" i="6"/>
  <c r="L17" i="6"/>
  <c r="M17" i="6"/>
  <c r="E18" i="6"/>
  <c r="G18" i="6"/>
  <c r="I18" i="6"/>
  <c r="J18" i="6"/>
  <c r="L18" i="6"/>
  <c r="M18" i="6"/>
  <c r="N21" i="6"/>
  <c r="K21" i="6"/>
  <c r="H21" i="6"/>
  <c r="D20" i="1"/>
  <c r="D20" i="5"/>
  <c r="D20" i="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<sst xmlns="http://schemas.openxmlformats.org/spreadsheetml/2006/main" count="169" uniqueCount="55">
  <si>
    <t>ITEM</t>
  </si>
  <si>
    <t>MATERIAL</t>
  </si>
  <si>
    <t>UNIDAD DE MEDIDA</t>
  </si>
  <si>
    <t>CANTIDAD</t>
  </si>
  <si>
    <t>VALOR UNITARIO</t>
  </si>
  <si>
    <t>VALOR TOTAL DE LA PROPUESTA:
CON IVA</t>
  </si>
  <si>
    <t xml:space="preserve">FICHA TECNICA SUMINISTRO DE FERRETERIA </t>
  </si>
  <si>
    <t xml:space="preserve">PRESUPUESTO OFICIAL </t>
  </si>
  <si>
    <t>DESCRIPCION</t>
  </si>
  <si>
    <t>CANT</t>
  </si>
  <si>
    <t>VLR UNIT</t>
  </si>
  <si>
    <t>% IVA</t>
  </si>
  <si>
    <t>VLR TOTAL</t>
  </si>
  <si>
    <t>VLR IVA</t>
  </si>
  <si>
    <t>RECORRIDO TOCANCIPÁ CENTRO - VEREDA CANAVITA - VSA</t>
  </si>
  <si>
    <t>RECORRIDO TOCANCIPÁ CENTRO - VEREDA EL PORVENIR - VSA</t>
  </si>
  <si>
    <t>RECORRIDO TOCANCIPÁ CENTRO - VEREDA LA ESMERALDA - VSA</t>
  </si>
  <si>
    <t>RECORRIDO TOCANCIPÁ CENTRO - VEREDA LA FUENTE - VSA</t>
  </si>
  <si>
    <t>RECORRIDO TOCANCIPÁ CENTRO - VEREDA TIBITOC - VSA</t>
  </si>
  <si>
    <t>RECORRIDO TOCANCIPÁ CENTRO - VEREDA VERGANZO - VSA</t>
  </si>
  <si>
    <t xml:space="preserve">RECORRIDO TOCANCIPÁ CASCO URBANO </t>
  </si>
  <si>
    <t>RECORRIDO TOCANCIPÁ CENTRO - BOGOTÁ - VSA</t>
  </si>
  <si>
    <t>RECORRIDO TOCANCIPÁ CENTRO - ZIPAQUIRÁ - VSA</t>
  </si>
  <si>
    <t>RECORRIDO TOCANCIPÁ CENTRO - BOGOTÁ SUR - VSA</t>
  </si>
  <si>
    <t>RECORRIDO TOCANCIPÁ CENTRO - CHIA - VSA</t>
  </si>
  <si>
    <t>RECORRIDO TOCANCIPÁ CENTRO - CAJICA - VSA</t>
  </si>
  <si>
    <t>RECORRIDO TOCANCIPÁ CENTRO - GACHANCIPA - VSA</t>
  </si>
  <si>
    <t>RECORRIDO TOCANCIPÁ CENTRO - SOPO - VSA</t>
  </si>
  <si>
    <t>VALOR HORA DE ESPERA</t>
  </si>
  <si>
    <t>RECORRIDO</t>
  </si>
  <si>
    <t xml:space="preserve">TOTAL </t>
  </si>
  <si>
    <t>EMCOLTUR S.A.S</t>
  </si>
  <si>
    <t>IVA</t>
  </si>
  <si>
    <t>VALOR</t>
  </si>
  <si>
    <t>VALOR ANTES DE IVA</t>
  </si>
  <si>
    <t xml:space="preserve">VALOR ANTES DE IVA </t>
  </si>
  <si>
    <t>LUXE BH TRANSPORTS</t>
  </si>
  <si>
    <t>AMERICAN TOUR</t>
  </si>
  <si>
    <t>EMCOLTUR S.A.S.</t>
  </si>
  <si>
    <t>DESCRIPCIÓN</t>
  </si>
  <si>
    <t>RECORRIDO TOCANCIPÁ CENTRO – VEREDA CANAVITA – VSA</t>
  </si>
  <si>
    <t xml:space="preserve">RECORRIDO </t>
  </si>
  <si>
    <t>RECORRIDO TOCANCIPÁ CENTRO – VEREDA EL PORVENIR – VSA</t>
  </si>
  <si>
    <t>RECORRIDO TOCANCIPÁ CENTRO – VEREDA LA ESMERALDA – VSA</t>
  </si>
  <si>
    <t>RECORRIDO TOCANCIPÁ CENTRO – VEREDA LA FUENTE – VSA</t>
  </si>
  <si>
    <t>RECORRIDO TOCANCIPÁ CENTRO – VEREDA TIBITOC – VSA</t>
  </si>
  <si>
    <t>RECORRIDO TOCANCIPÁ CENTRO – VEREDA VERGANZO – VSA</t>
  </si>
  <si>
    <t>RECORRIDO TOCANCIPÁ CASCO URBANO</t>
  </si>
  <si>
    <t>RECORRIDO TOCANCIPÁ CENTRO – BOGOTÁ D.C.</t>
  </si>
  <si>
    <t>RECORRIDO TOCANCIPÁ CENTRO – ZIPAQUIRÁ – VSA</t>
  </si>
  <si>
    <t>RECORRIDO TOCANCIPÁ CENTRO – BOGOTÁ SUR – VSA</t>
  </si>
  <si>
    <t>RECORRIDO TOCANCIPÁ CENTRO – CHIA – VSA</t>
  </si>
  <si>
    <t>RECORRIDO TOCANCIPÁ CENTRO – CAJICA – VSA</t>
  </si>
  <si>
    <t>RECORRIDO TOCANCIPÁ CENTRO – GACHANCIPA – VSA</t>
  </si>
  <si>
    <t>RECORRIDO TOCANCIPÁ CENTRO – SOPO – VSA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</si>
</sst>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theme="1"/>
      <name val="Aptos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</cellStyleXfs>
  <cellXfs count="125">
    <xf numFmtId="0" fontId="0" fillId="0" borderId="0" xfId="0"/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164" fontId="0" fillId="0" borderId="0" xfId="1" applyNumberFormat="1" applyFont="1" applyAlignment="1">
      <alignment horizontal="left" vertical="center"/>
    </xf>
    <xf numFmtId="9" fontId="0" fillId="0" borderId="0" xfId="0" applyNumberFormat="1"/>
    <xf numFmtId="164" fontId="0" fillId="0" borderId="0" xfId="0" applyNumberFormat="1"/>
    <xf numFmtId="0" fontId="5" fillId="9" borderId="9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4" fontId="10" fillId="8" borderId="20" xfId="1" applyNumberFormat="1" applyFont="1" applyFill="1" applyBorder="1" applyAlignment="1">
      <alignment horizontal="center" vertical="center"/>
    </xf>
    <xf numFmtId="164" fontId="10" fillId="8" borderId="2" xfId="1" applyNumberFormat="1" applyFont="1" applyFill="1" applyBorder="1" applyAlignment="1">
      <alignment horizontal="center" vertical="center"/>
    </xf>
    <xf numFmtId="164" fontId="10" fillId="8" borderId="27" xfId="1" applyNumberFormat="1" applyFont="1" applyFill="1" applyBorder="1" applyAlignment="1">
      <alignment horizontal="center" vertical="center" wrapText="1"/>
    </xf>
    <xf numFmtId="165" fontId="10" fillId="8" borderId="28" xfId="1" applyNumberFormat="1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 wrapText="1"/>
    </xf>
    <xf numFmtId="164" fontId="5" fillId="0" borderId="21" xfId="1" applyNumberFormat="1" applyFont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 wrapText="1"/>
    </xf>
    <xf numFmtId="0" fontId="11" fillId="3" borderId="3" xfId="4" applyFont="1" applyBorder="1" applyAlignment="1">
      <alignment horizontal="center" vertical="center"/>
    </xf>
    <xf numFmtId="0" fontId="11" fillId="3" borderId="3" xfId="4" applyFont="1" applyBorder="1" applyAlignment="1">
      <alignment horizontal="center" vertical="center" wrapText="1"/>
    </xf>
    <xf numFmtId="164" fontId="11" fillId="3" borderId="21" xfId="4" applyNumberFormat="1" applyFont="1" applyBorder="1" applyAlignment="1">
      <alignment horizontal="left" vertical="center" wrapText="1"/>
    </xf>
    <xf numFmtId="0" fontId="12" fillId="2" borderId="3" xfId="3" applyFont="1" applyBorder="1" applyAlignment="1">
      <alignment horizontal="center" vertical="center"/>
    </xf>
    <xf numFmtId="0" fontId="12" fillId="2" borderId="3" xfId="3" applyFont="1" applyBorder="1" applyAlignment="1">
      <alignment horizontal="center" vertical="center" wrapText="1"/>
    </xf>
    <xf numFmtId="164" fontId="12" fillId="2" borderId="21" xfId="3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164" fontId="11" fillId="3" borderId="12" xfId="4" applyNumberFormat="1" applyFont="1" applyBorder="1" applyAlignment="1">
      <alignment horizontal="center" vertical="center" wrapText="1"/>
    </xf>
    <xf numFmtId="164" fontId="11" fillId="3" borderId="30" xfId="4" applyNumberFormat="1" applyFont="1" applyBorder="1" applyAlignment="1">
      <alignment horizontal="center" vertical="center" wrapText="1"/>
    </xf>
    <xf numFmtId="164" fontId="11" fillId="2" borderId="30" xfId="3" applyNumberFormat="1" applyFont="1" applyBorder="1" applyAlignment="1">
      <alignment horizontal="center" vertical="center" wrapText="1"/>
    </xf>
    <xf numFmtId="164" fontId="11" fillId="2" borderId="5" xfId="3" applyNumberFormat="1" applyFont="1" applyBorder="1" applyAlignment="1">
      <alignment horizontal="center" vertical="center" wrapText="1"/>
    </xf>
    <xf numFmtId="42" fontId="11" fillId="4" borderId="12" xfId="5" applyNumberFormat="1" applyFont="1" applyBorder="1" applyAlignment="1">
      <alignment horizontal="center" vertical="center" wrapText="1"/>
    </xf>
    <xf numFmtId="0" fontId="11" fillId="4" borderId="30" xfId="5" applyFont="1" applyBorder="1" applyAlignment="1">
      <alignment horizontal="center" vertical="center" wrapText="1"/>
    </xf>
    <xf numFmtId="42" fontId="11" fillId="4" borderId="30" xfId="5" applyNumberFormat="1" applyFont="1" applyBorder="1" applyAlignment="1">
      <alignment horizontal="center" vertical="center" wrapText="1"/>
    </xf>
    <xf numFmtId="6" fontId="13" fillId="0" borderId="32" xfId="0" applyNumberFormat="1" applyFont="1" applyBorder="1" applyAlignment="1">
      <alignment vertical="center"/>
    </xf>
    <xf numFmtId="164" fontId="5" fillId="0" borderId="4" xfId="1" applyNumberFormat="1" applyFont="1" applyBorder="1" applyAlignment="1">
      <alignment horizontal="center" vertical="center" wrapText="1"/>
    </xf>
    <xf numFmtId="9" fontId="0" fillId="0" borderId="4" xfId="2" applyFont="1" applyBorder="1"/>
    <xf numFmtId="44" fontId="0" fillId="0" borderId="4" xfId="1" applyFont="1" applyBorder="1"/>
    <xf numFmtId="164" fontId="0" fillId="0" borderId="4" xfId="1" applyNumberFormat="1" applyFont="1" applyBorder="1"/>
    <xf numFmtId="164" fontId="5" fillId="0" borderId="14" xfId="1" applyNumberFormat="1" applyFont="1" applyBorder="1" applyAlignment="1">
      <alignment horizontal="center" vertical="center" wrapText="1"/>
    </xf>
    <xf numFmtId="164" fontId="0" fillId="0" borderId="32" xfId="1" applyNumberFormat="1" applyFont="1" applyBorder="1"/>
    <xf numFmtId="42" fontId="11" fillId="4" borderId="33" xfId="5" applyNumberFormat="1" applyFont="1" applyBorder="1" applyAlignment="1">
      <alignment horizontal="center" vertical="center" wrapText="1"/>
    </xf>
    <xf numFmtId="42" fontId="11" fillId="2" borderId="34" xfId="3" applyNumberFormat="1" applyFont="1" applyBorder="1" applyAlignment="1">
      <alignment horizontal="center" vertical="center" wrapText="1"/>
    </xf>
    <xf numFmtId="44" fontId="0" fillId="0" borderId="31" xfId="1" applyFont="1" applyBorder="1"/>
    <xf numFmtId="164" fontId="11" fillId="3" borderId="35" xfId="4" applyNumberFormat="1" applyFont="1" applyBorder="1" applyAlignment="1">
      <alignment horizontal="center" vertical="center" wrapText="1"/>
    </xf>
    <xf numFmtId="0" fontId="0" fillId="5" borderId="0" xfId="0" applyFill="1"/>
    <xf numFmtId="0" fontId="5" fillId="9" borderId="5" xfId="0" applyFont="1" applyFill="1" applyBorder="1" applyAlignment="1">
      <alignment horizontal="center" vertical="center" wrapText="1"/>
    </xf>
    <xf numFmtId="164" fontId="0" fillId="0" borderId="36" xfId="1" applyNumberFormat="1" applyFont="1" applyBorder="1"/>
    <xf numFmtId="9" fontId="0" fillId="0" borderId="36" xfId="2" applyFont="1" applyBorder="1"/>
    <xf numFmtId="164" fontId="0" fillId="0" borderId="37" xfId="1" applyNumberFormat="1" applyFont="1" applyBorder="1"/>
    <xf numFmtId="164" fontId="5" fillId="0" borderId="8" xfId="1" applyNumberFormat="1" applyFont="1" applyBorder="1" applyAlignment="1">
      <alignment horizontal="center" vertical="center" wrapText="1"/>
    </xf>
    <xf numFmtId="6" fontId="13" fillId="0" borderId="37" xfId="0" applyNumberFormat="1" applyFont="1" applyBorder="1" applyAlignment="1">
      <alignment vertical="center"/>
    </xf>
    <xf numFmtId="44" fontId="0" fillId="0" borderId="38" xfId="1" applyFont="1" applyBorder="1"/>
    <xf numFmtId="44" fontId="0" fillId="0" borderId="36" xfId="1" applyFont="1" applyBorder="1"/>
    <xf numFmtId="0" fontId="0" fillId="11" borderId="4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12" fillId="2" borderId="21" xfId="3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0" fontId="11" fillId="10" borderId="21" xfId="0" applyFont="1" applyFill="1" applyBorder="1" applyAlignment="1">
      <alignment horizontal="center" vertical="center" wrapText="1"/>
    </xf>
    <xf numFmtId="164" fontId="11" fillId="10" borderId="21" xfId="1" applyNumberFormat="1" applyFont="1" applyFill="1" applyBorder="1" applyAlignment="1">
      <alignment horizontal="center" vertical="center" wrapText="1"/>
    </xf>
    <xf numFmtId="0" fontId="11" fillId="3" borderId="21" xfId="4" applyFont="1" applyBorder="1" applyAlignment="1">
      <alignment horizontal="center" vertical="center" wrapText="1"/>
    </xf>
    <xf numFmtId="0" fontId="11" fillId="3" borderId="2" xfId="4" applyFont="1" applyBorder="1" applyAlignment="1">
      <alignment horizontal="center" vertical="center" wrapText="1"/>
    </xf>
    <xf numFmtId="164" fontId="5" fillId="0" borderId="29" xfId="1" applyNumberFormat="1" applyFont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0" fontId="12" fillId="2" borderId="2" xfId="3" applyFont="1" applyBorder="1" applyAlignment="1">
      <alignment horizontal="center" vertical="center" wrapText="1"/>
    </xf>
    <xf numFmtId="164" fontId="14" fillId="11" borderId="4" xfId="0" applyNumberFormat="1" applyFont="1" applyFill="1" applyBorder="1" applyAlignment="1">
      <alignment vertical="center"/>
    </xf>
    <xf numFmtId="0" fontId="0" fillId="5" borderId="0" xfId="0" applyFill="1" applyAlignment="1">
      <alignment vertical="center"/>
    </xf>
    <xf numFmtId="6" fontId="14" fillId="12" borderId="4" xfId="0" applyNumberFormat="1" applyFont="1" applyFill="1" applyBorder="1" applyAlignment="1">
      <alignment vertical="center"/>
    </xf>
    <xf numFmtId="164" fontId="14" fillId="13" borderId="4" xfId="0" applyNumberFormat="1" applyFont="1" applyFill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5" borderId="19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42" fontId="9" fillId="5" borderId="22" xfId="0" applyNumberFormat="1" applyFont="1" applyFill="1" applyBorder="1" applyAlignment="1">
      <alignment horizontal="center" vertical="center" wrapText="1"/>
    </xf>
    <xf numFmtId="42" fontId="9" fillId="6" borderId="23" xfId="0" applyNumberFormat="1" applyFont="1" applyFill="1" applyBorder="1" applyAlignment="1">
      <alignment horizontal="center" vertical="center" wrapText="1"/>
    </xf>
    <xf numFmtId="42" fontId="9" fillId="6" borderId="24" xfId="0" applyNumberFormat="1" applyFont="1" applyFill="1" applyBorder="1" applyAlignment="1">
      <alignment horizontal="center" vertical="center" wrapText="1"/>
    </xf>
    <xf numFmtId="42" fontId="9" fillId="5" borderId="25" xfId="0" applyNumberFormat="1" applyFont="1" applyFill="1" applyBorder="1" applyAlignment="1">
      <alignment horizontal="center" vertical="center" wrapText="1"/>
    </xf>
    <xf numFmtId="42" fontId="9" fillId="7" borderId="23" xfId="0" applyNumberFormat="1" applyFont="1" applyFill="1" applyBorder="1" applyAlignment="1">
      <alignment horizontal="center" vertical="center" wrapText="1"/>
    </xf>
    <xf numFmtId="42" fontId="9" fillId="7" borderId="26" xfId="0" applyNumberFormat="1" applyFont="1" applyFill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4" fillId="0" borderId="39" xfId="0" applyFont="1" applyBorder="1" applyAlignment="1">
      <alignment wrapText="1"/>
    </xf>
    <xf numFmtId="0" fontId="4" fillId="0" borderId="40" xfId="0" applyFont="1" applyBorder="1" applyAlignment="1">
      <alignment wrapText="1"/>
    </xf>
    <xf numFmtId="0" fontId="4" fillId="0" borderId="41" xfId="0" applyFont="1" applyBorder="1" applyAlignment="1">
      <alignment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164" fontId="15" fillId="2" borderId="6" xfId="3" applyNumberFormat="1" applyFont="1" applyBorder="1" applyAlignment="1">
      <alignment horizontal="center"/>
    </xf>
    <xf numFmtId="0" fontId="15" fillId="2" borderId="7" xfId="3" applyFont="1" applyBorder="1" applyAlignment="1">
      <alignment horizontal="center"/>
    </xf>
    <xf numFmtId="0" fontId="15" fillId="2" borderId="8" xfId="3" applyFont="1" applyBorder="1" applyAlignment="1">
      <alignment horizontal="center"/>
    </xf>
    <xf numFmtId="0" fontId="15" fillId="2" borderId="5" xfId="3" applyFont="1" applyBorder="1" applyAlignment="1">
      <alignment horizontal="center"/>
    </xf>
    <xf numFmtId="0" fontId="15" fillId="2" borderId="0" xfId="3" applyFont="1" applyBorder="1" applyAlignment="1">
      <alignment horizontal="center"/>
    </xf>
    <xf numFmtId="0" fontId="15" fillId="2" borderId="12" xfId="3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64" fontId="15" fillId="15" borderId="6" xfId="4" applyNumberFormat="1" applyFont="1" applyFill="1" applyBorder="1" applyAlignment="1">
      <alignment horizontal="center"/>
    </xf>
    <xf numFmtId="0" fontId="15" fillId="15" borderId="7" xfId="4" applyFont="1" applyFill="1" applyBorder="1" applyAlignment="1">
      <alignment horizontal="center"/>
    </xf>
    <xf numFmtId="0" fontId="15" fillId="15" borderId="8" xfId="4" applyFont="1" applyFill="1" applyBorder="1" applyAlignment="1">
      <alignment horizontal="center"/>
    </xf>
    <xf numFmtId="0" fontId="15" fillId="15" borderId="5" xfId="4" applyFont="1" applyFill="1" applyBorder="1" applyAlignment="1">
      <alignment horizontal="center"/>
    </xf>
    <xf numFmtId="0" fontId="15" fillId="15" borderId="0" xfId="4" applyFont="1" applyFill="1" applyBorder="1" applyAlignment="1">
      <alignment horizontal="center"/>
    </xf>
    <xf numFmtId="0" fontId="15" fillId="15" borderId="12" xfId="4" applyFont="1" applyFill="1" applyBorder="1" applyAlignment="1">
      <alignment horizontal="center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3" fillId="0" borderId="39" xfId="0" applyFont="1" applyBorder="1" applyAlignment="1">
      <alignment horizontal="center" vertical="center" wrapText="1"/>
    </xf>
    <xf numFmtId="164" fontId="15" fillId="14" borderId="6" xfId="5" applyNumberFormat="1" applyFont="1" applyFill="1" applyBorder="1" applyAlignment="1">
      <alignment horizontal="center"/>
    </xf>
    <xf numFmtId="0" fontId="15" fillId="14" borderId="7" xfId="5" applyFont="1" applyFill="1" applyBorder="1" applyAlignment="1">
      <alignment horizontal="center"/>
    </xf>
    <xf numFmtId="0" fontId="15" fillId="14" borderId="8" xfId="5" applyFont="1" applyFill="1" applyBorder="1" applyAlignment="1">
      <alignment horizontal="center"/>
    </xf>
    <xf numFmtId="0" fontId="15" fillId="14" borderId="5" xfId="5" applyFont="1" applyFill="1" applyBorder="1" applyAlignment="1">
      <alignment horizontal="center"/>
    </xf>
    <xf numFmtId="0" fontId="15" fillId="14" borderId="0" xfId="5" applyFont="1" applyFill="1" applyBorder="1" applyAlignment="1">
      <alignment horizontal="center"/>
    </xf>
    <xf numFmtId="0" fontId="15" fillId="14" borderId="12" xfId="5" applyFont="1" applyFill="1" applyBorder="1" applyAlignment="1">
      <alignment horizontal="center"/>
    </xf>
  </cellXfs>
  <cellStyles count="6">
    <cellStyle name="Bueno" xfId="3" builtinId="26"/>
    <cellStyle name="Incorrecto" xfId="4" builtinId="27"/>
    <cellStyle name="Moneda" xfId="1" builtinId="4"/>
    <cellStyle name="Neutral" xfId="5" builtinId="28"/>
    <cellStyle name="Normal" xfId="0" builtinId="0"/>
    <cellStyle name="Porcentaje" xfId="2" builtinId="5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numFmt numFmtId="164" formatCode="_-&quot;$&quot;\ * #,##0_-;\-&quot;$&quot;\ * #,##0_-;_-&quot;$&quot;\ * &quot;-&quot;??_-;_-@_-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numFmt numFmtId="164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_-&quot;$&quot;\ * #,##0_-;\-&quot;$&quot;\ * #,##0_-;_-&quot;$&quot;\ * &quot;-&quot;??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numFmt numFmtId="10" formatCode="&quot;$&quot;\ #,##0;[Red]\-&quot;$&quot;\ #,##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4" formatCode="_-&quot;$&quot;\ * #,##0.00_-;\-&quot;$&quot;\ * #,##0.0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numFmt numFmtId="164" formatCode="_-&quot;$&quot;\ * #,##0_-;\-&quot;$&quot;\ * #,##0_-;_-&quot;$&quot;\ * &quot;-&quot;??_-;_-@_-"/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Structure" Target="richData/rdrichvaluestructure.xml"/><Relationship Id="rId5" Type="http://schemas.openxmlformats.org/officeDocument/2006/relationships/theme" Target="theme/theme1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0</xdr:row>
      <xdr:rowOff>76200</xdr:rowOff>
    </xdr:from>
    <xdr:to>
      <xdr:col>7</xdr:col>
      <xdr:colOff>765008</xdr:colOff>
      <xdr:row>0</xdr:row>
      <xdr:rowOff>1466850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B64903-C2ED-E059-C664-5F06763F5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15025" y="76200"/>
          <a:ext cx="2708108" cy="139065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6C896C-434F-46F6-B4C1-F97EB4D160EB}" name="Tabla1" displayName="Tabla1" ref="A3:D18" totalsRowShown="0" headerRowBorderDxfId="53" tableBorderDxfId="52">
  <tableColumns count="4">
    <tableColumn id="1" xr3:uid="{1150C0FE-8DFF-48F3-81B6-A468C6E2553C}" name="ITEM" dataDxfId="51"/>
    <tableColumn id="2" xr3:uid="{C1932065-1D36-46F8-9C6B-ABB69DF1A7ED}" name="DESCRIPCION" dataDxfId="2"/>
    <tableColumn id="3" xr3:uid="{4FF82789-2B89-4168-BDDF-461248EE6F4E}" name="UNIDAD DE MEDIDA" dataDxfId="0"/>
    <tableColumn id="4" xr3:uid="{B4FF6838-6B67-4744-899F-E76F62B9C9F4}" name="CANT" dataDxfId="1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05A88A6-5B2E-460E-BC35-713F58FCFF19}" name="Tabla5" displayName="Tabla5" ref="E3:H18" totalsRowShown="0" tableBorderDxfId="7">
  <tableColumns count="4">
    <tableColumn id="1" xr3:uid="{B291C5BB-81F5-46BF-9BB3-4AA1B31A6578}" name="VLR UNIT" dataDxfId="6" dataCellStyle="Moneda">
      <calculatedColumnFormula>H4-G4</calculatedColumnFormula>
    </tableColumn>
    <tableColumn id="2" xr3:uid="{27A76EFE-AF24-4BA8-9FB4-DAB6612A4624}" name="% IVA" dataDxfId="5" dataCellStyle="Porcentaje"/>
    <tableColumn id="3" xr3:uid="{EE470E44-ECE1-46B5-B62A-96D58754253B}" name="VLR IVA" dataDxfId="4" dataCellStyle="Moneda">
      <calculatedColumnFormula>H4*0/100</calculatedColumnFormula>
    </tableColumn>
    <tableColumn id="4" xr3:uid="{1EADD653-8699-468B-BB84-BD818978EE9B}" name="VLR TOTAL" dataDxfId="3" dataCellStyle="Moneda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7F84816-7DEE-4465-BAED-19E3165AA641}" name="Tabla6" displayName="Tabla6" ref="I3:K18" totalsRowShown="0" headerRowDxfId="12" tableBorderDxfId="11" headerRowCellStyle="Incorrecto">
  <tableColumns count="3">
    <tableColumn id="1" xr3:uid="{90FA9BE1-35CD-4CB5-8634-64D2658DC370}" name="VLR UNIT" dataDxfId="10" dataCellStyle="Moneda">
      <calculatedColumnFormula>K4-J4</calculatedColumnFormula>
    </tableColumn>
    <tableColumn id="2" xr3:uid="{976BA6C9-1365-4CD2-A13C-3426B4AE1E92}" name="VLR IVA" dataDxfId="9" dataCellStyle="Moneda">
      <calculatedColumnFormula>K4*0/100</calculatedColumnFormula>
    </tableColumn>
    <tableColumn id="3" xr3:uid="{7964BA89-E465-40B7-BC29-B3B729AD6AD9}" name="VLR TOTAL" dataDxfId="8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ACE0972-79D5-4F04-928F-386DF55732A5}" name="Tabla7" displayName="Tabla7" ref="L3:N18" totalsRowShown="0" tableBorderDxfId="16" dataCellStyle="Moneda">
  <tableColumns count="3">
    <tableColumn id="1" xr3:uid="{98CC1C7E-D5A0-4733-9A1C-84EB7C147296}" name="VLR UNIT" dataDxfId="15" dataCellStyle="Moneda">
      <calculatedColumnFormula>N4-M4</calculatedColumnFormula>
    </tableColumn>
    <tableColumn id="2" xr3:uid="{0C5E4FE7-12F4-40FB-962C-44F068450976}" name="VLR IVA" dataDxfId="14" dataCellStyle="Moneda">
      <calculatedColumnFormula>N4*0/100</calculatedColumnFormula>
    </tableColumn>
    <tableColumn id="3" xr3:uid="{AD5E764C-EADA-4A9A-A9EF-9756FDBDE539}" name="VLR TOTAL" dataDxfId="13" dataCellStyle="Moneda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DA3A8B5-81AD-4B74-AADF-70C90AF3583D}" name="Tabla2" displayName="Tabla2" ref="B2:H17" totalsRowShown="0" headerRowDxfId="50" dataDxfId="48" headerRowBorderDxfId="49" tableBorderDxfId="47" headerRowCellStyle="Bueno">
  <tableColumns count="7">
    <tableColumn id="1" xr3:uid="{D021F641-48D4-4F7F-8202-B0854B2EB856}" name="ITEM" dataDxfId="46"/>
    <tableColumn id="2" xr3:uid="{48517276-E0E0-4A31-A0AA-1849B57AAE67}" name="DESCRIPCIÓN" dataDxfId="45"/>
    <tableColumn id="3" xr3:uid="{9D2249B9-157A-4E4A-B5B2-7BF998FE113C}" name="UNIDAD DE MEDIDA" dataDxfId="44"/>
    <tableColumn id="4" xr3:uid="{9A21661A-5119-4B10-A17B-430A2986E941}" name="CANTIDAD" dataDxfId="43"/>
    <tableColumn id="6" xr3:uid="{595DE101-D438-47BA-8947-47057E1BFD22}" name="IVA" dataDxfId="42"/>
    <tableColumn id="7" xr3:uid="{09FE2A59-A191-42B7-93FA-160CFC6381E6}" name="VALOR" dataDxfId="41" dataCellStyle="Moneda"/>
    <tableColumn id="5" xr3:uid="{C7487394-0031-4C99-B73C-291F7AFE4AA4}" name="VALOR UNITARIO" dataDxfId="40" dataCellStyle="Moneda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859C1C-7F3A-4E39-BA64-DD28DC7EB111}" name="Tabla3" displayName="Tabla3" ref="B2:H17" totalsRowShown="0" headerRowDxfId="39" dataDxfId="37" headerRowBorderDxfId="38" tableBorderDxfId="36">
  <tableColumns count="7">
    <tableColumn id="1" xr3:uid="{F766417C-DA67-4D0A-8118-AE019E9D17FB}" name="ITEM" dataDxfId="35"/>
    <tableColumn id="2" xr3:uid="{16C523A4-1F3F-43AE-B1D0-CE1BBBD3AF36}" name="MATERIAL" dataDxfId="34"/>
    <tableColumn id="3" xr3:uid="{750F7180-5FD3-4A79-8DEA-7A1CEC9ED363}" name="UNIDAD DE MEDIDA" dataDxfId="33"/>
    <tableColumn id="4" xr3:uid="{A2CDEE57-26B9-4A6F-8DCE-8937D73AFF90}" name="CANTIDAD" dataDxfId="32"/>
    <tableColumn id="6" xr3:uid="{48783741-E850-457A-B481-68AA7237951E}" name="IVA" dataDxfId="31"/>
    <tableColumn id="7" xr3:uid="{13C32378-30D1-4109-8CB5-F19D28E0F36C}" name="VALOR ANTES DE IVA" dataDxfId="30" dataCellStyle="Moneda"/>
    <tableColumn id="5" xr3:uid="{0B264F11-4194-4B07-BC02-DE8D8D21F8B6}" name="VALOR UNITARIO" dataDxfId="29" dataCellStyle="Moneda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D67F0D5-3E89-4620-9B53-C14B7A45EAC7}" name="Tabla4" displayName="Tabla4" ref="B2:H17" totalsRowShown="0" headerRowDxfId="28" dataDxfId="26" headerRowBorderDxfId="27" tableBorderDxfId="25">
  <tableColumns count="7">
    <tableColumn id="1" xr3:uid="{284CB6E2-BFFB-4B1A-A469-7B956C7254E4}" name="ITEM" dataDxfId="24"/>
    <tableColumn id="2" xr3:uid="{8A69DC58-535C-4FE9-8360-9C6DF7999D26}" name="MATERIAL" dataDxfId="23"/>
    <tableColumn id="3" xr3:uid="{22338FFA-7586-44E6-917A-1445993E3F76}" name="UNIDAD DE MEDIDA" dataDxfId="22"/>
    <tableColumn id="4" xr3:uid="{CC3D73A4-9B95-4C21-9AD9-39F2B6E4D474}" name="CANTIDAD" dataDxfId="21"/>
    <tableColumn id="7" xr3:uid="{EB8B827B-F857-4509-B3C0-61618F99ECDD}" name="IVA" dataDxfId="20"/>
    <tableColumn id="6" xr3:uid="{1226FDE4-65EF-4F9D-82BC-2834C7F35616}" name="VALOR ANTES DE IVA " dataDxfId="19" dataCellStyle="Moneda"/>
    <tableColumn id="5" xr3:uid="{7EEBA95E-A7E4-4425-8CC1-14DA2806E9B3}" name="VALOR UNITARIO" dataDxfId="18" dataCellStyle="Moneda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1F1BC-5175-46FE-93AC-72D407DD147A}">
  <dimension ref="A1:N286"/>
  <sheetViews>
    <sheetView tabSelected="1" topLeftCell="E9" zoomScale="64" zoomScaleNormal="64" workbookViewId="0">
      <selection activeCell="B4" sqref="B4"/>
    </sheetView>
  </sheetViews>
  <sheetFormatPr baseColWidth="10" defaultRowHeight="15" x14ac:dyDescent="0.25"/>
  <cols>
    <col min="1" max="1" width="11.5703125" bestFit="1" customWidth="1"/>
    <col min="2" max="2" width="33.85546875" customWidth="1"/>
    <col min="3" max="3" width="26.5703125" customWidth="1"/>
    <col min="4" max="4" width="12.28515625" customWidth="1"/>
    <col min="5" max="5" width="17" customWidth="1"/>
    <col min="6" max="6" width="11.5703125" bestFit="1" customWidth="1"/>
    <col min="7" max="7" width="25.5703125" customWidth="1"/>
    <col min="8" max="8" width="17.7109375" customWidth="1"/>
    <col min="9" max="9" width="15.85546875" customWidth="1"/>
    <col min="10" max="10" width="25.5703125" customWidth="1"/>
    <col min="11" max="11" width="19.140625" customWidth="1"/>
    <col min="12" max="12" width="17.85546875" bestFit="1" customWidth="1"/>
    <col min="13" max="13" width="25.5703125" customWidth="1"/>
    <col min="14" max="14" width="21" bestFit="1" customWidth="1"/>
  </cols>
  <sheetData>
    <row r="1" spans="1:14" ht="15.75" thickBot="1" x14ac:dyDescent="0.3">
      <c r="A1" s="69" t="s">
        <v>6</v>
      </c>
      <c r="B1" s="70"/>
      <c r="C1" s="70"/>
      <c r="D1" s="71"/>
      <c r="E1" s="75" t="s">
        <v>7</v>
      </c>
      <c r="F1" s="76"/>
      <c r="G1" s="76"/>
      <c r="H1" s="76"/>
      <c r="I1" s="76"/>
      <c r="J1" s="76"/>
      <c r="K1" s="76"/>
      <c r="L1" s="76"/>
      <c r="M1" s="76"/>
      <c r="N1" s="77"/>
    </row>
    <row r="2" spans="1:14" ht="15.75" thickBot="1" x14ac:dyDescent="0.3">
      <c r="A2" s="72"/>
      <c r="B2" s="73"/>
      <c r="C2" s="73"/>
      <c r="D2" s="74"/>
      <c r="E2" s="78" t="s">
        <v>31</v>
      </c>
      <c r="F2" s="78"/>
      <c r="G2" s="78"/>
      <c r="H2" s="79"/>
      <c r="I2" s="80" t="s">
        <v>37</v>
      </c>
      <c r="J2" s="81"/>
      <c r="K2" s="82"/>
      <c r="L2" s="83" t="s">
        <v>36</v>
      </c>
      <c r="M2" s="84"/>
      <c r="N2" s="85"/>
    </row>
    <row r="3" spans="1:14" ht="15.75" thickBot="1" x14ac:dyDescent="0.3">
      <c r="A3" s="10" t="s">
        <v>0</v>
      </c>
      <c r="B3" s="11" t="s">
        <v>8</v>
      </c>
      <c r="C3" s="12" t="s">
        <v>2</v>
      </c>
      <c r="D3" s="13" t="s">
        <v>9</v>
      </c>
      <c r="E3" s="29" t="s">
        <v>10</v>
      </c>
      <c r="F3" s="30" t="s">
        <v>11</v>
      </c>
      <c r="G3" s="31" t="s">
        <v>13</v>
      </c>
      <c r="H3" s="39" t="s">
        <v>12</v>
      </c>
      <c r="I3" s="25" t="s">
        <v>10</v>
      </c>
      <c r="J3" s="26" t="s">
        <v>13</v>
      </c>
      <c r="K3" s="42" t="s">
        <v>12</v>
      </c>
      <c r="L3" s="40" t="s">
        <v>10</v>
      </c>
      <c r="M3" s="27" t="s">
        <v>13</v>
      </c>
      <c r="N3" s="28" t="s">
        <v>12</v>
      </c>
    </row>
    <row r="4" spans="1:14" ht="45" x14ac:dyDescent="0.25">
      <c r="A4" s="6">
        <v>1</v>
      </c>
      <c r="B4" s="6" t="s">
        <v>40</v>
      </c>
      <c r="C4" s="6" t="s">
        <v>41</v>
      </c>
      <c r="D4" s="6">
        <v>1</v>
      </c>
      <c r="E4" s="36">
        <f>H4-G4</f>
        <v>184399</v>
      </c>
      <c r="F4" s="34">
        <v>0</v>
      </c>
      <c r="G4" s="36">
        <f t="shared" ref="G4:G18" si="0">H4*0/100</f>
        <v>0</v>
      </c>
      <c r="H4" s="38">
        <v>184399</v>
      </c>
      <c r="I4" s="37">
        <f>K4-J4</f>
        <v>189931</v>
      </c>
      <c r="J4" s="33">
        <f t="shared" ref="J4:J18" si="1">K4*0/100</f>
        <v>0</v>
      </c>
      <c r="K4" s="32">
        <v>189931</v>
      </c>
      <c r="L4" s="41">
        <f>N4-M4</f>
        <v>193619</v>
      </c>
      <c r="M4" s="35">
        <f t="shared" ref="M4:M18" si="2">N4*0/100</f>
        <v>0</v>
      </c>
      <c r="N4" s="35">
        <v>193619</v>
      </c>
    </row>
    <row r="5" spans="1:14" ht="45" x14ac:dyDescent="0.25">
      <c r="A5" s="7">
        <v>2</v>
      </c>
      <c r="B5" s="9" t="s">
        <v>42</v>
      </c>
      <c r="C5" s="9" t="s">
        <v>41</v>
      </c>
      <c r="D5" s="7">
        <v>1</v>
      </c>
      <c r="E5" s="36">
        <f t="shared" ref="E5:E18" si="3">H5-G5</f>
        <v>206093</v>
      </c>
      <c r="F5" s="34">
        <v>0</v>
      </c>
      <c r="G5" s="36">
        <f t="shared" si="0"/>
        <v>0</v>
      </c>
      <c r="H5" s="38">
        <v>206093</v>
      </c>
      <c r="I5" s="37">
        <f t="shared" ref="I5:I18" si="4">K5-J5</f>
        <v>212276</v>
      </c>
      <c r="J5" s="33">
        <f t="shared" si="1"/>
        <v>0</v>
      </c>
      <c r="K5" s="32">
        <v>212276</v>
      </c>
      <c r="L5" s="41">
        <f t="shared" ref="L5:L18" si="5">N5-M5</f>
        <v>216398</v>
      </c>
      <c r="M5" s="35">
        <f t="shared" si="2"/>
        <v>0</v>
      </c>
      <c r="N5" s="35">
        <v>216398</v>
      </c>
    </row>
    <row r="6" spans="1:14" ht="45" x14ac:dyDescent="0.25">
      <c r="A6" s="8">
        <v>3</v>
      </c>
      <c r="B6" s="6" t="s">
        <v>43</v>
      </c>
      <c r="C6" s="6" t="s">
        <v>41</v>
      </c>
      <c r="D6" s="8">
        <v>1</v>
      </c>
      <c r="E6" s="36">
        <f t="shared" si="3"/>
        <v>178976</v>
      </c>
      <c r="F6" s="34">
        <v>0</v>
      </c>
      <c r="G6" s="36">
        <f t="shared" si="0"/>
        <v>0</v>
      </c>
      <c r="H6" s="38">
        <v>178976</v>
      </c>
      <c r="I6" s="37">
        <f t="shared" si="4"/>
        <v>184345</v>
      </c>
      <c r="J6" s="33">
        <f t="shared" si="1"/>
        <v>0</v>
      </c>
      <c r="K6" s="32">
        <v>184345</v>
      </c>
      <c r="L6" s="41">
        <f t="shared" si="5"/>
        <v>187924</v>
      </c>
      <c r="M6" s="35">
        <f t="shared" si="2"/>
        <v>0</v>
      </c>
      <c r="N6" s="35">
        <v>187924</v>
      </c>
    </row>
    <row r="7" spans="1:14" ht="45" x14ac:dyDescent="0.25">
      <c r="A7" s="7">
        <v>4</v>
      </c>
      <c r="B7" s="9" t="s">
        <v>44</v>
      </c>
      <c r="C7" s="9" t="s">
        <v>41</v>
      </c>
      <c r="D7" s="7">
        <v>1</v>
      </c>
      <c r="E7" s="36">
        <f t="shared" si="3"/>
        <v>216940</v>
      </c>
      <c r="F7" s="34">
        <v>0</v>
      </c>
      <c r="G7" s="36">
        <f t="shared" si="0"/>
        <v>0</v>
      </c>
      <c r="H7" s="38">
        <v>216940</v>
      </c>
      <c r="I7" s="37">
        <f t="shared" si="4"/>
        <v>223448</v>
      </c>
      <c r="J7" s="33">
        <f t="shared" si="1"/>
        <v>0</v>
      </c>
      <c r="K7" s="32">
        <v>223448</v>
      </c>
      <c r="L7" s="41">
        <f t="shared" si="5"/>
        <v>227787</v>
      </c>
      <c r="M7" s="35">
        <f t="shared" si="2"/>
        <v>0</v>
      </c>
      <c r="N7" s="35">
        <v>227787</v>
      </c>
    </row>
    <row r="8" spans="1:14" ht="45" x14ac:dyDescent="0.25">
      <c r="A8" s="8">
        <v>5</v>
      </c>
      <c r="B8" s="6" t="s">
        <v>45</v>
      </c>
      <c r="C8" s="6" t="s">
        <v>41</v>
      </c>
      <c r="D8" s="8">
        <v>1</v>
      </c>
      <c r="E8" s="36">
        <f t="shared" si="3"/>
        <v>184399</v>
      </c>
      <c r="F8" s="34">
        <v>0</v>
      </c>
      <c r="G8" s="36">
        <f t="shared" si="0"/>
        <v>0</v>
      </c>
      <c r="H8" s="38">
        <v>184399</v>
      </c>
      <c r="I8" s="37">
        <f t="shared" si="4"/>
        <v>189931</v>
      </c>
      <c r="J8" s="33">
        <f t="shared" si="1"/>
        <v>0</v>
      </c>
      <c r="K8" s="32">
        <v>189931</v>
      </c>
      <c r="L8" s="41">
        <f t="shared" si="5"/>
        <v>193619</v>
      </c>
      <c r="M8" s="35">
        <f t="shared" si="2"/>
        <v>0</v>
      </c>
      <c r="N8" s="35">
        <v>193619</v>
      </c>
    </row>
    <row r="9" spans="1:14" ht="45" x14ac:dyDescent="0.25">
      <c r="A9" s="7">
        <v>6</v>
      </c>
      <c r="B9" s="9" t="s">
        <v>46</v>
      </c>
      <c r="C9" s="9" t="s">
        <v>41</v>
      </c>
      <c r="D9" s="7">
        <v>1</v>
      </c>
      <c r="E9" s="36">
        <f t="shared" si="3"/>
        <v>184399</v>
      </c>
      <c r="F9" s="34">
        <v>0</v>
      </c>
      <c r="G9" s="36">
        <f t="shared" si="0"/>
        <v>0</v>
      </c>
      <c r="H9" s="38">
        <v>184399</v>
      </c>
      <c r="I9" s="37">
        <f t="shared" si="4"/>
        <v>189931</v>
      </c>
      <c r="J9" s="33">
        <f t="shared" si="1"/>
        <v>0</v>
      </c>
      <c r="K9" s="32">
        <v>189931</v>
      </c>
      <c r="L9" s="41">
        <f t="shared" si="5"/>
        <v>193619</v>
      </c>
      <c r="M9" s="35">
        <f t="shared" si="2"/>
        <v>0</v>
      </c>
      <c r="N9" s="35">
        <v>193619</v>
      </c>
    </row>
    <row r="10" spans="1:14" ht="30" x14ac:dyDescent="0.25">
      <c r="A10" s="6">
        <v>7</v>
      </c>
      <c r="B10" s="6" t="s">
        <v>47</v>
      </c>
      <c r="C10" s="6" t="s">
        <v>41</v>
      </c>
      <c r="D10" s="8">
        <v>1</v>
      </c>
      <c r="E10" s="36">
        <f t="shared" si="3"/>
        <v>157282</v>
      </c>
      <c r="F10" s="34">
        <v>0</v>
      </c>
      <c r="G10" s="36">
        <f t="shared" si="0"/>
        <v>0</v>
      </c>
      <c r="H10" s="38">
        <v>157282</v>
      </c>
      <c r="I10" s="37">
        <f t="shared" si="4"/>
        <v>162000</v>
      </c>
      <c r="J10" s="33">
        <f t="shared" si="1"/>
        <v>0</v>
      </c>
      <c r="K10" s="32">
        <v>162000</v>
      </c>
      <c r="L10" s="41">
        <f t="shared" si="5"/>
        <v>165146</v>
      </c>
      <c r="M10" s="35">
        <f t="shared" si="2"/>
        <v>0</v>
      </c>
      <c r="N10" s="35">
        <v>165146</v>
      </c>
    </row>
    <row r="11" spans="1:14" ht="30" x14ac:dyDescent="0.25">
      <c r="A11" s="7">
        <v>8</v>
      </c>
      <c r="B11" s="9" t="s">
        <v>48</v>
      </c>
      <c r="C11" s="9" t="s">
        <v>41</v>
      </c>
      <c r="D11" s="7">
        <v>1</v>
      </c>
      <c r="E11" s="36">
        <f t="shared" si="3"/>
        <v>1019618</v>
      </c>
      <c r="F11" s="34">
        <v>0</v>
      </c>
      <c r="G11" s="36">
        <f t="shared" si="0"/>
        <v>0</v>
      </c>
      <c r="H11" s="38">
        <v>1019618</v>
      </c>
      <c r="I11" s="37">
        <f t="shared" si="4"/>
        <v>1050207</v>
      </c>
      <c r="J11" s="33">
        <f t="shared" si="1"/>
        <v>0</v>
      </c>
      <c r="K11" s="32">
        <v>1050207</v>
      </c>
      <c r="L11" s="41">
        <f t="shared" si="5"/>
        <v>1070599</v>
      </c>
      <c r="M11" s="35">
        <f t="shared" si="2"/>
        <v>0</v>
      </c>
      <c r="N11" s="35">
        <v>1070599</v>
      </c>
    </row>
    <row r="12" spans="1:14" ht="30" x14ac:dyDescent="0.25">
      <c r="A12" s="8">
        <v>9</v>
      </c>
      <c r="B12" s="6" t="s">
        <v>49</v>
      </c>
      <c r="C12" s="6" t="s">
        <v>41</v>
      </c>
      <c r="D12" s="8">
        <v>1</v>
      </c>
      <c r="E12" s="36">
        <f t="shared" si="3"/>
        <v>856913</v>
      </c>
      <c r="F12" s="34">
        <v>0</v>
      </c>
      <c r="G12" s="36">
        <f t="shared" si="0"/>
        <v>0</v>
      </c>
      <c r="H12" s="38">
        <v>856913</v>
      </c>
      <c r="I12" s="37">
        <f t="shared" si="4"/>
        <v>882620</v>
      </c>
      <c r="J12" s="33">
        <f t="shared" si="1"/>
        <v>0</v>
      </c>
      <c r="K12" s="32">
        <v>882620</v>
      </c>
      <c r="L12" s="41">
        <f t="shared" si="5"/>
        <v>899759</v>
      </c>
      <c r="M12" s="35">
        <f t="shared" si="2"/>
        <v>0</v>
      </c>
      <c r="N12" s="35">
        <v>899759</v>
      </c>
    </row>
    <row r="13" spans="1:14" ht="30" x14ac:dyDescent="0.25">
      <c r="A13" s="7">
        <v>10</v>
      </c>
      <c r="B13" s="9" t="s">
        <v>50</v>
      </c>
      <c r="C13" s="9" t="s">
        <v>41</v>
      </c>
      <c r="D13" s="7">
        <v>1</v>
      </c>
      <c r="E13" s="36">
        <f t="shared" si="3"/>
        <v>1019618</v>
      </c>
      <c r="F13" s="34">
        <v>0</v>
      </c>
      <c r="G13" s="36">
        <f t="shared" si="0"/>
        <v>0</v>
      </c>
      <c r="H13" s="38">
        <v>1019618</v>
      </c>
      <c r="I13" s="37">
        <f t="shared" si="4"/>
        <v>1050207</v>
      </c>
      <c r="J13" s="33">
        <f t="shared" si="1"/>
        <v>0</v>
      </c>
      <c r="K13" s="32">
        <v>1050207</v>
      </c>
      <c r="L13" s="41">
        <f t="shared" si="5"/>
        <v>1070599</v>
      </c>
      <c r="M13" s="35">
        <f t="shared" si="2"/>
        <v>0</v>
      </c>
      <c r="N13" s="35">
        <v>1070599</v>
      </c>
    </row>
    <row r="14" spans="1:14" ht="30" x14ac:dyDescent="0.25">
      <c r="A14" s="6">
        <v>11</v>
      </c>
      <c r="B14" s="6" t="s">
        <v>51</v>
      </c>
      <c r="C14" s="6" t="s">
        <v>41</v>
      </c>
      <c r="D14" s="8">
        <v>1</v>
      </c>
      <c r="E14" s="36">
        <f t="shared" si="3"/>
        <v>585738</v>
      </c>
      <c r="F14" s="34">
        <v>0</v>
      </c>
      <c r="G14" s="36">
        <f t="shared" si="0"/>
        <v>0</v>
      </c>
      <c r="H14" s="38">
        <v>585738</v>
      </c>
      <c r="I14" s="37">
        <f t="shared" si="4"/>
        <v>603310</v>
      </c>
      <c r="J14" s="33">
        <f t="shared" si="1"/>
        <v>0</v>
      </c>
      <c r="K14" s="32">
        <v>603310</v>
      </c>
      <c r="L14" s="41">
        <f t="shared" si="5"/>
        <v>615025</v>
      </c>
      <c r="M14" s="35">
        <f t="shared" si="2"/>
        <v>0</v>
      </c>
      <c r="N14" s="35">
        <v>615025</v>
      </c>
    </row>
    <row r="15" spans="1:14" ht="30" x14ac:dyDescent="0.25">
      <c r="A15" s="7">
        <v>12</v>
      </c>
      <c r="B15" s="9" t="s">
        <v>52</v>
      </c>
      <c r="C15" s="9" t="s">
        <v>41</v>
      </c>
      <c r="D15" s="7">
        <v>1</v>
      </c>
      <c r="E15" s="36">
        <f t="shared" si="3"/>
        <v>580315</v>
      </c>
      <c r="F15" s="34">
        <v>0</v>
      </c>
      <c r="G15" s="36">
        <f t="shared" si="0"/>
        <v>0</v>
      </c>
      <c r="H15" s="38">
        <v>580315</v>
      </c>
      <c r="I15" s="37">
        <f t="shared" si="4"/>
        <v>597724</v>
      </c>
      <c r="J15" s="33">
        <f t="shared" si="1"/>
        <v>0</v>
      </c>
      <c r="K15" s="32">
        <v>597724</v>
      </c>
      <c r="L15" s="41">
        <f t="shared" si="5"/>
        <v>609330</v>
      </c>
      <c r="M15" s="35">
        <f t="shared" si="2"/>
        <v>0</v>
      </c>
      <c r="N15" s="35">
        <v>609330</v>
      </c>
    </row>
    <row r="16" spans="1:14" ht="30" x14ac:dyDescent="0.25">
      <c r="A16" s="8">
        <v>13</v>
      </c>
      <c r="B16" s="6" t="s">
        <v>53</v>
      </c>
      <c r="C16" s="6" t="s">
        <v>41</v>
      </c>
      <c r="D16" s="8">
        <v>1</v>
      </c>
      <c r="E16" s="36">
        <f t="shared" si="3"/>
        <v>233211</v>
      </c>
      <c r="F16" s="34">
        <v>0</v>
      </c>
      <c r="G16" s="36">
        <f t="shared" si="0"/>
        <v>0</v>
      </c>
      <c r="H16" s="38">
        <v>233211</v>
      </c>
      <c r="I16" s="37">
        <f t="shared" si="4"/>
        <v>240207</v>
      </c>
      <c r="J16" s="33">
        <f t="shared" si="1"/>
        <v>0</v>
      </c>
      <c r="K16" s="32">
        <v>240207</v>
      </c>
      <c r="L16" s="41">
        <f t="shared" si="5"/>
        <v>244871</v>
      </c>
      <c r="M16" s="35">
        <f t="shared" si="2"/>
        <v>0</v>
      </c>
      <c r="N16" s="35">
        <v>244871</v>
      </c>
    </row>
    <row r="17" spans="1:14" ht="30" x14ac:dyDescent="0.25">
      <c r="A17" s="7">
        <v>14</v>
      </c>
      <c r="B17" s="9" t="s">
        <v>54</v>
      </c>
      <c r="C17" s="9" t="s">
        <v>41</v>
      </c>
      <c r="D17" s="7">
        <v>1</v>
      </c>
      <c r="E17" s="36">
        <f t="shared" si="3"/>
        <v>200670</v>
      </c>
      <c r="F17" s="34">
        <v>0</v>
      </c>
      <c r="G17" s="36">
        <f t="shared" si="0"/>
        <v>0</v>
      </c>
      <c r="H17" s="38">
        <v>200670</v>
      </c>
      <c r="I17" s="37">
        <f t="shared" si="4"/>
        <v>206690</v>
      </c>
      <c r="J17" s="33">
        <f t="shared" si="1"/>
        <v>0</v>
      </c>
      <c r="K17" s="32">
        <v>206690</v>
      </c>
      <c r="L17" s="41">
        <f t="shared" si="5"/>
        <v>210703</v>
      </c>
      <c r="M17" s="35">
        <f t="shared" si="2"/>
        <v>0</v>
      </c>
      <c r="N17" s="35">
        <v>210703</v>
      </c>
    </row>
    <row r="18" spans="1:14" x14ac:dyDescent="0.25">
      <c r="A18" s="14">
        <v>15</v>
      </c>
      <c r="B18" s="44" t="s">
        <v>28</v>
      </c>
      <c r="C18" s="44" t="s">
        <v>41</v>
      </c>
      <c r="D18" s="14">
        <v>1</v>
      </c>
      <c r="E18" s="45">
        <f t="shared" si="3"/>
        <v>25000</v>
      </c>
      <c r="F18" s="46">
        <v>0</v>
      </c>
      <c r="G18" s="36">
        <f t="shared" si="0"/>
        <v>0</v>
      </c>
      <c r="H18" s="47">
        <v>25000</v>
      </c>
      <c r="I18" s="48">
        <f t="shared" si="4"/>
        <v>27931</v>
      </c>
      <c r="J18" s="33">
        <f t="shared" si="1"/>
        <v>0</v>
      </c>
      <c r="K18" s="49">
        <v>27931</v>
      </c>
      <c r="L18" s="50">
        <f t="shared" si="5"/>
        <v>28473</v>
      </c>
      <c r="M18" s="51">
        <f t="shared" si="2"/>
        <v>0</v>
      </c>
      <c r="N18" s="51">
        <v>28473</v>
      </c>
    </row>
    <row r="19" spans="1:14" s="43" customFormat="1" x14ac:dyDescent="0.25"/>
    <row r="20" spans="1:14" s="43" customFormat="1" x14ac:dyDescent="0.25"/>
    <row r="21" spans="1:14" s="43" customFormat="1" ht="42.75" customHeight="1" x14ac:dyDescent="0.25">
      <c r="G21" s="52" t="s">
        <v>30</v>
      </c>
      <c r="H21" s="65">
        <f>SUM(Tabla5[VLR TOTAL])</f>
        <v>5833571</v>
      </c>
      <c r="I21" s="66"/>
      <c r="J21" s="53" t="s">
        <v>30</v>
      </c>
      <c r="K21" s="67">
        <f>SUM(Tabla6[VLR TOTAL])</f>
        <v>6010758</v>
      </c>
      <c r="L21" s="66"/>
      <c r="M21" s="54" t="s">
        <v>30</v>
      </c>
      <c r="N21" s="68">
        <f>SUM(Tabla7[VLR TOTAL])</f>
        <v>6127471</v>
      </c>
    </row>
    <row r="22" spans="1:14" s="43" customFormat="1" x14ac:dyDescent="0.25"/>
    <row r="23" spans="1:14" s="43" customFormat="1" x14ac:dyDescent="0.25"/>
    <row r="24" spans="1:14" s="43" customFormat="1" x14ac:dyDescent="0.25"/>
    <row r="25" spans="1:14" s="43" customFormat="1" x14ac:dyDescent="0.25"/>
    <row r="26" spans="1:14" s="43" customFormat="1" x14ac:dyDescent="0.25"/>
    <row r="27" spans="1:14" s="43" customFormat="1" x14ac:dyDescent="0.25"/>
    <row r="28" spans="1:14" s="43" customFormat="1" x14ac:dyDescent="0.25"/>
    <row r="29" spans="1:14" s="43" customFormat="1" x14ac:dyDescent="0.25"/>
    <row r="30" spans="1:14" s="43" customFormat="1" x14ac:dyDescent="0.25"/>
    <row r="31" spans="1:14" s="43" customFormat="1" x14ac:dyDescent="0.25"/>
    <row r="32" spans="1:14" s="43" customFormat="1" x14ac:dyDescent="0.25"/>
    <row r="33" s="43" customFormat="1" x14ac:dyDescent="0.25"/>
    <row r="34" s="43" customFormat="1" x14ac:dyDescent="0.25"/>
    <row r="35" s="43" customFormat="1" x14ac:dyDescent="0.25"/>
    <row r="36" s="43" customFormat="1" x14ac:dyDescent="0.25"/>
    <row r="37" s="43" customFormat="1" x14ac:dyDescent="0.25"/>
    <row r="38" s="43" customFormat="1" x14ac:dyDescent="0.25"/>
    <row r="39" s="43" customFormat="1" x14ac:dyDescent="0.25"/>
    <row r="40" s="43" customFormat="1" x14ac:dyDescent="0.25"/>
    <row r="41" s="43" customFormat="1" x14ac:dyDescent="0.25"/>
    <row r="42" s="43" customFormat="1" x14ac:dyDescent="0.25"/>
    <row r="43" s="43" customFormat="1" x14ac:dyDescent="0.25"/>
    <row r="44" s="43" customFormat="1" x14ac:dyDescent="0.25"/>
    <row r="45" s="43" customFormat="1" x14ac:dyDescent="0.25"/>
    <row r="46" s="43" customFormat="1" x14ac:dyDescent="0.25"/>
    <row r="47" s="43" customFormat="1" x14ac:dyDescent="0.25"/>
    <row r="48" s="43" customFormat="1" x14ac:dyDescent="0.25"/>
    <row r="49" s="43" customFormat="1" x14ac:dyDescent="0.25"/>
    <row r="50" s="43" customFormat="1" x14ac:dyDescent="0.25"/>
    <row r="51" s="43" customFormat="1" x14ac:dyDescent="0.25"/>
    <row r="52" s="43" customFormat="1" x14ac:dyDescent="0.25"/>
    <row r="53" s="43" customFormat="1" x14ac:dyDescent="0.25"/>
    <row r="54" s="43" customFormat="1" x14ac:dyDescent="0.25"/>
    <row r="55" s="43" customFormat="1" x14ac:dyDescent="0.25"/>
    <row r="56" s="43" customFormat="1" x14ac:dyDescent="0.25"/>
    <row r="57" s="43" customFormat="1" x14ac:dyDescent="0.25"/>
    <row r="58" s="43" customFormat="1" x14ac:dyDescent="0.25"/>
    <row r="59" s="43" customFormat="1" x14ac:dyDescent="0.25"/>
    <row r="60" s="43" customFormat="1" x14ac:dyDescent="0.25"/>
    <row r="61" s="43" customFormat="1" x14ac:dyDescent="0.25"/>
    <row r="62" s="43" customFormat="1" x14ac:dyDescent="0.25"/>
    <row r="63" s="43" customFormat="1" x14ac:dyDescent="0.25"/>
    <row r="64" s="43" customFormat="1" x14ac:dyDescent="0.25"/>
    <row r="65" s="43" customFormat="1" x14ac:dyDescent="0.25"/>
    <row r="66" s="43" customFormat="1" x14ac:dyDescent="0.25"/>
    <row r="67" s="43" customFormat="1" x14ac:dyDescent="0.25"/>
    <row r="68" s="43" customFormat="1" x14ac:dyDescent="0.25"/>
    <row r="69" s="43" customFormat="1" x14ac:dyDescent="0.25"/>
    <row r="70" s="43" customFormat="1" x14ac:dyDescent="0.25"/>
    <row r="71" s="43" customFormat="1" x14ac:dyDescent="0.25"/>
    <row r="72" s="43" customFormat="1" x14ac:dyDescent="0.25"/>
    <row r="73" s="43" customFormat="1" x14ac:dyDescent="0.25"/>
    <row r="74" s="43" customFormat="1" x14ac:dyDescent="0.25"/>
    <row r="75" s="43" customFormat="1" x14ac:dyDescent="0.25"/>
    <row r="76" s="43" customFormat="1" x14ac:dyDescent="0.25"/>
    <row r="77" s="43" customFormat="1" x14ac:dyDescent="0.25"/>
    <row r="78" s="43" customFormat="1" x14ac:dyDescent="0.25"/>
    <row r="79" s="43" customFormat="1" x14ac:dyDescent="0.25"/>
    <row r="80" s="43" customFormat="1" x14ac:dyDescent="0.25"/>
    <row r="81" s="43" customFormat="1" x14ac:dyDescent="0.25"/>
    <row r="82" s="43" customFormat="1" x14ac:dyDescent="0.25"/>
    <row r="83" s="43" customFormat="1" x14ac:dyDescent="0.25"/>
    <row r="84" s="43" customFormat="1" x14ac:dyDescent="0.25"/>
    <row r="85" s="43" customFormat="1" x14ac:dyDescent="0.25"/>
    <row r="86" s="43" customFormat="1" x14ac:dyDescent="0.25"/>
    <row r="87" s="43" customFormat="1" x14ac:dyDescent="0.25"/>
    <row r="88" s="43" customFormat="1" x14ac:dyDescent="0.25"/>
    <row r="89" s="43" customFormat="1" x14ac:dyDescent="0.25"/>
    <row r="90" s="43" customFormat="1" x14ac:dyDescent="0.25"/>
    <row r="91" s="43" customFormat="1" x14ac:dyDescent="0.25"/>
    <row r="92" s="43" customFormat="1" x14ac:dyDescent="0.25"/>
    <row r="93" s="43" customFormat="1" x14ac:dyDescent="0.25"/>
    <row r="94" s="43" customFormat="1" x14ac:dyDescent="0.25"/>
    <row r="95" s="43" customFormat="1" x14ac:dyDescent="0.25"/>
    <row r="96" s="43" customFormat="1" x14ac:dyDescent="0.25"/>
    <row r="97" s="43" customFormat="1" x14ac:dyDescent="0.25"/>
    <row r="98" s="43" customFormat="1" x14ac:dyDescent="0.25"/>
    <row r="99" s="43" customFormat="1" x14ac:dyDescent="0.25"/>
    <row r="100" s="43" customFormat="1" x14ac:dyDescent="0.25"/>
    <row r="101" s="43" customFormat="1" x14ac:dyDescent="0.25"/>
    <row r="102" s="43" customFormat="1" x14ac:dyDescent="0.25"/>
    <row r="103" s="43" customFormat="1" x14ac:dyDescent="0.25"/>
    <row r="104" s="43" customFormat="1" x14ac:dyDescent="0.25"/>
    <row r="105" s="43" customFormat="1" x14ac:dyDescent="0.25"/>
    <row r="106" s="43" customFormat="1" x14ac:dyDescent="0.25"/>
    <row r="107" s="43" customFormat="1" x14ac:dyDescent="0.25"/>
    <row r="108" s="43" customFormat="1" x14ac:dyDescent="0.25"/>
    <row r="109" s="43" customFormat="1" x14ac:dyDescent="0.25"/>
    <row r="110" s="43" customFormat="1" x14ac:dyDescent="0.25"/>
    <row r="111" s="43" customFormat="1" x14ac:dyDescent="0.25"/>
    <row r="112" s="43" customFormat="1" x14ac:dyDescent="0.25"/>
    <row r="113" s="43" customFormat="1" x14ac:dyDescent="0.25"/>
    <row r="114" s="43" customFormat="1" x14ac:dyDescent="0.25"/>
    <row r="115" s="43" customFormat="1" x14ac:dyDescent="0.25"/>
    <row r="116" s="43" customFormat="1" x14ac:dyDescent="0.25"/>
    <row r="117" s="43" customFormat="1" x14ac:dyDescent="0.25"/>
    <row r="118" s="43" customFormat="1" x14ac:dyDescent="0.25"/>
    <row r="119" s="43" customFormat="1" x14ac:dyDescent="0.25"/>
    <row r="120" s="43" customFormat="1" x14ac:dyDescent="0.25"/>
    <row r="121" s="43" customFormat="1" x14ac:dyDescent="0.25"/>
    <row r="122" s="43" customFormat="1" x14ac:dyDescent="0.25"/>
    <row r="123" s="43" customFormat="1" x14ac:dyDescent="0.25"/>
    <row r="124" s="43" customFormat="1" x14ac:dyDescent="0.25"/>
    <row r="125" s="43" customFormat="1" x14ac:dyDescent="0.25"/>
    <row r="126" s="43" customFormat="1" x14ac:dyDescent="0.25"/>
    <row r="127" s="43" customFormat="1" x14ac:dyDescent="0.25"/>
    <row r="128" s="43" customFormat="1" x14ac:dyDescent="0.25"/>
    <row r="129" s="43" customFormat="1" x14ac:dyDescent="0.25"/>
    <row r="130" s="43" customFormat="1" x14ac:dyDescent="0.25"/>
    <row r="131" s="43" customFormat="1" x14ac:dyDescent="0.25"/>
    <row r="132" s="43" customFormat="1" x14ac:dyDescent="0.25"/>
    <row r="133" s="43" customFormat="1" x14ac:dyDescent="0.25"/>
    <row r="134" s="43" customFormat="1" x14ac:dyDescent="0.25"/>
    <row r="135" s="43" customFormat="1" x14ac:dyDescent="0.25"/>
    <row r="136" s="43" customFormat="1" x14ac:dyDescent="0.25"/>
    <row r="137" s="43" customFormat="1" x14ac:dyDescent="0.25"/>
    <row r="138" s="43" customFormat="1" x14ac:dyDescent="0.25"/>
    <row r="139" s="43" customFormat="1" x14ac:dyDescent="0.25"/>
    <row r="140" s="43" customFormat="1" x14ac:dyDescent="0.25"/>
    <row r="141" s="43" customFormat="1" x14ac:dyDescent="0.25"/>
    <row r="142" s="43" customFormat="1" x14ac:dyDescent="0.25"/>
    <row r="143" s="43" customFormat="1" x14ac:dyDescent="0.25"/>
    <row r="144" s="43" customFormat="1" x14ac:dyDescent="0.25"/>
    <row r="145" s="43" customFormat="1" x14ac:dyDescent="0.25"/>
    <row r="146" s="43" customFormat="1" x14ac:dyDescent="0.25"/>
    <row r="147" s="43" customFormat="1" x14ac:dyDescent="0.25"/>
    <row r="148" s="43" customFormat="1" x14ac:dyDescent="0.25"/>
    <row r="149" s="43" customFormat="1" x14ac:dyDescent="0.25"/>
    <row r="150" s="43" customFormat="1" x14ac:dyDescent="0.25"/>
    <row r="151" s="43" customFormat="1" x14ac:dyDescent="0.25"/>
    <row r="152" s="43" customFormat="1" x14ac:dyDescent="0.25"/>
    <row r="153" s="43" customFormat="1" x14ac:dyDescent="0.25"/>
    <row r="154" s="43" customFormat="1" x14ac:dyDescent="0.25"/>
    <row r="155" s="43" customFormat="1" x14ac:dyDescent="0.25"/>
    <row r="156" s="43" customFormat="1" x14ac:dyDescent="0.25"/>
    <row r="157" s="43" customFormat="1" x14ac:dyDescent="0.25"/>
    <row r="158" s="43" customFormat="1" x14ac:dyDescent="0.25"/>
    <row r="159" s="43" customFormat="1" x14ac:dyDescent="0.25"/>
    <row r="160" s="43" customFormat="1" x14ac:dyDescent="0.25"/>
    <row r="161" s="43" customFormat="1" x14ac:dyDescent="0.25"/>
    <row r="162" s="43" customFormat="1" x14ac:dyDescent="0.25"/>
    <row r="163" s="43" customFormat="1" x14ac:dyDescent="0.25"/>
    <row r="164" s="43" customFormat="1" x14ac:dyDescent="0.25"/>
    <row r="165" s="43" customFormat="1" x14ac:dyDescent="0.25"/>
    <row r="166" s="43" customFormat="1" x14ac:dyDescent="0.25"/>
    <row r="167" s="43" customFormat="1" x14ac:dyDescent="0.25"/>
    <row r="168" s="43" customFormat="1" x14ac:dyDescent="0.25"/>
    <row r="169" s="43" customFormat="1" x14ac:dyDescent="0.25"/>
    <row r="170" s="43" customFormat="1" x14ac:dyDescent="0.25"/>
    <row r="171" s="43" customFormat="1" x14ac:dyDescent="0.25"/>
    <row r="172" s="43" customFormat="1" x14ac:dyDescent="0.25"/>
    <row r="173" s="43" customFormat="1" x14ac:dyDescent="0.25"/>
    <row r="174" s="43" customFormat="1" x14ac:dyDescent="0.25"/>
    <row r="175" s="43" customFormat="1" x14ac:dyDescent="0.25"/>
    <row r="176" s="43" customFormat="1" x14ac:dyDescent="0.25"/>
    <row r="177" s="43" customFormat="1" x14ac:dyDescent="0.25"/>
    <row r="178" s="43" customFormat="1" x14ac:dyDescent="0.25"/>
    <row r="179" s="43" customFormat="1" x14ac:dyDescent="0.25"/>
    <row r="180" s="43" customFormat="1" x14ac:dyDescent="0.25"/>
    <row r="181" s="43" customFormat="1" x14ac:dyDescent="0.25"/>
    <row r="182" s="43" customFormat="1" x14ac:dyDescent="0.25"/>
    <row r="183" s="43" customFormat="1" x14ac:dyDescent="0.25"/>
    <row r="184" s="43" customFormat="1" x14ac:dyDescent="0.25"/>
    <row r="185" s="43" customFormat="1" x14ac:dyDescent="0.25"/>
    <row r="186" s="43" customFormat="1" x14ac:dyDescent="0.25"/>
    <row r="187" s="43" customFormat="1" x14ac:dyDescent="0.25"/>
    <row r="188" s="43" customFormat="1" x14ac:dyDescent="0.25"/>
    <row r="189" s="43" customFormat="1" x14ac:dyDescent="0.25"/>
    <row r="190" s="43" customFormat="1" x14ac:dyDescent="0.25"/>
    <row r="191" s="43" customFormat="1" x14ac:dyDescent="0.25"/>
    <row r="192" s="43" customFormat="1" x14ac:dyDescent="0.25"/>
    <row r="193" s="43" customFormat="1" x14ac:dyDescent="0.25"/>
    <row r="194" s="43" customFormat="1" x14ac:dyDescent="0.25"/>
    <row r="195" s="43" customFormat="1" x14ac:dyDescent="0.25"/>
    <row r="196" s="43" customFormat="1" x14ac:dyDescent="0.25"/>
    <row r="197" s="43" customFormat="1" x14ac:dyDescent="0.25"/>
    <row r="198" s="43" customFormat="1" x14ac:dyDescent="0.25"/>
    <row r="199" s="43" customFormat="1" x14ac:dyDescent="0.25"/>
    <row r="200" s="43" customFormat="1" x14ac:dyDescent="0.25"/>
    <row r="201" s="43" customFormat="1" x14ac:dyDescent="0.25"/>
    <row r="202" s="43" customFormat="1" x14ac:dyDescent="0.25"/>
    <row r="203" s="43" customFormat="1" x14ac:dyDescent="0.25"/>
    <row r="204" s="43" customFormat="1" x14ac:dyDescent="0.25"/>
    <row r="205" s="43" customFormat="1" x14ac:dyDescent="0.25"/>
    <row r="206" s="43" customFormat="1" x14ac:dyDescent="0.25"/>
    <row r="207" s="43" customFormat="1" x14ac:dyDescent="0.25"/>
    <row r="208" s="43" customFormat="1" x14ac:dyDescent="0.25"/>
    <row r="209" s="43" customFormat="1" x14ac:dyDescent="0.25"/>
    <row r="210" s="43" customFormat="1" x14ac:dyDescent="0.25"/>
    <row r="211" s="43" customFormat="1" x14ac:dyDescent="0.25"/>
    <row r="212" s="43" customFormat="1" x14ac:dyDescent="0.25"/>
    <row r="213" s="43" customFormat="1" x14ac:dyDescent="0.25"/>
    <row r="214" s="43" customFormat="1" x14ac:dyDescent="0.25"/>
    <row r="215" s="43" customFormat="1" x14ac:dyDescent="0.25"/>
    <row r="216" s="43" customFormat="1" x14ac:dyDescent="0.25"/>
    <row r="217" s="43" customFormat="1" x14ac:dyDescent="0.25"/>
    <row r="218" s="43" customFormat="1" x14ac:dyDescent="0.25"/>
    <row r="219" s="43" customFormat="1" x14ac:dyDescent="0.25"/>
    <row r="220" s="43" customFormat="1" x14ac:dyDescent="0.25"/>
    <row r="221" s="43" customFormat="1" x14ac:dyDescent="0.25"/>
    <row r="222" s="43" customFormat="1" x14ac:dyDescent="0.25"/>
    <row r="223" s="43" customFormat="1" x14ac:dyDescent="0.25"/>
    <row r="224" s="43" customFormat="1" x14ac:dyDescent="0.25"/>
    <row r="225" s="43" customFormat="1" x14ac:dyDescent="0.25"/>
    <row r="226" s="43" customFormat="1" x14ac:dyDescent="0.25"/>
    <row r="227" s="43" customFormat="1" x14ac:dyDescent="0.25"/>
    <row r="228" s="43" customFormat="1" x14ac:dyDescent="0.25"/>
    <row r="229" s="43" customFormat="1" x14ac:dyDescent="0.25"/>
    <row r="230" s="43" customFormat="1" x14ac:dyDescent="0.25"/>
    <row r="231" s="43" customFormat="1" x14ac:dyDescent="0.25"/>
    <row r="232" s="43" customFormat="1" x14ac:dyDescent="0.25"/>
    <row r="233" s="43" customFormat="1" x14ac:dyDescent="0.25"/>
    <row r="234" s="43" customFormat="1" x14ac:dyDescent="0.25"/>
    <row r="235" s="43" customFormat="1" x14ac:dyDescent="0.25"/>
    <row r="236" s="43" customFormat="1" x14ac:dyDescent="0.25"/>
    <row r="237" s="43" customFormat="1" x14ac:dyDescent="0.25"/>
    <row r="238" s="43" customFormat="1" x14ac:dyDescent="0.25"/>
    <row r="239" s="43" customFormat="1" x14ac:dyDescent="0.25"/>
    <row r="240" s="43" customFormat="1" x14ac:dyDescent="0.25"/>
    <row r="241" s="43" customFormat="1" x14ac:dyDescent="0.25"/>
    <row r="242" s="43" customFormat="1" x14ac:dyDescent="0.25"/>
    <row r="243" s="43" customFormat="1" x14ac:dyDescent="0.25"/>
    <row r="244" s="43" customFormat="1" x14ac:dyDescent="0.25"/>
    <row r="245" s="43" customFormat="1" x14ac:dyDescent="0.25"/>
    <row r="246" s="43" customFormat="1" x14ac:dyDescent="0.25"/>
    <row r="247" s="43" customFormat="1" x14ac:dyDescent="0.25"/>
    <row r="248" s="43" customFormat="1" x14ac:dyDescent="0.25"/>
    <row r="249" s="43" customFormat="1" x14ac:dyDescent="0.25"/>
    <row r="250" s="43" customFormat="1" x14ac:dyDescent="0.25"/>
    <row r="251" s="43" customFormat="1" x14ac:dyDescent="0.25"/>
    <row r="252" s="43" customFormat="1" x14ac:dyDescent="0.25"/>
    <row r="253" s="43" customFormat="1" x14ac:dyDescent="0.25"/>
    <row r="254" s="43" customFormat="1" x14ac:dyDescent="0.25"/>
    <row r="255" s="43" customFormat="1" x14ac:dyDescent="0.25"/>
    <row r="256" s="43" customFormat="1" x14ac:dyDescent="0.25"/>
    <row r="257" s="43" customFormat="1" x14ac:dyDescent="0.25"/>
    <row r="258" s="43" customFormat="1" x14ac:dyDescent="0.25"/>
    <row r="259" s="43" customFormat="1" x14ac:dyDescent="0.25"/>
    <row r="260" s="43" customFormat="1" x14ac:dyDescent="0.25"/>
    <row r="261" s="43" customFormat="1" x14ac:dyDescent="0.25"/>
    <row r="262" s="43" customFormat="1" x14ac:dyDescent="0.25"/>
    <row r="263" s="43" customFormat="1" x14ac:dyDescent="0.25"/>
    <row r="264" s="43" customFormat="1" x14ac:dyDescent="0.25"/>
    <row r="265" s="43" customFormat="1" x14ac:dyDescent="0.25"/>
    <row r="266" s="43" customFormat="1" x14ac:dyDescent="0.25"/>
    <row r="267" s="43" customFormat="1" x14ac:dyDescent="0.25"/>
    <row r="268" s="43" customFormat="1" x14ac:dyDescent="0.25"/>
    <row r="269" s="43" customFormat="1" x14ac:dyDescent="0.25"/>
    <row r="270" s="43" customFormat="1" x14ac:dyDescent="0.25"/>
    <row r="271" s="43" customFormat="1" x14ac:dyDescent="0.25"/>
    <row r="272" s="43" customFormat="1" x14ac:dyDescent="0.25"/>
    <row r="273" spans="12:13" s="43" customFormat="1" x14ac:dyDescent="0.25"/>
    <row r="274" spans="12:13" s="43" customFormat="1" x14ac:dyDescent="0.25"/>
    <row r="275" spans="12:13" s="43" customFormat="1" x14ac:dyDescent="0.25"/>
    <row r="276" spans="12:13" s="43" customFormat="1" x14ac:dyDescent="0.25"/>
    <row r="277" spans="12:13" s="43" customFormat="1" x14ac:dyDescent="0.25"/>
    <row r="278" spans="12:13" s="43" customFormat="1" x14ac:dyDescent="0.25"/>
    <row r="279" spans="12:13" s="43" customFormat="1" x14ac:dyDescent="0.25"/>
    <row r="280" spans="12:13" s="43" customFormat="1" x14ac:dyDescent="0.25"/>
    <row r="281" spans="12:13" s="43" customFormat="1" x14ac:dyDescent="0.25"/>
    <row r="282" spans="12:13" s="43" customFormat="1" x14ac:dyDescent="0.25"/>
    <row r="283" spans="12:13" s="43" customFormat="1" x14ac:dyDescent="0.25"/>
    <row r="284" spans="12:13" s="43" customFormat="1" x14ac:dyDescent="0.25"/>
    <row r="285" spans="12:13" s="43" customFormat="1" ht="75.75" customHeight="1" x14ac:dyDescent="0.25"/>
    <row r="286" spans="12:13" x14ac:dyDescent="0.25">
      <c r="L286" s="24"/>
      <c r="M286" s="24"/>
    </row>
  </sheetData>
  <mergeCells count="5">
    <mergeCell ref="A1:D2"/>
    <mergeCell ref="E1:N1"/>
    <mergeCell ref="E2:H2"/>
    <mergeCell ref="I2:K2"/>
    <mergeCell ref="L2:N2"/>
  </mergeCells>
  <conditionalFormatting sqref="B1:B3">
    <cfRule type="duplicateValues" dxfId="17" priority="1"/>
  </conditionalFormatting>
  <pageMargins left="0.7" right="0.7" top="0.75" bottom="0.75" header="0.3" footer="0.3"/>
  <pageSetup orientation="portrait" horizontalDpi="360" verticalDpi="36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</sheetPr>
  <dimension ref="B1:H23"/>
  <sheetViews>
    <sheetView workbookViewId="0">
      <selection activeCell="B2" sqref="B2:H23"/>
    </sheetView>
  </sheetViews>
  <sheetFormatPr baseColWidth="10" defaultRowHeight="15" x14ac:dyDescent="0.25"/>
  <cols>
    <col min="3" max="3" width="40.140625" customWidth="1"/>
    <col min="4" max="4" width="19.85546875" customWidth="1"/>
    <col min="5" max="5" width="14.28515625" customWidth="1"/>
    <col min="6" max="6" width="6.42578125" customWidth="1"/>
    <col min="7" max="7" width="14.28515625" customWidth="1"/>
    <col min="8" max="8" width="18.7109375" style="3" customWidth="1"/>
  </cols>
  <sheetData>
    <row r="1" spans="2:8" ht="122.25" customHeight="1" x14ac:dyDescent="0.3">
      <c r="B1" s="86" t="s">
        <v>38</v>
      </c>
      <c r="C1" s="87"/>
      <c r="D1" s="88"/>
      <c r="E1" s="89"/>
      <c r="F1" s="90"/>
      <c r="G1" s="90"/>
      <c r="H1" s="91"/>
    </row>
    <row r="2" spans="2:8" ht="30.75" thickBot="1" x14ac:dyDescent="0.3">
      <c r="B2" s="21" t="s">
        <v>0</v>
      </c>
      <c r="C2" s="21" t="s">
        <v>39</v>
      </c>
      <c r="D2" s="22" t="s">
        <v>2</v>
      </c>
      <c r="E2" s="22" t="s">
        <v>3</v>
      </c>
      <c r="F2" s="55" t="s">
        <v>32</v>
      </c>
      <c r="G2" s="64" t="s">
        <v>33</v>
      </c>
      <c r="H2" s="23" t="s">
        <v>4</v>
      </c>
    </row>
    <row r="3" spans="2:8" ht="30.75" thickBot="1" x14ac:dyDescent="0.3">
      <c r="B3" s="2">
        <v>1</v>
      </c>
      <c r="C3" s="1" t="s">
        <v>14</v>
      </c>
      <c r="D3" s="1" t="s">
        <v>29</v>
      </c>
      <c r="E3" s="1">
        <v>1</v>
      </c>
      <c r="F3" s="56">
        <v>0</v>
      </c>
      <c r="G3" s="57">
        <v>184399</v>
      </c>
      <c r="H3" s="15">
        <v>184399</v>
      </c>
    </row>
    <row r="4" spans="2:8" ht="30.75" thickBot="1" x14ac:dyDescent="0.3">
      <c r="B4" s="2">
        <v>2</v>
      </c>
      <c r="C4" s="1" t="s">
        <v>15</v>
      </c>
      <c r="D4" s="1" t="s">
        <v>29</v>
      </c>
      <c r="E4" s="1">
        <v>1</v>
      </c>
      <c r="F4" s="56">
        <v>0</v>
      </c>
      <c r="G4" s="57">
        <v>206093</v>
      </c>
      <c r="H4" s="15">
        <v>206093</v>
      </c>
    </row>
    <row r="5" spans="2:8" ht="30.75" thickBot="1" x14ac:dyDescent="0.3">
      <c r="B5" s="2">
        <v>3</v>
      </c>
      <c r="C5" s="1" t="s">
        <v>16</v>
      </c>
      <c r="D5" s="1" t="s">
        <v>29</v>
      </c>
      <c r="E5" s="1">
        <v>1</v>
      </c>
      <c r="F5" s="56">
        <v>0</v>
      </c>
      <c r="G5" s="57">
        <v>178976</v>
      </c>
      <c r="H5" s="15">
        <v>178976</v>
      </c>
    </row>
    <row r="6" spans="2:8" ht="30.75" thickBot="1" x14ac:dyDescent="0.3">
      <c r="B6" s="2">
        <v>4</v>
      </c>
      <c r="C6" s="1" t="s">
        <v>17</v>
      </c>
      <c r="D6" s="1" t="s">
        <v>29</v>
      </c>
      <c r="E6" s="1">
        <v>1</v>
      </c>
      <c r="F6" s="56">
        <v>0</v>
      </c>
      <c r="G6" s="57">
        <v>216940</v>
      </c>
      <c r="H6" s="15">
        <v>216940</v>
      </c>
    </row>
    <row r="7" spans="2:8" ht="30.75" thickBot="1" x14ac:dyDescent="0.3">
      <c r="B7" s="2">
        <v>5</v>
      </c>
      <c r="C7" s="1" t="s">
        <v>18</v>
      </c>
      <c r="D7" s="1" t="s">
        <v>29</v>
      </c>
      <c r="E7" s="1">
        <v>1</v>
      </c>
      <c r="F7" s="56">
        <v>0</v>
      </c>
      <c r="G7" s="57">
        <v>184399</v>
      </c>
      <c r="H7" s="15">
        <v>184399</v>
      </c>
    </row>
    <row r="8" spans="2:8" ht="30.75" thickBot="1" x14ac:dyDescent="0.3">
      <c r="B8" s="2">
        <v>6</v>
      </c>
      <c r="C8" s="1" t="s">
        <v>19</v>
      </c>
      <c r="D8" s="1" t="s">
        <v>29</v>
      </c>
      <c r="E8" s="1">
        <v>1</v>
      </c>
      <c r="F8" s="56">
        <v>0</v>
      </c>
      <c r="G8" s="57">
        <v>184399</v>
      </c>
      <c r="H8" s="15">
        <v>184399</v>
      </c>
    </row>
    <row r="9" spans="2:8" ht="30.75" thickBot="1" x14ac:dyDescent="0.3">
      <c r="B9" s="2">
        <v>7</v>
      </c>
      <c r="C9" s="1" t="s">
        <v>20</v>
      </c>
      <c r="D9" s="1" t="s">
        <v>29</v>
      </c>
      <c r="E9" s="1">
        <v>1</v>
      </c>
      <c r="F9" s="56">
        <v>0</v>
      </c>
      <c r="G9" s="57">
        <v>157282</v>
      </c>
      <c r="H9" s="15">
        <v>157282</v>
      </c>
    </row>
    <row r="10" spans="2:8" ht="30.75" thickBot="1" x14ac:dyDescent="0.3">
      <c r="B10" s="2">
        <v>8</v>
      </c>
      <c r="C10" s="1" t="s">
        <v>21</v>
      </c>
      <c r="D10" s="1" t="s">
        <v>29</v>
      </c>
      <c r="E10" s="1">
        <v>1</v>
      </c>
      <c r="F10" s="56">
        <v>0</v>
      </c>
      <c r="G10" s="57">
        <v>1019618</v>
      </c>
      <c r="H10" s="15">
        <v>1019618</v>
      </c>
    </row>
    <row r="11" spans="2:8" ht="30.75" thickBot="1" x14ac:dyDescent="0.3">
      <c r="B11" s="2">
        <v>9</v>
      </c>
      <c r="C11" s="1" t="s">
        <v>22</v>
      </c>
      <c r="D11" s="1" t="s">
        <v>29</v>
      </c>
      <c r="E11" s="1">
        <v>1</v>
      </c>
      <c r="F11" s="56">
        <v>0</v>
      </c>
      <c r="G11" s="57">
        <v>856913</v>
      </c>
      <c r="H11" s="15">
        <v>856913</v>
      </c>
    </row>
    <row r="12" spans="2:8" ht="30.75" thickBot="1" x14ac:dyDescent="0.3">
      <c r="B12" s="2">
        <v>10</v>
      </c>
      <c r="C12" s="1" t="s">
        <v>23</v>
      </c>
      <c r="D12" s="1" t="s">
        <v>29</v>
      </c>
      <c r="E12" s="1">
        <v>1</v>
      </c>
      <c r="F12" s="56">
        <v>0</v>
      </c>
      <c r="G12" s="57">
        <v>1019618</v>
      </c>
      <c r="H12" s="15">
        <v>1019618</v>
      </c>
    </row>
    <row r="13" spans="2:8" ht="30.75" thickBot="1" x14ac:dyDescent="0.3">
      <c r="B13" s="2">
        <v>11</v>
      </c>
      <c r="C13" s="1" t="s">
        <v>24</v>
      </c>
      <c r="D13" s="1" t="s">
        <v>29</v>
      </c>
      <c r="E13" s="1">
        <v>1</v>
      </c>
      <c r="F13" s="56">
        <v>0</v>
      </c>
      <c r="G13" s="57">
        <v>585738</v>
      </c>
      <c r="H13" s="15">
        <v>585738</v>
      </c>
    </row>
    <row r="14" spans="2:8" ht="30.75" thickBot="1" x14ac:dyDescent="0.3">
      <c r="B14" s="2">
        <v>12</v>
      </c>
      <c r="C14" s="1" t="s">
        <v>25</v>
      </c>
      <c r="D14" s="1" t="s">
        <v>29</v>
      </c>
      <c r="E14" s="1">
        <v>1</v>
      </c>
      <c r="F14" s="56">
        <v>0</v>
      </c>
      <c r="G14" s="57">
        <v>580315</v>
      </c>
      <c r="H14" s="15">
        <v>580315</v>
      </c>
    </row>
    <row r="15" spans="2:8" ht="30.75" thickBot="1" x14ac:dyDescent="0.3">
      <c r="B15" s="2">
        <v>13</v>
      </c>
      <c r="C15" s="1" t="s">
        <v>26</v>
      </c>
      <c r="D15" s="1" t="s">
        <v>29</v>
      </c>
      <c r="E15" s="1">
        <v>1</v>
      </c>
      <c r="F15" s="56">
        <v>0</v>
      </c>
      <c r="G15" s="57">
        <v>233211</v>
      </c>
      <c r="H15" s="15">
        <v>233211</v>
      </c>
    </row>
    <row r="16" spans="2:8" ht="30.75" thickBot="1" x14ac:dyDescent="0.3">
      <c r="B16" s="2">
        <v>14</v>
      </c>
      <c r="C16" s="1" t="s">
        <v>27</v>
      </c>
      <c r="D16" s="1" t="s">
        <v>29</v>
      </c>
      <c r="E16" s="1">
        <v>1</v>
      </c>
      <c r="F16" s="56">
        <v>0</v>
      </c>
      <c r="G16" s="57">
        <v>200670</v>
      </c>
      <c r="H16" s="15">
        <v>200670</v>
      </c>
    </row>
    <row r="17" spans="2:8" ht="15.75" thickBot="1" x14ac:dyDescent="0.3">
      <c r="B17" s="2">
        <v>15</v>
      </c>
      <c r="C17" s="1" t="s">
        <v>28</v>
      </c>
      <c r="D17" s="1" t="s">
        <v>29</v>
      </c>
      <c r="E17" s="1">
        <v>1</v>
      </c>
      <c r="F17" s="56">
        <v>0</v>
      </c>
      <c r="G17" s="57">
        <v>25000</v>
      </c>
      <c r="H17" s="15">
        <v>25000</v>
      </c>
    </row>
    <row r="20" spans="2:8" x14ac:dyDescent="0.25">
      <c r="B20" s="92" t="s">
        <v>5</v>
      </c>
      <c r="C20" s="93"/>
      <c r="D20" s="94">
        <f>SUM(H3:H17)</f>
        <v>5833571</v>
      </c>
      <c r="E20" s="95"/>
      <c r="F20" s="95"/>
      <c r="G20" s="95"/>
      <c r="H20" s="96"/>
    </row>
    <row r="21" spans="2:8" x14ac:dyDescent="0.25">
      <c r="B21" s="93"/>
      <c r="C21" s="93"/>
      <c r="D21" s="97"/>
      <c r="E21" s="98"/>
      <c r="F21" s="98"/>
      <c r="G21" s="98"/>
      <c r="H21" s="99"/>
    </row>
    <row r="22" spans="2:8" x14ac:dyDescent="0.25">
      <c r="B22" s="93"/>
      <c r="C22" s="93"/>
      <c r="D22" s="100"/>
      <c r="E22" s="101"/>
      <c r="F22" s="101"/>
      <c r="G22" s="101"/>
      <c r="H22" s="102"/>
    </row>
    <row r="23" spans="2:8" x14ac:dyDescent="0.25">
      <c r="B23" s="93"/>
      <c r="C23" s="93"/>
      <c r="D23" s="103"/>
      <c r="E23" s="104"/>
      <c r="F23" s="104"/>
      <c r="G23" s="104"/>
      <c r="H23" s="105"/>
    </row>
  </sheetData>
  <mergeCells count="5">
    <mergeCell ref="B1:D1"/>
    <mergeCell ref="E1:H1"/>
    <mergeCell ref="B20:C23"/>
    <mergeCell ref="D20:H21"/>
    <mergeCell ref="D22:H23"/>
  </mergeCells>
  <phoneticPr fontId="16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82280-83C0-40B9-B549-1CCDCC34DCB8}">
  <sheetPr>
    <tabColor theme="9" tint="0.79998168889431442"/>
  </sheetPr>
  <dimension ref="B1:P23"/>
  <sheetViews>
    <sheetView zoomScale="77" zoomScaleNormal="77" workbookViewId="0">
      <selection activeCell="B2" sqref="B2:H23"/>
    </sheetView>
  </sheetViews>
  <sheetFormatPr baseColWidth="10" defaultRowHeight="15" x14ac:dyDescent="0.25"/>
  <cols>
    <col min="3" max="3" width="45.5703125" customWidth="1"/>
    <col min="4" max="4" width="19.85546875" customWidth="1"/>
    <col min="5" max="5" width="12.85546875" customWidth="1"/>
    <col min="6" max="6" width="6.28515625" customWidth="1"/>
    <col min="7" max="7" width="17" customWidth="1"/>
    <col min="8" max="8" width="18.7109375" customWidth="1"/>
    <col min="12" max="12" width="12" bestFit="1" customWidth="1"/>
    <col min="14" max="14" width="12" bestFit="1" customWidth="1"/>
    <col min="16" max="16" width="12" bestFit="1" customWidth="1"/>
  </cols>
  <sheetData>
    <row r="1" spans="2:16" ht="96.75" customHeight="1" x14ac:dyDescent="0.3">
      <c r="B1" s="112" t="s">
        <v>37</v>
      </c>
      <c r="C1" s="113"/>
      <c r="D1" s="114"/>
      <c r="E1" s="115" t="e" vm="1">
        <v>#VALUE!</v>
      </c>
      <c r="F1" s="116"/>
      <c r="G1" s="116"/>
      <c r="H1" s="117"/>
    </row>
    <row r="2" spans="2:16" ht="29.25" thickBot="1" x14ac:dyDescent="0.3">
      <c r="B2" s="16" t="s">
        <v>0</v>
      </c>
      <c r="C2" s="16" t="s">
        <v>1</v>
      </c>
      <c r="D2" s="17" t="s">
        <v>2</v>
      </c>
      <c r="E2" s="17" t="s">
        <v>3</v>
      </c>
      <c r="F2" s="58" t="s">
        <v>32</v>
      </c>
      <c r="G2" s="63" t="s">
        <v>34</v>
      </c>
      <c r="H2" s="59" t="s">
        <v>4</v>
      </c>
    </row>
    <row r="3" spans="2:16" ht="30.75" thickBot="1" x14ac:dyDescent="0.3">
      <c r="B3" s="2">
        <v>1</v>
      </c>
      <c r="C3" s="1" t="s">
        <v>14</v>
      </c>
      <c r="D3" s="1" t="s">
        <v>29</v>
      </c>
      <c r="E3" s="1">
        <v>1</v>
      </c>
      <c r="F3" s="56">
        <v>0</v>
      </c>
      <c r="G3" s="62">
        <v>189931</v>
      </c>
      <c r="H3" s="15">
        <v>189931</v>
      </c>
      <c r="I3" s="4"/>
      <c r="J3" s="5"/>
      <c r="L3" s="5"/>
      <c r="N3" s="5"/>
      <c r="P3" s="5"/>
    </row>
    <row r="4" spans="2:16" ht="30.75" thickBot="1" x14ac:dyDescent="0.3">
      <c r="B4" s="2">
        <v>2</v>
      </c>
      <c r="C4" s="1" t="s">
        <v>15</v>
      </c>
      <c r="D4" s="1" t="s">
        <v>29</v>
      </c>
      <c r="E4" s="1">
        <v>1</v>
      </c>
      <c r="F4" s="56">
        <v>0</v>
      </c>
      <c r="G4" s="57">
        <v>212276</v>
      </c>
      <c r="H4" s="15">
        <v>212276</v>
      </c>
      <c r="I4" s="4"/>
      <c r="J4" s="5"/>
      <c r="L4" s="5"/>
      <c r="N4" s="5"/>
      <c r="P4" s="5"/>
    </row>
    <row r="5" spans="2:16" ht="30.75" thickBot="1" x14ac:dyDescent="0.3">
      <c r="B5" s="2">
        <v>3</v>
      </c>
      <c r="C5" s="1" t="s">
        <v>16</v>
      </c>
      <c r="D5" s="1" t="s">
        <v>29</v>
      </c>
      <c r="E5" s="1">
        <v>1</v>
      </c>
      <c r="F5" s="56">
        <v>0</v>
      </c>
      <c r="G5" s="57">
        <v>184345</v>
      </c>
      <c r="H5" s="15">
        <v>184345</v>
      </c>
      <c r="I5" s="4"/>
      <c r="J5" s="5"/>
      <c r="L5" s="5"/>
      <c r="N5" s="5"/>
      <c r="P5" s="5"/>
    </row>
    <row r="6" spans="2:16" ht="30.75" thickBot="1" x14ac:dyDescent="0.3">
      <c r="B6" s="2">
        <v>4</v>
      </c>
      <c r="C6" s="1" t="s">
        <v>17</v>
      </c>
      <c r="D6" s="1" t="s">
        <v>29</v>
      </c>
      <c r="E6" s="1">
        <v>1</v>
      </c>
      <c r="F6" s="56">
        <v>0</v>
      </c>
      <c r="G6" s="57">
        <v>223448</v>
      </c>
      <c r="H6" s="15">
        <v>223448</v>
      </c>
      <c r="I6" s="4"/>
      <c r="J6" s="5"/>
      <c r="L6" s="5"/>
      <c r="N6" s="5"/>
      <c r="P6" s="5"/>
    </row>
    <row r="7" spans="2:16" ht="30.75" thickBot="1" x14ac:dyDescent="0.3">
      <c r="B7" s="2">
        <v>5</v>
      </c>
      <c r="C7" s="1" t="s">
        <v>18</v>
      </c>
      <c r="D7" s="1" t="s">
        <v>29</v>
      </c>
      <c r="E7" s="1">
        <v>1</v>
      </c>
      <c r="F7" s="56">
        <v>0</v>
      </c>
      <c r="G7" s="57">
        <v>189931</v>
      </c>
      <c r="H7" s="15">
        <v>189931</v>
      </c>
      <c r="I7" s="4"/>
      <c r="J7" s="5"/>
      <c r="L7" s="5"/>
      <c r="N7" s="5"/>
      <c r="P7" s="5"/>
    </row>
    <row r="8" spans="2:16" ht="30.75" thickBot="1" x14ac:dyDescent="0.3">
      <c r="B8" s="2">
        <v>6</v>
      </c>
      <c r="C8" s="1" t="s">
        <v>19</v>
      </c>
      <c r="D8" s="1" t="s">
        <v>29</v>
      </c>
      <c r="E8" s="1">
        <v>1</v>
      </c>
      <c r="F8" s="56">
        <v>0</v>
      </c>
      <c r="G8" s="57">
        <v>189931</v>
      </c>
      <c r="H8" s="15">
        <v>189931</v>
      </c>
      <c r="I8" s="4"/>
      <c r="J8" s="5"/>
      <c r="L8" s="5"/>
      <c r="N8" s="5"/>
      <c r="P8" s="5"/>
    </row>
    <row r="9" spans="2:16" ht="15.75" thickBot="1" x14ac:dyDescent="0.3">
      <c r="B9" s="2">
        <v>7</v>
      </c>
      <c r="C9" s="1" t="s">
        <v>20</v>
      </c>
      <c r="D9" s="1" t="s">
        <v>29</v>
      </c>
      <c r="E9" s="1">
        <v>1</v>
      </c>
      <c r="F9" s="56">
        <v>0</v>
      </c>
      <c r="G9" s="57">
        <v>162000</v>
      </c>
      <c r="H9" s="15">
        <v>162000</v>
      </c>
      <c r="I9" s="4"/>
      <c r="J9" s="5"/>
      <c r="L9" s="5"/>
      <c r="N9" s="5"/>
      <c r="P9" s="5"/>
    </row>
    <row r="10" spans="2:16" ht="30.75" thickBot="1" x14ac:dyDescent="0.3">
      <c r="B10" s="2">
        <v>8</v>
      </c>
      <c r="C10" s="1" t="s">
        <v>21</v>
      </c>
      <c r="D10" s="1" t="s">
        <v>29</v>
      </c>
      <c r="E10" s="1">
        <v>1</v>
      </c>
      <c r="F10" s="56">
        <v>0</v>
      </c>
      <c r="G10" s="57">
        <v>1050207</v>
      </c>
      <c r="H10" s="15">
        <v>1050207</v>
      </c>
      <c r="I10" s="4"/>
      <c r="J10" s="5"/>
      <c r="L10" s="5"/>
      <c r="N10" s="5"/>
      <c r="P10" s="5"/>
    </row>
    <row r="11" spans="2:16" ht="30.75" thickBot="1" x14ac:dyDescent="0.3">
      <c r="B11" s="2">
        <v>9</v>
      </c>
      <c r="C11" s="1" t="s">
        <v>22</v>
      </c>
      <c r="D11" s="1" t="s">
        <v>29</v>
      </c>
      <c r="E11" s="1">
        <v>1</v>
      </c>
      <c r="F11" s="56">
        <v>0</v>
      </c>
      <c r="G11" s="57">
        <v>882620</v>
      </c>
      <c r="H11" s="15">
        <v>882620</v>
      </c>
      <c r="I11" s="4"/>
      <c r="J11" s="5"/>
      <c r="L11" s="5"/>
      <c r="N11" s="5"/>
      <c r="P11" s="5"/>
    </row>
    <row r="12" spans="2:16" ht="30.75" thickBot="1" x14ac:dyDescent="0.3">
      <c r="B12" s="2">
        <v>10</v>
      </c>
      <c r="C12" s="1" t="s">
        <v>23</v>
      </c>
      <c r="D12" s="1" t="s">
        <v>29</v>
      </c>
      <c r="E12" s="1">
        <v>1</v>
      </c>
      <c r="F12" s="56">
        <v>0</v>
      </c>
      <c r="G12" s="57">
        <v>1050207</v>
      </c>
      <c r="H12" s="15">
        <v>1050207</v>
      </c>
      <c r="I12" s="4"/>
      <c r="J12" s="5"/>
      <c r="L12" s="5"/>
      <c r="N12" s="5"/>
      <c r="P12" s="5"/>
    </row>
    <row r="13" spans="2:16" ht="30.75" thickBot="1" x14ac:dyDescent="0.3">
      <c r="B13" s="2">
        <v>11</v>
      </c>
      <c r="C13" s="1" t="s">
        <v>24</v>
      </c>
      <c r="D13" s="1" t="s">
        <v>29</v>
      </c>
      <c r="E13" s="1">
        <v>1</v>
      </c>
      <c r="F13" s="56">
        <v>0</v>
      </c>
      <c r="G13" s="57">
        <v>603310</v>
      </c>
      <c r="H13" s="15">
        <v>603310</v>
      </c>
      <c r="I13" s="4"/>
      <c r="J13" s="5"/>
      <c r="L13" s="5"/>
      <c r="N13" s="5"/>
      <c r="P13" s="5"/>
    </row>
    <row r="14" spans="2:16" ht="30.75" thickBot="1" x14ac:dyDescent="0.3">
      <c r="B14" s="2">
        <v>12</v>
      </c>
      <c r="C14" s="1" t="s">
        <v>25</v>
      </c>
      <c r="D14" s="1" t="s">
        <v>29</v>
      </c>
      <c r="E14" s="1">
        <v>1</v>
      </c>
      <c r="F14" s="56">
        <v>0</v>
      </c>
      <c r="G14" s="57">
        <v>597724</v>
      </c>
      <c r="H14" s="15">
        <v>597724</v>
      </c>
      <c r="I14" s="4"/>
      <c r="J14" s="5"/>
      <c r="L14" s="5"/>
      <c r="N14" s="5"/>
      <c r="P14" s="5"/>
    </row>
    <row r="15" spans="2:16" ht="30.75" thickBot="1" x14ac:dyDescent="0.3">
      <c r="B15" s="2">
        <v>13</v>
      </c>
      <c r="C15" s="1" t="s">
        <v>26</v>
      </c>
      <c r="D15" s="1" t="s">
        <v>29</v>
      </c>
      <c r="E15" s="1">
        <v>1</v>
      </c>
      <c r="F15" s="56">
        <v>0</v>
      </c>
      <c r="G15" s="57">
        <v>240207</v>
      </c>
      <c r="H15" s="15">
        <v>240207</v>
      </c>
      <c r="I15" s="4"/>
      <c r="J15" s="5"/>
      <c r="L15" s="5"/>
      <c r="N15" s="5"/>
      <c r="P15" s="5"/>
    </row>
    <row r="16" spans="2:16" ht="30.75" thickBot="1" x14ac:dyDescent="0.3">
      <c r="B16" s="2">
        <v>14</v>
      </c>
      <c r="C16" s="1" t="s">
        <v>27</v>
      </c>
      <c r="D16" s="1" t="s">
        <v>29</v>
      </c>
      <c r="E16" s="1">
        <v>1</v>
      </c>
      <c r="F16" s="56">
        <v>0</v>
      </c>
      <c r="G16" s="57">
        <v>206690</v>
      </c>
      <c r="H16" s="15">
        <v>206690</v>
      </c>
      <c r="I16" s="4"/>
      <c r="J16" s="5"/>
      <c r="L16" s="5"/>
      <c r="N16" s="5"/>
      <c r="P16" s="5"/>
    </row>
    <row r="17" spans="2:16" ht="15.75" thickBot="1" x14ac:dyDescent="0.3">
      <c r="B17" s="2">
        <v>15</v>
      </c>
      <c r="C17" s="1" t="s">
        <v>28</v>
      </c>
      <c r="D17" s="1" t="s">
        <v>29</v>
      </c>
      <c r="E17" s="1">
        <v>1</v>
      </c>
      <c r="F17" s="56">
        <v>0</v>
      </c>
      <c r="G17" s="57">
        <v>27931</v>
      </c>
      <c r="H17" s="15">
        <v>27931</v>
      </c>
      <c r="I17" s="4"/>
      <c r="J17" s="5"/>
      <c r="L17" s="5"/>
      <c r="N17" s="5"/>
      <c r="P17" s="5"/>
    </row>
    <row r="18" spans="2:16" x14ac:dyDescent="0.25">
      <c r="H18" s="3"/>
    </row>
    <row r="19" spans="2:16" x14ac:dyDescent="0.25">
      <c r="H19" s="3"/>
    </row>
    <row r="20" spans="2:16" ht="15" customHeight="1" x14ac:dyDescent="0.25">
      <c r="B20" s="92" t="s">
        <v>5</v>
      </c>
      <c r="C20" s="93"/>
      <c r="D20" s="106">
        <f>SUM(H3:H17)</f>
        <v>6010758</v>
      </c>
      <c r="E20" s="107"/>
      <c r="F20" s="107"/>
      <c r="G20" s="107"/>
      <c r="H20" s="108"/>
    </row>
    <row r="21" spans="2:16" x14ac:dyDescent="0.25">
      <c r="B21" s="93"/>
      <c r="C21" s="93"/>
      <c r="D21" s="109"/>
      <c r="E21" s="110"/>
      <c r="F21" s="110"/>
      <c r="G21" s="110"/>
      <c r="H21" s="111"/>
    </row>
    <row r="22" spans="2:16" x14ac:dyDescent="0.25">
      <c r="B22" s="93"/>
      <c r="C22" s="93"/>
      <c r="D22" s="100"/>
      <c r="E22" s="101"/>
      <c r="F22" s="101"/>
      <c r="G22" s="101"/>
      <c r="H22" s="102"/>
    </row>
    <row r="23" spans="2:16" x14ac:dyDescent="0.25">
      <c r="B23" s="93"/>
      <c r="C23" s="93"/>
      <c r="D23" s="103"/>
      <c r="E23" s="104"/>
      <c r="F23" s="104"/>
      <c r="G23" s="104"/>
      <c r="H23" s="105"/>
    </row>
  </sheetData>
  <mergeCells count="5">
    <mergeCell ref="B20:C23"/>
    <mergeCell ref="D20:H21"/>
    <mergeCell ref="D22:H23"/>
    <mergeCell ref="B1:D1"/>
    <mergeCell ref="E1:H1"/>
  </mergeCells>
  <phoneticPr fontId="16" type="noConversion"/>
  <pageMargins left="0.7" right="0.7" top="0.75" bottom="0.75" header="0.3" footer="0.3"/>
  <pageSetup orientation="portrait" horizontalDpi="360" verticalDpi="36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3AFCE-2B83-4621-887B-B34733BDA244}">
  <sheetPr>
    <tabColor theme="5" tint="0.59999389629810485"/>
  </sheetPr>
  <dimension ref="B1:J23"/>
  <sheetViews>
    <sheetView topLeftCell="C1" workbookViewId="0">
      <selection activeCell="B2" sqref="B2:H23"/>
    </sheetView>
  </sheetViews>
  <sheetFormatPr baseColWidth="10" defaultRowHeight="15" x14ac:dyDescent="0.25"/>
  <cols>
    <col min="3" max="3" width="45.5703125" customWidth="1"/>
    <col min="4" max="4" width="20.85546875" customWidth="1"/>
    <col min="5" max="5" width="12.42578125" customWidth="1"/>
    <col min="6" max="6" width="6.5703125" customWidth="1"/>
    <col min="7" max="7" width="16.42578125" customWidth="1"/>
    <col min="8" max="8" width="19.28515625" customWidth="1"/>
  </cols>
  <sheetData>
    <row r="1" spans="2:10" ht="94.5" customHeight="1" x14ac:dyDescent="0.3">
      <c r="B1" s="118" t="s">
        <v>36</v>
      </c>
      <c r="C1" s="87"/>
      <c r="D1" s="88"/>
      <c r="E1" s="115" t="e" vm="2">
        <v>#VALUE!</v>
      </c>
      <c r="F1" s="116"/>
      <c r="G1" s="116"/>
      <c r="H1" s="117"/>
    </row>
    <row r="2" spans="2:10" ht="29.25" thickBot="1" x14ac:dyDescent="0.3">
      <c r="B2" s="18" t="s">
        <v>0</v>
      </c>
      <c r="C2" s="18" t="s">
        <v>1</v>
      </c>
      <c r="D2" s="19" t="s">
        <v>2</v>
      </c>
      <c r="E2" s="19" t="s">
        <v>3</v>
      </c>
      <c r="F2" s="60" t="s">
        <v>32</v>
      </c>
      <c r="G2" s="61" t="s">
        <v>35</v>
      </c>
      <c r="H2" s="20" t="s">
        <v>4</v>
      </c>
    </row>
    <row r="3" spans="2:10" ht="30.75" thickBot="1" x14ac:dyDescent="0.3">
      <c r="B3" s="2">
        <v>1</v>
      </c>
      <c r="C3" s="1" t="s">
        <v>14</v>
      </c>
      <c r="D3" s="1" t="s">
        <v>29</v>
      </c>
      <c r="E3" s="1">
        <v>1</v>
      </c>
      <c r="F3" s="56">
        <v>0</v>
      </c>
      <c r="G3" s="57">
        <v>193619</v>
      </c>
      <c r="H3" s="15">
        <v>193619</v>
      </c>
      <c r="J3" s="5"/>
    </row>
    <row r="4" spans="2:10" ht="30.75" thickBot="1" x14ac:dyDescent="0.3">
      <c r="B4" s="2">
        <v>2</v>
      </c>
      <c r="C4" s="1" t="s">
        <v>15</v>
      </c>
      <c r="D4" s="1" t="s">
        <v>29</v>
      </c>
      <c r="E4" s="1">
        <v>1</v>
      </c>
      <c r="F4" s="56">
        <v>0</v>
      </c>
      <c r="G4" s="57">
        <v>216398</v>
      </c>
      <c r="H4" s="15">
        <v>216398</v>
      </c>
      <c r="J4" s="5"/>
    </row>
    <row r="5" spans="2:10" ht="30.75" thickBot="1" x14ac:dyDescent="0.3">
      <c r="B5" s="2">
        <v>3</v>
      </c>
      <c r="C5" s="1" t="s">
        <v>16</v>
      </c>
      <c r="D5" s="1" t="s">
        <v>29</v>
      </c>
      <c r="E5" s="1">
        <v>1</v>
      </c>
      <c r="F5" s="56">
        <v>0</v>
      </c>
      <c r="G5" s="57">
        <v>187924</v>
      </c>
      <c r="H5" s="15">
        <v>187924</v>
      </c>
      <c r="J5" s="5"/>
    </row>
    <row r="6" spans="2:10" ht="30.75" thickBot="1" x14ac:dyDescent="0.3">
      <c r="B6" s="2">
        <v>4</v>
      </c>
      <c r="C6" s="1" t="s">
        <v>17</v>
      </c>
      <c r="D6" s="1" t="s">
        <v>29</v>
      </c>
      <c r="E6" s="1">
        <v>1</v>
      </c>
      <c r="F6" s="56">
        <v>0</v>
      </c>
      <c r="G6" s="57">
        <v>227787</v>
      </c>
      <c r="H6" s="15">
        <v>227787</v>
      </c>
      <c r="J6" s="5"/>
    </row>
    <row r="7" spans="2:10" ht="30.75" thickBot="1" x14ac:dyDescent="0.3">
      <c r="B7" s="2">
        <v>5</v>
      </c>
      <c r="C7" s="1" t="s">
        <v>18</v>
      </c>
      <c r="D7" s="1" t="s">
        <v>29</v>
      </c>
      <c r="E7" s="1">
        <v>1</v>
      </c>
      <c r="F7" s="56">
        <v>0</v>
      </c>
      <c r="G7" s="57">
        <v>193619</v>
      </c>
      <c r="H7" s="15">
        <v>193619</v>
      </c>
      <c r="J7" s="5"/>
    </row>
    <row r="8" spans="2:10" ht="30.75" thickBot="1" x14ac:dyDescent="0.3">
      <c r="B8" s="2">
        <v>6</v>
      </c>
      <c r="C8" s="1" t="s">
        <v>19</v>
      </c>
      <c r="D8" s="1" t="s">
        <v>29</v>
      </c>
      <c r="E8" s="1">
        <v>1</v>
      </c>
      <c r="F8" s="56">
        <v>0</v>
      </c>
      <c r="G8" s="57">
        <v>193619</v>
      </c>
      <c r="H8" s="15">
        <v>193619</v>
      </c>
      <c r="J8" s="5"/>
    </row>
    <row r="9" spans="2:10" ht="15.75" thickBot="1" x14ac:dyDescent="0.3">
      <c r="B9" s="2">
        <v>7</v>
      </c>
      <c r="C9" s="1" t="s">
        <v>20</v>
      </c>
      <c r="D9" s="1" t="s">
        <v>29</v>
      </c>
      <c r="E9" s="1">
        <v>1</v>
      </c>
      <c r="F9" s="56">
        <v>0</v>
      </c>
      <c r="G9" s="57">
        <v>165146</v>
      </c>
      <c r="H9" s="15">
        <v>165146</v>
      </c>
      <c r="J9" s="5"/>
    </row>
    <row r="10" spans="2:10" ht="30.75" thickBot="1" x14ac:dyDescent="0.3">
      <c r="B10" s="2">
        <v>8</v>
      </c>
      <c r="C10" s="1" t="s">
        <v>21</v>
      </c>
      <c r="D10" s="1" t="s">
        <v>29</v>
      </c>
      <c r="E10" s="1">
        <v>1</v>
      </c>
      <c r="F10" s="56">
        <v>0</v>
      </c>
      <c r="G10" s="57">
        <v>1070599</v>
      </c>
      <c r="H10" s="15">
        <v>1070599</v>
      </c>
      <c r="J10" s="5"/>
    </row>
    <row r="11" spans="2:10" ht="30.75" thickBot="1" x14ac:dyDescent="0.3">
      <c r="B11" s="2">
        <v>9</v>
      </c>
      <c r="C11" s="1" t="s">
        <v>22</v>
      </c>
      <c r="D11" s="1" t="s">
        <v>29</v>
      </c>
      <c r="E11" s="1">
        <v>1</v>
      </c>
      <c r="F11" s="56">
        <v>0</v>
      </c>
      <c r="G11" s="57">
        <v>899759</v>
      </c>
      <c r="H11" s="15">
        <v>899759</v>
      </c>
      <c r="J11" s="5"/>
    </row>
    <row r="12" spans="2:10" ht="30.75" thickBot="1" x14ac:dyDescent="0.3">
      <c r="B12" s="2">
        <v>10</v>
      </c>
      <c r="C12" s="1" t="s">
        <v>23</v>
      </c>
      <c r="D12" s="1" t="s">
        <v>29</v>
      </c>
      <c r="E12" s="1">
        <v>1</v>
      </c>
      <c r="F12" s="56">
        <v>0</v>
      </c>
      <c r="G12" s="57">
        <v>1070599</v>
      </c>
      <c r="H12" s="15">
        <v>1070599</v>
      </c>
      <c r="J12" s="5"/>
    </row>
    <row r="13" spans="2:10" ht="30.75" thickBot="1" x14ac:dyDescent="0.3">
      <c r="B13" s="2">
        <v>11</v>
      </c>
      <c r="C13" s="1" t="s">
        <v>24</v>
      </c>
      <c r="D13" s="1" t="s">
        <v>29</v>
      </c>
      <c r="E13" s="1">
        <v>1</v>
      </c>
      <c r="F13" s="56">
        <v>0</v>
      </c>
      <c r="G13" s="57">
        <v>615025</v>
      </c>
      <c r="H13" s="15">
        <v>615025</v>
      </c>
      <c r="J13" s="5"/>
    </row>
    <row r="14" spans="2:10" ht="30.75" thickBot="1" x14ac:dyDescent="0.3">
      <c r="B14" s="2">
        <v>12</v>
      </c>
      <c r="C14" s="1" t="s">
        <v>25</v>
      </c>
      <c r="D14" s="1" t="s">
        <v>29</v>
      </c>
      <c r="E14" s="1">
        <v>1</v>
      </c>
      <c r="F14" s="56">
        <v>0</v>
      </c>
      <c r="G14" s="57">
        <v>609330</v>
      </c>
      <c r="H14" s="15">
        <v>609330</v>
      </c>
      <c r="J14" s="5"/>
    </row>
    <row r="15" spans="2:10" ht="30.75" thickBot="1" x14ac:dyDescent="0.3">
      <c r="B15" s="2">
        <v>13</v>
      </c>
      <c r="C15" s="1" t="s">
        <v>26</v>
      </c>
      <c r="D15" s="1" t="s">
        <v>29</v>
      </c>
      <c r="E15" s="1">
        <v>1</v>
      </c>
      <c r="F15" s="56">
        <v>0</v>
      </c>
      <c r="G15" s="57">
        <v>244871</v>
      </c>
      <c r="H15" s="15">
        <v>244871</v>
      </c>
      <c r="J15" s="5"/>
    </row>
    <row r="16" spans="2:10" ht="30.75" thickBot="1" x14ac:dyDescent="0.3">
      <c r="B16" s="2">
        <v>14</v>
      </c>
      <c r="C16" s="1" t="s">
        <v>27</v>
      </c>
      <c r="D16" s="1" t="s">
        <v>29</v>
      </c>
      <c r="E16" s="1">
        <v>1</v>
      </c>
      <c r="F16" s="56">
        <v>0</v>
      </c>
      <c r="G16" s="57">
        <v>210703</v>
      </c>
      <c r="H16" s="15">
        <v>210703</v>
      </c>
      <c r="J16" s="5"/>
    </row>
    <row r="17" spans="2:10" ht="15.75" thickBot="1" x14ac:dyDescent="0.3">
      <c r="B17" s="2">
        <v>15</v>
      </c>
      <c r="C17" s="1" t="s">
        <v>28</v>
      </c>
      <c r="D17" s="1" t="s">
        <v>29</v>
      </c>
      <c r="E17" s="1">
        <v>1</v>
      </c>
      <c r="F17" s="56">
        <v>0</v>
      </c>
      <c r="G17" s="57">
        <v>28473</v>
      </c>
      <c r="H17" s="15">
        <v>28473</v>
      </c>
      <c r="J17" s="5"/>
    </row>
    <row r="18" spans="2:10" x14ac:dyDescent="0.25">
      <c r="H18" s="3"/>
    </row>
    <row r="19" spans="2:10" x14ac:dyDescent="0.25">
      <c r="H19" s="3"/>
    </row>
    <row r="20" spans="2:10" ht="15" customHeight="1" x14ac:dyDescent="0.25">
      <c r="B20" s="92" t="s">
        <v>5</v>
      </c>
      <c r="C20" s="93"/>
      <c r="D20" s="119">
        <f>SUM(H3:H17)</f>
        <v>6127471</v>
      </c>
      <c r="E20" s="120"/>
      <c r="F20" s="120"/>
      <c r="G20" s="120"/>
      <c r="H20" s="121"/>
    </row>
    <row r="21" spans="2:10" x14ac:dyDescent="0.25">
      <c r="B21" s="93"/>
      <c r="C21" s="93"/>
      <c r="D21" s="122"/>
      <c r="E21" s="123"/>
      <c r="F21" s="123"/>
      <c r="G21" s="123"/>
      <c r="H21" s="124"/>
    </row>
    <row r="22" spans="2:10" x14ac:dyDescent="0.25">
      <c r="B22" s="93"/>
      <c r="C22" s="93"/>
      <c r="D22" s="100"/>
      <c r="E22" s="101"/>
      <c r="F22" s="101"/>
      <c r="G22" s="101"/>
      <c r="H22" s="102"/>
    </row>
    <row r="23" spans="2:10" x14ac:dyDescent="0.25">
      <c r="B23" s="93"/>
      <c r="C23" s="93"/>
      <c r="D23" s="103"/>
      <c r="E23" s="104"/>
      <c r="F23" s="104"/>
      <c r="G23" s="104"/>
      <c r="H23" s="105"/>
    </row>
  </sheetData>
  <mergeCells count="5">
    <mergeCell ref="B1:D1"/>
    <mergeCell ref="B20:C23"/>
    <mergeCell ref="D20:H21"/>
    <mergeCell ref="D22:H23"/>
    <mergeCell ref="E1:H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ESTUDIO DE MERCADO</vt:lpstr>
      <vt:lpstr>EMCOLTUR S.A.S.</vt:lpstr>
      <vt:lpstr>AMERICAN TOUR</vt:lpstr>
      <vt:lpstr>LUXE BH TRANSPORTS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ObrasProf1</dc:creator>
  <cp:lastModifiedBy>gabriela garzon vega</cp:lastModifiedBy>
  <dcterms:created xsi:type="dcterms:W3CDTF">2024-08-15T15:55:34Z</dcterms:created>
  <dcterms:modified xsi:type="dcterms:W3CDTF">2025-03-18T16:55:24Z</dcterms:modified>
</cp:coreProperties>
</file>