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ASCENSORES 2020- MENTENIMIENTO\DOCUMENTOS PARA PUBLICAR\"/>
    </mc:Choice>
  </mc:AlternateContent>
  <bookViews>
    <workbookView xWindow="0" yWindow="0" windowWidth="20490" windowHeight="762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55" i="1" l="1"/>
  <c r="H156" i="1"/>
  <c r="H128" i="1"/>
  <c r="I128" i="1"/>
  <c r="D157" i="1"/>
  <c r="D155" i="1"/>
  <c r="H157" i="1" l="1"/>
  <c r="F155" i="1"/>
  <c r="G153" i="1"/>
  <c r="G154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28" i="1"/>
  <c r="E130" i="1"/>
  <c r="E131" i="1"/>
  <c r="I131" i="1" s="1"/>
  <c r="E132" i="1"/>
  <c r="E133" i="1"/>
  <c r="I133" i="1" s="1"/>
  <c r="E134" i="1"/>
  <c r="I134" i="1" s="1"/>
  <c r="E135" i="1"/>
  <c r="I135" i="1" s="1"/>
  <c r="E136" i="1"/>
  <c r="E137" i="1"/>
  <c r="I137" i="1" s="1"/>
  <c r="E138" i="1"/>
  <c r="E139" i="1"/>
  <c r="E140" i="1"/>
  <c r="E141" i="1"/>
  <c r="I141" i="1" s="1"/>
  <c r="E142" i="1"/>
  <c r="I142" i="1" s="1"/>
  <c r="E143" i="1"/>
  <c r="I143" i="1" s="1"/>
  <c r="E144" i="1"/>
  <c r="I144" i="1" s="1"/>
  <c r="E145" i="1"/>
  <c r="I145" i="1" s="1"/>
  <c r="E146" i="1"/>
  <c r="E147" i="1"/>
  <c r="I147" i="1" s="1"/>
  <c r="E148" i="1"/>
  <c r="E149" i="1"/>
  <c r="I149" i="1" s="1"/>
  <c r="E150" i="1"/>
  <c r="E151" i="1"/>
  <c r="I151" i="1" s="1"/>
  <c r="E152" i="1"/>
  <c r="E153" i="1"/>
  <c r="I153" i="1" s="1"/>
  <c r="E154" i="1"/>
  <c r="I154" i="1" s="1"/>
  <c r="E129" i="1"/>
  <c r="G124" i="1"/>
  <c r="G125" i="1"/>
  <c r="G126" i="1"/>
  <c r="G123" i="1"/>
  <c r="E124" i="1"/>
  <c r="I124" i="1" s="1"/>
  <c r="E125" i="1"/>
  <c r="E126" i="1"/>
  <c r="E123" i="1"/>
  <c r="I123" i="1" s="1"/>
  <c r="G112" i="1"/>
  <c r="I112" i="1" s="1"/>
  <c r="G113" i="1"/>
  <c r="G114" i="1"/>
  <c r="G115" i="1"/>
  <c r="G116" i="1"/>
  <c r="I116" i="1" s="1"/>
  <c r="G117" i="1"/>
  <c r="G118" i="1"/>
  <c r="G119" i="1"/>
  <c r="G120" i="1"/>
  <c r="G121" i="1"/>
  <c r="G111" i="1"/>
  <c r="E112" i="1"/>
  <c r="E113" i="1"/>
  <c r="E114" i="1"/>
  <c r="E115" i="1"/>
  <c r="E116" i="1"/>
  <c r="E117" i="1"/>
  <c r="I117" i="1" s="1"/>
  <c r="E118" i="1"/>
  <c r="E119" i="1"/>
  <c r="E120" i="1"/>
  <c r="E121" i="1"/>
  <c r="I121" i="1" s="1"/>
  <c r="E111" i="1"/>
  <c r="G104" i="1"/>
  <c r="G105" i="1"/>
  <c r="G106" i="1"/>
  <c r="G107" i="1"/>
  <c r="G108" i="1"/>
  <c r="G109" i="1"/>
  <c r="I109" i="1" s="1"/>
  <c r="G103" i="1"/>
  <c r="E104" i="1"/>
  <c r="E105" i="1"/>
  <c r="E106" i="1"/>
  <c r="E107" i="1"/>
  <c r="E108" i="1"/>
  <c r="E109" i="1"/>
  <c r="E103" i="1"/>
  <c r="G93" i="1"/>
  <c r="I93" i="1" s="1"/>
  <c r="G94" i="1"/>
  <c r="G95" i="1"/>
  <c r="G96" i="1"/>
  <c r="G97" i="1"/>
  <c r="G98" i="1"/>
  <c r="G99" i="1"/>
  <c r="G100" i="1"/>
  <c r="G101" i="1"/>
  <c r="G92" i="1"/>
  <c r="E93" i="1"/>
  <c r="E94" i="1"/>
  <c r="E95" i="1"/>
  <c r="E96" i="1"/>
  <c r="E97" i="1"/>
  <c r="E98" i="1"/>
  <c r="E99" i="1"/>
  <c r="E100" i="1"/>
  <c r="E101" i="1"/>
  <c r="I101" i="1" s="1"/>
  <c r="E92" i="1"/>
  <c r="E90" i="1"/>
  <c r="I80" i="1"/>
  <c r="I88" i="1"/>
  <c r="I114" i="1"/>
  <c r="I120" i="1"/>
  <c r="I125" i="1"/>
  <c r="I126" i="1"/>
  <c r="I138" i="1"/>
  <c r="I139" i="1"/>
  <c r="I146" i="1"/>
  <c r="I150" i="1"/>
  <c r="H92" i="1"/>
  <c r="H93" i="1"/>
  <c r="H94" i="1"/>
  <c r="H95" i="1"/>
  <c r="H96" i="1"/>
  <c r="H97" i="1"/>
  <c r="H98" i="1"/>
  <c r="H99" i="1"/>
  <c r="H100" i="1"/>
  <c r="H101" i="1"/>
  <c r="H103" i="1"/>
  <c r="H104" i="1"/>
  <c r="H105" i="1"/>
  <c r="H106" i="1"/>
  <c r="H107" i="1"/>
  <c r="H108" i="1"/>
  <c r="H109" i="1"/>
  <c r="H111" i="1"/>
  <c r="H112" i="1"/>
  <c r="H113" i="1"/>
  <c r="H114" i="1"/>
  <c r="H115" i="1"/>
  <c r="H116" i="1"/>
  <c r="H117" i="1"/>
  <c r="H118" i="1"/>
  <c r="H119" i="1"/>
  <c r="H120" i="1"/>
  <c r="H121" i="1"/>
  <c r="H123" i="1"/>
  <c r="H124" i="1"/>
  <c r="H125" i="1"/>
  <c r="H126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75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E76" i="1"/>
  <c r="I76" i="1" s="1"/>
  <c r="E77" i="1"/>
  <c r="E78" i="1"/>
  <c r="E79" i="1"/>
  <c r="I79" i="1" s="1"/>
  <c r="E80" i="1"/>
  <c r="E81" i="1"/>
  <c r="E82" i="1"/>
  <c r="E83" i="1"/>
  <c r="I83" i="1" s="1"/>
  <c r="E84" i="1"/>
  <c r="I84" i="1" s="1"/>
  <c r="E85" i="1"/>
  <c r="E86" i="1"/>
  <c r="E87" i="1"/>
  <c r="I87" i="1" s="1"/>
  <c r="E88" i="1"/>
  <c r="E89" i="1"/>
  <c r="E75" i="1"/>
  <c r="I75" i="1" s="1"/>
  <c r="I64" i="1"/>
  <c r="I65" i="1"/>
  <c r="I66" i="1"/>
  <c r="I67" i="1"/>
  <c r="I63" i="1"/>
  <c r="G64" i="1"/>
  <c r="G65" i="1"/>
  <c r="G66" i="1"/>
  <c r="G67" i="1"/>
  <c r="G63" i="1"/>
  <c r="I61" i="1"/>
  <c r="I59" i="1"/>
  <c r="I60" i="1"/>
  <c r="I58" i="1"/>
  <c r="G59" i="1"/>
  <c r="G60" i="1"/>
  <c r="G61" i="1"/>
  <c r="G58" i="1"/>
  <c r="G46" i="1"/>
  <c r="G47" i="1"/>
  <c r="G48" i="1"/>
  <c r="G49" i="1"/>
  <c r="G50" i="1"/>
  <c r="G51" i="1"/>
  <c r="G52" i="1"/>
  <c r="G53" i="1"/>
  <c r="G54" i="1"/>
  <c r="G55" i="1"/>
  <c r="G56" i="1"/>
  <c r="G45" i="1"/>
  <c r="G35" i="1"/>
  <c r="G36" i="1"/>
  <c r="G37" i="1"/>
  <c r="G38" i="1"/>
  <c r="G39" i="1"/>
  <c r="G40" i="1"/>
  <c r="G41" i="1"/>
  <c r="G42" i="1"/>
  <c r="G43" i="1"/>
  <c r="G34" i="1"/>
  <c r="I46" i="1"/>
  <c r="I47" i="1"/>
  <c r="I48" i="1"/>
  <c r="I49" i="1"/>
  <c r="I50" i="1"/>
  <c r="I51" i="1"/>
  <c r="I52" i="1"/>
  <c r="I53" i="1"/>
  <c r="I54" i="1"/>
  <c r="I55" i="1"/>
  <c r="I56" i="1"/>
  <c r="I45" i="1"/>
  <c r="I35" i="1"/>
  <c r="I36" i="1"/>
  <c r="I37" i="1"/>
  <c r="I38" i="1"/>
  <c r="I39" i="1"/>
  <c r="I40" i="1"/>
  <c r="I41" i="1"/>
  <c r="I42" i="1"/>
  <c r="I43" i="1"/>
  <c r="I34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18" i="1"/>
  <c r="K4" i="1"/>
  <c r="J4" i="1"/>
  <c r="I5" i="1"/>
  <c r="I6" i="1"/>
  <c r="I7" i="1"/>
  <c r="I8" i="1"/>
  <c r="I9" i="1"/>
  <c r="I10" i="1"/>
  <c r="I11" i="1"/>
  <c r="I12" i="1"/>
  <c r="I13" i="1"/>
  <c r="I14" i="1"/>
  <c r="I15" i="1"/>
  <c r="I16" i="1"/>
  <c r="I4" i="1"/>
  <c r="G5" i="1"/>
  <c r="G6" i="1"/>
  <c r="G7" i="1"/>
  <c r="G8" i="1"/>
  <c r="G9" i="1"/>
  <c r="G10" i="1"/>
  <c r="G11" i="1"/>
  <c r="G12" i="1"/>
  <c r="G13" i="1"/>
  <c r="G14" i="1"/>
  <c r="G15" i="1"/>
  <c r="G16" i="1"/>
  <c r="G4" i="1"/>
  <c r="K19" i="1"/>
  <c r="K26" i="1"/>
  <c r="K27" i="1"/>
  <c r="K35" i="1"/>
  <c r="K36" i="1"/>
  <c r="K43" i="1"/>
  <c r="K45" i="1"/>
  <c r="K52" i="1"/>
  <c r="K53" i="1"/>
  <c r="K61" i="1"/>
  <c r="K63" i="1"/>
  <c r="J19" i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J27" i="1"/>
  <c r="J28" i="1"/>
  <c r="K28" i="1" s="1"/>
  <c r="J29" i="1"/>
  <c r="K29" i="1" s="1"/>
  <c r="J30" i="1"/>
  <c r="K30" i="1" s="1"/>
  <c r="J31" i="1"/>
  <c r="K31" i="1" s="1"/>
  <c r="J32" i="1"/>
  <c r="K32" i="1" s="1"/>
  <c r="J34" i="1"/>
  <c r="K34" i="1" s="1"/>
  <c r="J35" i="1"/>
  <c r="J36" i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J45" i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J53" i="1"/>
  <c r="J54" i="1"/>
  <c r="K54" i="1" s="1"/>
  <c r="J55" i="1"/>
  <c r="K55" i="1" s="1"/>
  <c r="J56" i="1"/>
  <c r="K56" i="1" s="1"/>
  <c r="J58" i="1"/>
  <c r="K58" i="1" s="1"/>
  <c r="J59" i="1"/>
  <c r="K59" i="1" s="1"/>
  <c r="J60" i="1"/>
  <c r="K60" i="1" s="1"/>
  <c r="J61" i="1"/>
  <c r="J63" i="1"/>
  <c r="J64" i="1"/>
  <c r="K64" i="1" s="1"/>
  <c r="J65" i="1"/>
  <c r="K65" i="1" s="1"/>
  <c r="J66" i="1"/>
  <c r="K66" i="1" s="1"/>
  <c r="J67" i="1"/>
  <c r="K67" i="1" s="1"/>
  <c r="J18" i="1"/>
  <c r="K18" i="1" s="1"/>
  <c r="J6" i="1"/>
  <c r="K6" i="1" s="1"/>
  <c r="J5" i="1"/>
  <c r="K5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G68" i="1" l="1"/>
  <c r="I78" i="1"/>
  <c r="I89" i="1"/>
  <c r="I81" i="1"/>
  <c r="J68" i="1"/>
  <c r="F156" i="1"/>
  <c r="F157" i="1" s="1"/>
  <c r="I92" i="1"/>
  <c r="I98" i="1"/>
  <c r="I94" i="1"/>
  <c r="I108" i="1"/>
  <c r="I104" i="1"/>
  <c r="I107" i="1"/>
  <c r="I111" i="1"/>
  <c r="I118" i="1"/>
  <c r="I113" i="1"/>
  <c r="I129" i="1"/>
  <c r="I82" i="1"/>
  <c r="I90" i="1"/>
  <c r="I86" i="1"/>
  <c r="I68" i="1"/>
  <c r="I69" i="1" s="1"/>
  <c r="I70" i="1" s="1"/>
  <c r="I85" i="1"/>
  <c r="I77" i="1"/>
  <c r="I97" i="1"/>
  <c r="I105" i="1"/>
  <c r="I130" i="1"/>
  <c r="D156" i="1"/>
  <c r="G69" i="1"/>
  <c r="G70" i="1"/>
  <c r="J69" i="1"/>
  <c r="J70" i="1" s="1"/>
  <c r="K68" i="1"/>
  <c r="I103" i="1"/>
  <c r="I119" i="1"/>
  <c r="I115" i="1"/>
  <c r="I152" i="1"/>
  <c r="I148" i="1"/>
  <c r="I140" i="1"/>
  <c r="I136" i="1"/>
  <c r="I132" i="1"/>
  <c r="I106" i="1"/>
  <c r="I100" i="1"/>
  <c r="I96" i="1"/>
  <c r="I99" i="1"/>
  <c r="I95" i="1"/>
  <c r="K69" i="1" l="1"/>
  <c r="K70" i="1" s="1"/>
</calcChain>
</file>

<file path=xl/sharedStrings.xml><?xml version="1.0" encoding="utf-8"?>
<sst xmlns="http://schemas.openxmlformats.org/spreadsheetml/2006/main" count="384" uniqueCount="259">
  <si>
    <t xml:space="preserve">               ACTIVIDADES DE MANTENIMIENTO PREVENTIVO DE ASCENSORES </t>
  </si>
  <si>
    <t xml:space="preserve">1. CUARTO DE MAQUINAS </t>
  </si>
  <si>
    <t>COTIZACION #1</t>
  </si>
  <si>
    <t>COTIZACION #2</t>
  </si>
  <si>
    <t xml:space="preserve">ITEM </t>
  </si>
  <si>
    <t>DESCRIPCION</t>
  </si>
  <si>
    <t xml:space="preserve">ACTIVIDADES </t>
  </si>
  <si>
    <t xml:space="preserve">UNIDAD </t>
  </si>
  <si>
    <t>CANTIDAD</t>
  </si>
  <si>
    <t>PRECIO UNITARIO</t>
  </si>
  <si>
    <t>PRECIO TOTAL</t>
  </si>
  <si>
    <t>1.1.</t>
  </si>
  <si>
    <t>Pánel de fuerza, breakers y fusibles</t>
  </si>
  <si>
    <t>INSPECCIONAR Y AJUSTAR</t>
  </si>
  <si>
    <t>1.2.</t>
  </si>
  <si>
    <t>Revisión niveles de aceite</t>
  </si>
  <si>
    <t xml:space="preserve">INSPECCIONAR </t>
  </si>
  <si>
    <t>1.3.</t>
  </si>
  <si>
    <t>Revisión de humedad de tarjetas eléctricas</t>
  </si>
  <si>
    <t>INSPECCIONAR Y LIMPIAR</t>
  </si>
  <si>
    <t>1.4.</t>
  </si>
  <si>
    <t>Válvulas paracaídas/Limitador de velocidad</t>
  </si>
  <si>
    <t>INSPECCIONAR ,LIMPIAR Y AJUSTAR</t>
  </si>
  <si>
    <t>1.5.</t>
  </si>
  <si>
    <t>Limpieza cuarto de máquinas</t>
  </si>
  <si>
    <t>INSPECCIOANAR Y LIMPIAR</t>
  </si>
  <si>
    <t>1.6.</t>
  </si>
  <si>
    <t>Máquina de tracción</t>
  </si>
  <si>
    <t>1.7.</t>
  </si>
  <si>
    <t>Revisión de resistencia de frenado</t>
  </si>
  <si>
    <t>1.8.</t>
  </si>
  <si>
    <t>Cuadro de comando</t>
  </si>
  <si>
    <t>1.9.</t>
  </si>
  <si>
    <t>Relés, térmicos, fusibles y conexiones</t>
  </si>
  <si>
    <t>1.10.</t>
  </si>
  <si>
    <t>Protector de polea de tracción y desvío</t>
  </si>
  <si>
    <t>1.11.</t>
  </si>
  <si>
    <t>Supervisión de señalización según norma</t>
  </si>
  <si>
    <t>INSPECCIONAR</t>
  </si>
  <si>
    <t>1.12.</t>
  </si>
  <si>
    <t>Iluminación</t>
  </si>
  <si>
    <t>1.13.</t>
  </si>
  <si>
    <t>Acceso al cuarto de máquinas</t>
  </si>
  <si>
    <t>2. POZO</t>
  </si>
  <si>
    <t>2.1.</t>
  </si>
  <si>
    <t>Guías de cabina</t>
  </si>
  <si>
    <t>INSPECCIONAR, LIMPIAR Y LUBRICAR</t>
  </si>
  <si>
    <t>2.2.</t>
  </si>
  <si>
    <t>Cables de maniobra o viajeros</t>
  </si>
  <si>
    <t>2.3.</t>
  </si>
  <si>
    <t>Cables de tracción y regulador</t>
  </si>
  <si>
    <t>2.4.</t>
  </si>
  <si>
    <t>Contrapeso y pesas</t>
  </si>
  <si>
    <t>2.5.</t>
  </si>
  <si>
    <t>Deslizaderas de contrapeso superiores</t>
  </si>
  <si>
    <t>INSPECCIONAR, LIMPIAR, AJUSTAR Y LUBRICAR</t>
  </si>
  <si>
    <t>2.6.</t>
  </si>
  <si>
    <t>Guías de contrapeso</t>
  </si>
  <si>
    <t>2.7.</t>
  </si>
  <si>
    <t>2.8.</t>
  </si>
  <si>
    <t>Límites de finales de curso y reducción</t>
  </si>
  <si>
    <t>2.9.</t>
  </si>
  <si>
    <t>Mecanismos de puertas de cabina y piso</t>
  </si>
  <si>
    <t>2.10.</t>
  </si>
  <si>
    <t>Quicios</t>
  </si>
  <si>
    <t>2.11.</t>
  </si>
  <si>
    <t>Sefuridades de recorrido</t>
  </si>
  <si>
    <t>2.12.</t>
  </si>
  <si>
    <t>Sistema de paracaídas</t>
  </si>
  <si>
    <t xml:space="preserve">INSPECCIONAR, LIMPIAR Y AJUSTAR </t>
  </si>
  <si>
    <t>2.13.</t>
  </si>
  <si>
    <t>Pesas y resortes de puertas</t>
  </si>
  <si>
    <t>INPECCIONAR , LIMPIAR ,AJUSTAR Y LUBRICAR</t>
  </si>
  <si>
    <t>2.14.</t>
  </si>
  <si>
    <t>Soportes de guías - Emplames</t>
  </si>
  <si>
    <t>INSPECCIONAR , LIMPIAR Y LUBRICAR</t>
  </si>
  <si>
    <t>2.15.</t>
  </si>
  <si>
    <t>Limpieza de paños y general</t>
  </si>
  <si>
    <t>3. CABINA</t>
  </si>
  <si>
    <t>3.1.</t>
  </si>
  <si>
    <t>Pánel de operación (botonera)</t>
  </si>
  <si>
    <t>3.2.</t>
  </si>
  <si>
    <t>Iluminación de cabina</t>
  </si>
  <si>
    <t>3.3.</t>
  </si>
  <si>
    <t>Luz de emergencia</t>
  </si>
  <si>
    <t>3.4.</t>
  </si>
  <si>
    <t>Señalizaciones</t>
  </si>
  <si>
    <t>3.5.</t>
  </si>
  <si>
    <t>Paneles de acabados</t>
  </si>
  <si>
    <t>3.6.</t>
  </si>
  <si>
    <t>Piso, techo y acrílicos</t>
  </si>
  <si>
    <t>3.7.</t>
  </si>
  <si>
    <t>Puertas de cabina</t>
  </si>
  <si>
    <t>3.8.</t>
  </si>
  <si>
    <t>Barreras de rayos infrarojo - Fotocelda</t>
  </si>
  <si>
    <t>3.9.</t>
  </si>
  <si>
    <t>Ventilador</t>
  </si>
  <si>
    <t>3.10.</t>
  </si>
  <si>
    <t>Deslizaderas de puertas - Zapatas</t>
  </si>
  <si>
    <t>4.SOBRE CABINA</t>
  </si>
  <si>
    <t>4.1.</t>
  </si>
  <si>
    <t>Contacto de puertas y cierre de emergencia</t>
  </si>
  <si>
    <t>4.2.</t>
  </si>
  <si>
    <t>Suspensión de cables de tracción</t>
  </si>
  <si>
    <t>4.3.</t>
  </si>
  <si>
    <t>Pesacargas</t>
  </si>
  <si>
    <t>4.4.</t>
  </si>
  <si>
    <t>Operador de puertas</t>
  </si>
  <si>
    <t>4.5.</t>
  </si>
  <si>
    <t>Receptores - Inductores</t>
  </si>
  <si>
    <t>4.6.</t>
  </si>
  <si>
    <t>Caja de conexiones</t>
  </si>
  <si>
    <t>4.7.</t>
  </si>
  <si>
    <t>Rolletes y güaya de puertas</t>
  </si>
  <si>
    <t>4.8.</t>
  </si>
  <si>
    <t>Botonera de mantenimiento</t>
  </si>
  <si>
    <t>4.9.</t>
  </si>
  <si>
    <t>Deslizadera de cabina superior - Zapatas</t>
  </si>
  <si>
    <t>4.10.</t>
  </si>
  <si>
    <t>Pin de seguridad de güayas de tracción</t>
  </si>
  <si>
    <t>4.11.</t>
  </si>
  <si>
    <t>Espadín</t>
  </si>
  <si>
    <t>4.12.</t>
  </si>
  <si>
    <t>Seguridades</t>
  </si>
  <si>
    <t>5. PISOS</t>
  </si>
  <si>
    <t>5.1.</t>
  </si>
  <si>
    <t>Botoneras de piso</t>
  </si>
  <si>
    <t>5.2.</t>
  </si>
  <si>
    <t>Señalizaciones (Indicadores)</t>
  </si>
  <si>
    <t>5.3.</t>
  </si>
  <si>
    <t>5.4.</t>
  </si>
  <si>
    <t>Puertas de piso</t>
  </si>
  <si>
    <t>6.FOSO</t>
  </si>
  <si>
    <t>6.1.</t>
  </si>
  <si>
    <t>Polea tensora</t>
  </si>
  <si>
    <t>6.2.</t>
  </si>
  <si>
    <t>Amortigüadores</t>
  </si>
  <si>
    <t>6.3.</t>
  </si>
  <si>
    <t>Deslizaderas de cabina inferiores</t>
  </si>
  <si>
    <t>6.4.</t>
  </si>
  <si>
    <t>Cadena de compensación</t>
  </si>
  <si>
    <t>6.5.</t>
  </si>
  <si>
    <t>Limpieza</t>
  </si>
  <si>
    <t xml:space="preserve">  SUBTOTAL</t>
  </si>
  <si>
    <t>IVA (19%)</t>
  </si>
  <si>
    <t>VALOR TOTAL</t>
  </si>
  <si>
    <t>PRECIO UNITARIO PROMEDIO</t>
  </si>
  <si>
    <t>PRECIO TOTAL PROMEDIO</t>
  </si>
  <si>
    <t xml:space="preserve">POSIBLES RESPUESTOS PARA MANTENIMIENTO PREVENTIVO DE ASECENSORES </t>
  </si>
  <si>
    <t xml:space="preserve">1.UNIDAD DE TRACCION </t>
  </si>
  <si>
    <t xml:space="preserve">COTIZACION # 2 </t>
  </si>
  <si>
    <t>ITEM</t>
  </si>
  <si>
    <t>UNIDAD</t>
  </si>
  <si>
    <t>Bobinas de freno</t>
  </si>
  <si>
    <t xml:space="preserve"> Brazos, resortes y palancas del freno</t>
  </si>
  <si>
    <t>Freno electromagnético</t>
  </si>
  <si>
    <t>Guarniciones de freno</t>
  </si>
  <si>
    <t xml:space="preserve">Polea de tracción </t>
  </si>
  <si>
    <t xml:space="preserve"> Rodamientos, bujes y espaciadores</t>
  </si>
  <si>
    <t xml:space="preserve">Encoder del motor </t>
  </si>
  <si>
    <t>Sistema de rescate de emergencia (Mecánico)</t>
  </si>
  <si>
    <t xml:space="preserve">Aceite del reductor </t>
  </si>
  <si>
    <t xml:space="preserve">Sensores y micros del motor </t>
  </si>
  <si>
    <t>Polea de desvío</t>
  </si>
  <si>
    <t>Acople motor-reductor</t>
  </si>
  <si>
    <t>Motor eléctrico (Cambio o reparación)</t>
  </si>
  <si>
    <t>1.14.</t>
  </si>
  <si>
    <t>Ventilador de motor</t>
  </si>
  <si>
    <t>1.15.</t>
  </si>
  <si>
    <t xml:space="preserve"> Reductor</t>
  </si>
  <si>
    <t>1.16.</t>
  </si>
  <si>
    <t>Bancada y amortiguadores de máquina</t>
  </si>
  <si>
    <t>2. EQUIPO MECANICO</t>
  </si>
  <si>
    <t xml:space="preserve"> Cables de tracción </t>
  </si>
  <si>
    <t>Terminales de cables y bandas de tracción</t>
  </si>
  <si>
    <t xml:space="preserve"> Cadena o cables de compensación</t>
  </si>
  <si>
    <t>Guías, bridas, anclajes o expansiones</t>
  </si>
  <si>
    <t>Amortiguador de cabina y contrapeso</t>
  </si>
  <si>
    <t>Limitador de velocidad y polea de reenvío de cabina</t>
  </si>
  <si>
    <t>Colector de aceite</t>
  </si>
  <si>
    <t>Cable de limitador de velocidad</t>
  </si>
  <si>
    <t xml:space="preserve">Cable Viajero </t>
  </si>
  <si>
    <t xml:space="preserve"> Ductos, tuberías y grapas</t>
  </si>
  <si>
    <t>Paredes, paneles, piso, techo, frente, vidrios, espejos o puertas de cabina</t>
  </si>
  <si>
    <t>Ventilador de cabina</t>
  </si>
  <si>
    <t>Iluminación de cabina incluyendo luz de emergencia</t>
  </si>
  <si>
    <t>Sistema de paracaídas de cabina</t>
  </si>
  <si>
    <t>Lubricadoras y deslizaderas de cabina</t>
  </si>
  <si>
    <t>Rodamientos y ruedas de zapatas rodantes</t>
  </si>
  <si>
    <t>Dispositivos de pesacargas</t>
  </si>
  <si>
    <t>4. PUERTA DE  PISO Y CABINA</t>
  </si>
  <si>
    <t>Motor de puertas</t>
  </si>
  <si>
    <t>Variador y control de puertas (circuitos)</t>
  </si>
  <si>
    <t>Ganchos de enclavamiento</t>
  </si>
  <si>
    <t>Palancas, poleas y partes mecánicas de las puertas</t>
  </si>
  <si>
    <t>Correas y bandas del operador de puertas</t>
  </si>
  <si>
    <t>Dispositivo de desenclavamiento de puertas (Tanqueta de emergencia)</t>
  </si>
  <si>
    <t>Cables de puertas de piso y cabina</t>
  </si>
  <si>
    <t>Interruptores y contactos de puertas</t>
  </si>
  <si>
    <t>Rozaderas de puertas</t>
  </si>
  <si>
    <t>Ruedas de suspensión de puertas</t>
  </si>
  <si>
    <t>Topes de goma de puertas</t>
  </si>
  <si>
    <t>5.CONTRAPESO</t>
  </si>
  <si>
    <t>Lubricadoras y deslizaderas de contrapeso</t>
  </si>
  <si>
    <t>Sistema paracaídas contrapeso</t>
  </si>
  <si>
    <t>Limitador de velocidad y polea de reenvío de contrapeso</t>
  </si>
  <si>
    <t>6.EQUIPO ELECTRICO</t>
  </si>
  <si>
    <t>Baterías removibles</t>
  </si>
  <si>
    <t>Contactores</t>
  </si>
  <si>
    <t>Fusibles</t>
  </si>
  <si>
    <t>Variador de frecuencia</t>
  </si>
  <si>
    <t>Circuitos impresos del control</t>
  </si>
  <si>
    <t>6.6.</t>
  </si>
  <si>
    <t>Filtros y rectificadores</t>
  </si>
  <si>
    <t>6.7.</t>
  </si>
  <si>
    <t>Fuente de alimentación DC</t>
  </si>
  <si>
    <t>6.8.</t>
  </si>
  <si>
    <t>Módulo de frenado</t>
  </si>
  <si>
    <t>6.9.</t>
  </si>
  <si>
    <t>Módulo de potencia</t>
  </si>
  <si>
    <t>6.10.</t>
  </si>
  <si>
    <t>Resistencias, relés y temporizadores</t>
  </si>
  <si>
    <t>6.11.</t>
  </si>
  <si>
    <t>Sistema de evacuación de emergencia y sus baterías</t>
  </si>
  <si>
    <t>6.12.</t>
  </si>
  <si>
    <t>Sensores y contactos del circuito de seguridad</t>
  </si>
  <si>
    <t>6.13.</t>
  </si>
  <si>
    <t>Instalación de software</t>
  </si>
  <si>
    <t>6.14.</t>
  </si>
  <si>
    <t>Botonera de cabina (Display, circuito, impreso y cableado)</t>
  </si>
  <si>
    <t>6.15.</t>
  </si>
  <si>
    <t>Pulsadores de piso y cabina</t>
  </si>
  <si>
    <t>6.16.</t>
  </si>
  <si>
    <t>Indicadores de posición y dirección</t>
  </si>
  <si>
    <t>6.17.</t>
  </si>
  <si>
    <t>Llavines de piso</t>
  </si>
  <si>
    <t>6.18.</t>
  </si>
  <si>
    <t>Llamadores de piso</t>
  </si>
  <si>
    <t>6.19.</t>
  </si>
  <si>
    <t>Llavines de botonera de cabina</t>
  </si>
  <si>
    <t>6.20.</t>
  </si>
  <si>
    <t>Sistema de alarma y citofonía</t>
  </si>
  <si>
    <t>6.21.</t>
  </si>
  <si>
    <t>Sistema de posicionamiento de cabina en hueco del ascensor</t>
  </si>
  <si>
    <t>6.22.</t>
  </si>
  <si>
    <t>Fotocelda de punto</t>
  </si>
  <si>
    <t>6.23.</t>
  </si>
  <si>
    <t>Fotocelda piso a techo (Cortina óptica)</t>
  </si>
  <si>
    <t>6.24.</t>
  </si>
  <si>
    <t>Luz de Emergencia (Control)</t>
  </si>
  <si>
    <t>6.25.</t>
  </si>
  <si>
    <t>Transformadores AC</t>
  </si>
  <si>
    <t>6.26.</t>
  </si>
  <si>
    <t>Sistema de monitoreo o gestión de tráfico y sus partes</t>
  </si>
  <si>
    <t>6.27.</t>
  </si>
  <si>
    <t>Cables eléctricos</t>
  </si>
  <si>
    <t>PROMEDIO</t>
  </si>
  <si>
    <t>VALOR IVA</t>
  </si>
  <si>
    <t>VALOR IVA DEL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</si>
</sst>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3" fillId="0" borderId="6" xfId="0" applyFont="1" applyBorder="1"/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6" xfId="0" applyBorder="1" applyAlignment="1">
      <alignment horizontal="left" wrapText="1"/>
    </xf>
    <xf numFmtId="3" fontId="0" fillId="0" borderId="6" xfId="0" applyNumberFormat="1" applyBorder="1"/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 wrapText="1"/>
    </xf>
    <xf numFmtId="44" fontId="0" fillId="0" borderId="6" xfId="1" applyFont="1" applyBorder="1"/>
    <xf numFmtId="0" fontId="3" fillId="0" borderId="6" xfId="0" applyFont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6" xfId="0" applyFill="1" applyBorder="1"/>
    <xf numFmtId="0" fontId="0" fillId="0" borderId="6" xfId="0" applyFill="1" applyBorder="1" applyAlignment="1">
      <alignment wrapText="1"/>
    </xf>
    <xf numFmtId="0" fontId="0" fillId="0" borderId="6" xfId="0" applyFill="1" applyBorder="1" applyAlignment="1">
      <alignment horizontal="left"/>
    </xf>
    <xf numFmtId="44" fontId="0" fillId="0" borderId="6" xfId="1" applyFont="1" applyFill="1" applyBorder="1"/>
    <xf numFmtId="0" fontId="0" fillId="0" borderId="0" xfId="0" applyFill="1"/>
    <xf numFmtId="44" fontId="0" fillId="0" borderId="0" xfId="1" applyFont="1"/>
    <xf numFmtId="44" fontId="3" fillId="0" borderId="6" xfId="1" applyFont="1" applyBorder="1" applyAlignment="1">
      <alignment wrapText="1"/>
    </xf>
    <xf numFmtId="44" fontId="4" fillId="0" borderId="6" xfId="1" applyFont="1" applyBorder="1"/>
    <xf numFmtId="44" fontId="0" fillId="0" borderId="3" xfId="1" applyFont="1" applyBorder="1"/>
    <xf numFmtId="44" fontId="0" fillId="0" borderId="3" xfId="1" applyFont="1" applyFill="1" applyBorder="1"/>
    <xf numFmtId="44" fontId="3" fillId="0" borderId="3" xfId="1" applyFont="1" applyBorder="1"/>
    <xf numFmtId="44" fontId="2" fillId="0" borderId="6" xfId="1" applyFont="1" applyBorder="1" applyAlignment="1">
      <alignment horizontal="center" wrapText="1"/>
    </xf>
    <xf numFmtId="0" fontId="2" fillId="0" borderId="6" xfId="0" applyFont="1" applyBorder="1"/>
    <xf numFmtId="0" fontId="2" fillId="0" borderId="6" xfId="0" applyFont="1" applyBorder="1" applyAlignment="1">
      <alignment wrapText="1"/>
    </xf>
    <xf numFmtId="6" fontId="0" fillId="0" borderId="6" xfId="0" applyNumberFormat="1" applyBorder="1"/>
    <xf numFmtId="6" fontId="0" fillId="0" borderId="3" xfId="0" applyNumberFormat="1" applyBorder="1"/>
    <xf numFmtId="0" fontId="0" fillId="0" borderId="3" xfId="0" applyBorder="1"/>
    <xf numFmtId="0" fontId="0" fillId="0" borderId="3" xfId="0" applyBorder="1" applyAlignment="1">
      <alignment wrapText="1"/>
    </xf>
    <xf numFmtId="3" fontId="0" fillId="0" borderId="0" xfId="0" applyNumberFormat="1"/>
    <xf numFmtId="44" fontId="3" fillId="3" borderId="6" xfId="1" applyFont="1" applyFill="1" applyBorder="1" applyAlignment="1">
      <alignment wrapText="1"/>
    </xf>
    <xf numFmtId="44" fontId="3" fillId="3" borderId="8" xfId="1" applyFont="1" applyFill="1" applyBorder="1" applyAlignment="1">
      <alignment wrapText="1"/>
    </xf>
    <xf numFmtId="6" fontId="0" fillId="0" borderId="0" xfId="1" applyNumberFormat="1" applyFont="1"/>
    <xf numFmtId="44" fontId="2" fillId="3" borderId="6" xfId="1" applyFont="1" applyFill="1" applyBorder="1" applyAlignment="1">
      <alignment horizontal="center" wrapText="1"/>
    </xf>
    <xf numFmtId="44" fontId="2" fillId="3" borderId="6" xfId="1" applyFont="1" applyFill="1" applyBorder="1"/>
    <xf numFmtId="6" fontId="0" fillId="0" borderId="6" xfId="1" applyNumberFormat="1" applyFont="1" applyBorder="1"/>
    <xf numFmtId="3" fontId="0" fillId="0" borderId="6" xfId="0" applyNumberFormat="1" applyFill="1" applyBorder="1"/>
    <xf numFmtId="6" fontId="0" fillId="0" borderId="6" xfId="0" applyNumberFormat="1" applyFill="1" applyBorder="1"/>
    <xf numFmtId="44" fontId="2" fillId="0" borderId="3" xfId="1" applyFont="1" applyBorder="1" applyAlignment="1">
      <alignment horizontal="center" wrapText="1"/>
    </xf>
    <xf numFmtId="0" fontId="0" fillId="0" borderId="5" xfId="0" applyBorder="1" applyAlignment="1">
      <alignment wrapText="1"/>
    </xf>
    <xf numFmtId="44" fontId="0" fillId="0" borderId="5" xfId="1" applyFont="1" applyBorder="1" applyAlignment="1"/>
    <xf numFmtId="44" fontId="2" fillId="0" borderId="3" xfId="0" applyNumberFormat="1" applyFont="1" applyBorder="1" applyAlignment="1">
      <alignment horizontal="center" wrapText="1"/>
    </xf>
    <xf numFmtId="0" fontId="0" fillId="0" borderId="5" xfId="0" applyBorder="1" applyAlignment="1"/>
    <xf numFmtId="6" fontId="2" fillId="3" borderId="3" xfId="1" applyNumberFormat="1" applyFont="1" applyFill="1" applyBorder="1" applyAlignment="1"/>
    <xf numFmtId="0" fontId="2" fillId="3" borderId="5" xfId="0" applyFont="1" applyFill="1" applyBorder="1" applyAlignment="1"/>
    <xf numFmtId="44" fontId="2" fillId="3" borderId="3" xfId="1" applyFont="1" applyFill="1" applyBorder="1" applyAlignment="1"/>
    <xf numFmtId="44" fontId="2" fillId="3" borderId="5" xfId="1" applyFont="1" applyFill="1" applyBorder="1" applyAlignment="1"/>
    <xf numFmtId="44" fontId="2" fillId="3" borderId="6" xfId="1" applyFont="1" applyFill="1" applyBorder="1" applyAlignment="1"/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44" fontId="2" fillId="0" borderId="3" xfId="1" applyFont="1" applyBorder="1" applyAlignment="1"/>
    <xf numFmtId="44" fontId="2" fillId="0" borderId="5" xfId="1" applyFont="1" applyBorder="1" applyAlignment="1"/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2" fillId="3" borderId="10" xfId="0" applyFont="1" applyFill="1" applyBorder="1" applyAlignment="1">
      <alignment horizontal="center"/>
    </xf>
    <xf numFmtId="0" fontId="0" fillId="0" borderId="10" xfId="0" applyBorder="1" applyAlignment="1"/>
    <xf numFmtId="0" fontId="0" fillId="0" borderId="11" xfId="0" applyBorder="1" applyAlignment="1"/>
    <xf numFmtId="0" fontId="2" fillId="3" borderId="6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4" fontId="2" fillId="2" borderId="6" xfId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0" fillId="0" borderId="4" xfId="0" applyBorder="1" applyAlignment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9"/>
  <sheetViews>
    <sheetView tabSelected="1" topLeftCell="A118" workbookViewId="0">
      <selection activeCell="G128" sqref="G128"/>
    </sheetView>
  </sheetViews>
  <sheetFormatPr baseColWidth="10" defaultRowHeight="15" x14ac:dyDescent="0.25"/>
  <cols>
    <col min="2" max="2" width="35.85546875" style="10" customWidth="1"/>
    <col min="4" max="4" width="15" bestFit="1" customWidth="1"/>
    <col min="5" max="5" width="15" customWidth="1"/>
    <col min="6" max="6" width="15.5703125" style="16" bestFit="1" customWidth="1"/>
    <col min="7" max="7" width="16.7109375" style="16" bestFit="1" customWidth="1"/>
    <col min="8" max="9" width="16.42578125" style="16" customWidth="1"/>
    <col min="10" max="10" width="14.140625" style="16" customWidth="1"/>
    <col min="11" max="11" width="14.85546875" style="16" customWidth="1"/>
  </cols>
  <sheetData>
    <row r="1" spans="1:11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</row>
    <row r="2" spans="1:11" ht="15" customHeight="1" x14ac:dyDescent="0.25">
      <c r="A2" s="74" t="s">
        <v>1</v>
      </c>
      <c r="B2" s="75"/>
      <c r="C2" s="75"/>
      <c r="D2" s="75"/>
      <c r="E2" s="82"/>
      <c r="F2" s="70" t="s">
        <v>2</v>
      </c>
      <c r="G2" s="70"/>
      <c r="H2" s="70" t="s">
        <v>3</v>
      </c>
      <c r="I2" s="70"/>
      <c r="J2" s="70" t="s">
        <v>256</v>
      </c>
      <c r="K2" s="70"/>
    </row>
    <row r="3" spans="1:11" ht="39" x14ac:dyDescent="0.25">
      <c r="A3" s="1" t="s">
        <v>4</v>
      </c>
      <c r="B3" s="9" t="s">
        <v>5</v>
      </c>
      <c r="C3" s="1" t="s">
        <v>6</v>
      </c>
      <c r="D3" s="1" t="s">
        <v>7</v>
      </c>
      <c r="E3" s="1" t="s">
        <v>8</v>
      </c>
      <c r="F3" s="17" t="s">
        <v>9</v>
      </c>
      <c r="G3" s="17" t="s">
        <v>10</v>
      </c>
      <c r="H3" s="17" t="s">
        <v>9</v>
      </c>
      <c r="I3" s="17" t="s">
        <v>10</v>
      </c>
      <c r="J3" s="30" t="s">
        <v>146</v>
      </c>
      <c r="K3" s="30" t="s">
        <v>147</v>
      </c>
    </row>
    <row r="4" spans="1:11" ht="45" x14ac:dyDescent="0.25">
      <c r="A4" s="2" t="s">
        <v>11</v>
      </c>
      <c r="B4" s="3" t="s">
        <v>12</v>
      </c>
      <c r="C4" s="4" t="s">
        <v>13</v>
      </c>
      <c r="D4" s="53" t="s">
        <v>7</v>
      </c>
      <c r="E4" s="53">
        <v>2</v>
      </c>
      <c r="F4" s="18">
        <v>18865</v>
      </c>
      <c r="G4" s="8">
        <f>+F4*2</f>
        <v>37730</v>
      </c>
      <c r="H4" s="8">
        <v>7218</v>
      </c>
      <c r="I4" s="19">
        <f>+H4*2</f>
        <v>14436</v>
      </c>
      <c r="J4" s="8">
        <f>+(F4+H4)/2</f>
        <v>13041.5</v>
      </c>
      <c r="K4" s="8">
        <f>+J4*2</f>
        <v>26083</v>
      </c>
    </row>
    <row r="5" spans="1:11" x14ac:dyDescent="0.25">
      <c r="A5" s="2" t="s">
        <v>14</v>
      </c>
      <c r="B5" s="3" t="s">
        <v>15</v>
      </c>
      <c r="C5" s="6" t="s">
        <v>16</v>
      </c>
      <c r="D5" s="54"/>
      <c r="E5" s="54"/>
      <c r="F5" s="18">
        <v>18865</v>
      </c>
      <c r="G5" s="8">
        <f t="shared" ref="G5:G16" si="0">+F5*2</f>
        <v>37730</v>
      </c>
      <c r="H5" s="8">
        <v>7218</v>
      </c>
      <c r="I5" s="19">
        <f t="shared" ref="I5:I67" si="1">+H5*2</f>
        <v>14436</v>
      </c>
      <c r="J5" s="8">
        <f t="shared" ref="J5:J16" si="2">+(F5+H5)/2</f>
        <v>13041.5</v>
      </c>
      <c r="K5" s="8">
        <f t="shared" ref="K5:K16" si="3">+J5*2</f>
        <v>26083</v>
      </c>
    </row>
    <row r="6" spans="1:11" ht="45" x14ac:dyDescent="0.25">
      <c r="A6" s="2" t="s">
        <v>17</v>
      </c>
      <c r="B6" s="3" t="s">
        <v>18</v>
      </c>
      <c r="C6" s="4" t="s">
        <v>19</v>
      </c>
      <c r="D6" s="54"/>
      <c r="E6" s="54"/>
      <c r="F6" s="18">
        <v>18865</v>
      </c>
      <c r="G6" s="8">
        <f t="shared" si="0"/>
        <v>37730</v>
      </c>
      <c r="H6" s="8">
        <v>7218</v>
      </c>
      <c r="I6" s="19">
        <f t="shared" si="1"/>
        <v>14436</v>
      </c>
      <c r="J6" s="8">
        <f>+(F6+H6)/2</f>
        <v>13041.5</v>
      </c>
      <c r="K6" s="8">
        <f t="shared" si="3"/>
        <v>26083</v>
      </c>
    </row>
    <row r="7" spans="1:11" ht="60" x14ac:dyDescent="0.25">
      <c r="A7" s="2" t="s">
        <v>20</v>
      </c>
      <c r="B7" s="3" t="s">
        <v>21</v>
      </c>
      <c r="C7" s="4" t="s">
        <v>22</v>
      </c>
      <c r="D7" s="54"/>
      <c r="E7" s="54"/>
      <c r="F7" s="8">
        <v>18865</v>
      </c>
      <c r="G7" s="8">
        <f t="shared" si="0"/>
        <v>37730</v>
      </c>
      <c r="H7" s="8">
        <v>7218</v>
      </c>
      <c r="I7" s="19">
        <f t="shared" si="1"/>
        <v>14436</v>
      </c>
      <c r="J7" s="8">
        <f t="shared" si="2"/>
        <v>13041.5</v>
      </c>
      <c r="K7" s="8">
        <f t="shared" si="3"/>
        <v>26083</v>
      </c>
    </row>
    <row r="8" spans="1:11" ht="45" x14ac:dyDescent="0.25">
      <c r="A8" s="2" t="s">
        <v>23</v>
      </c>
      <c r="B8" s="3" t="s">
        <v>24</v>
      </c>
      <c r="C8" s="4" t="s">
        <v>25</v>
      </c>
      <c r="D8" s="54"/>
      <c r="E8" s="54"/>
      <c r="F8" s="8">
        <v>18865</v>
      </c>
      <c r="G8" s="8">
        <f t="shared" si="0"/>
        <v>37730</v>
      </c>
      <c r="H8" s="8">
        <v>7218</v>
      </c>
      <c r="I8" s="19">
        <f t="shared" si="1"/>
        <v>14436</v>
      </c>
      <c r="J8" s="8">
        <f t="shared" si="2"/>
        <v>13041.5</v>
      </c>
      <c r="K8" s="8">
        <f t="shared" si="3"/>
        <v>26083</v>
      </c>
    </row>
    <row r="9" spans="1:11" ht="45" x14ac:dyDescent="0.25">
      <c r="A9" s="2" t="s">
        <v>26</v>
      </c>
      <c r="B9" s="3" t="s">
        <v>27</v>
      </c>
      <c r="C9" s="4" t="s">
        <v>19</v>
      </c>
      <c r="D9" s="54"/>
      <c r="E9" s="54"/>
      <c r="F9" s="8">
        <v>18865</v>
      </c>
      <c r="G9" s="8">
        <f t="shared" si="0"/>
        <v>37730</v>
      </c>
      <c r="H9" s="8">
        <v>7218</v>
      </c>
      <c r="I9" s="19">
        <f t="shared" si="1"/>
        <v>14436</v>
      </c>
      <c r="J9" s="8">
        <f t="shared" si="2"/>
        <v>13041.5</v>
      </c>
      <c r="K9" s="8">
        <f t="shared" si="3"/>
        <v>26083</v>
      </c>
    </row>
    <row r="10" spans="1:11" ht="45" x14ac:dyDescent="0.25">
      <c r="A10" s="2" t="s">
        <v>28</v>
      </c>
      <c r="B10" s="3" t="s">
        <v>29</v>
      </c>
      <c r="C10" s="4" t="s">
        <v>19</v>
      </c>
      <c r="D10" s="54"/>
      <c r="E10" s="54"/>
      <c r="F10" s="8">
        <v>18865</v>
      </c>
      <c r="G10" s="8">
        <f t="shared" si="0"/>
        <v>37730</v>
      </c>
      <c r="H10" s="8">
        <v>7218</v>
      </c>
      <c r="I10" s="19">
        <f t="shared" si="1"/>
        <v>14436</v>
      </c>
      <c r="J10" s="8">
        <f t="shared" si="2"/>
        <v>13041.5</v>
      </c>
      <c r="K10" s="8">
        <f t="shared" si="3"/>
        <v>26083</v>
      </c>
    </row>
    <row r="11" spans="1:11" ht="45" x14ac:dyDescent="0.25">
      <c r="A11" s="2" t="s">
        <v>30</v>
      </c>
      <c r="B11" s="3" t="s">
        <v>31</v>
      </c>
      <c r="C11" s="4" t="s">
        <v>19</v>
      </c>
      <c r="D11" s="54"/>
      <c r="E11" s="54"/>
      <c r="F11" s="8">
        <v>18865</v>
      </c>
      <c r="G11" s="8">
        <f t="shared" si="0"/>
        <v>37730</v>
      </c>
      <c r="H11" s="8">
        <v>7218</v>
      </c>
      <c r="I11" s="19">
        <f t="shared" si="1"/>
        <v>14436</v>
      </c>
      <c r="J11" s="8">
        <f t="shared" si="2"/>
        <v>13041.5</v>
      </c>
      <c r="K11" s="8">
        <f t="shared" si="3"/>
        <v>26083</v>
      </c>
    </row>
    <row r="12" spans="1:11" ht="60" x14ac:dyDescent="0.25">
      <c r="A12" s="2" t="s">
        <v>32</v>
      </c>
      <c r="B12" s="3" t="s">
        <v>33</v>
      </c>
      <c r="C12" s="4" t="s">
        <v>22</v>
      </c>
      <c r="D12" s="54"/>
      <c r="E12" s="54"/>
      <c r="F12" s="8">
        <v>18865</v>
      </c>
      <c r="G12" s="8">
        <f t="shared" si="0"/>
        <v>37730</v>
      </c>
      <c r="H12" s="8">
        <v>7218</v>
      </c>
      <c r="I12" s="19">
        <f t="shared" si="1"/>
        <v>14436</v>
      </c>
      <c r="J12" s="8">
        <f t="shared" si="2"/>
        <v>13041.5</v>
      </c>
      <c r="K12" s="8">
        <f t="shared" si="3"/>
        <v>26083</v>
      </c>
    </row>
    <row r="13" spans="1:11" ht="60" x14ac:dyDescent="0.25">
      <c r="A13" s="2" t="s">
        <v>34</v>
      </c>
      <c r="B13" s="3" t="s">
        <v>35</v>
      </c>
      <c r="C13" s="4" t="s">
        <v>22</v>
      </c>
      <c r="D13" s="54"/>
      <c r="E13" s="54"/>
      <c r="F13" s="8">
        <v>18865</v>
      </c>
      <c r="G13" s="8">
        <f t="shared" si="0"/>
        <v>37730</v>
      </c>
      <c r="H13" s="8">
        <v>7218</v>
      </c>
      <c r="I13" s="19">
        <f t="shared" si="1"/>
        <v>14436</v>
      </c>
      <c r="J13" s="8">
        <f t="shared" si="2"/>
        <v>13041.5</v>
      </c>
      <c r="K13" s="8">
        <f t="shared" si="3"/>
        <v>26083</v>
      </c>
    </row>
    <row r="14" spans="1:11" ht="30" x14ac:dyDescent="0.25">
      <c r="A14" s="2" t="s">
        <v>36</v>
      </c>
      <c r="B14" s="3" t="s">
        <v>37</v>
      </c>
      <c r="C14" s="6" t="s">
        <v>38</v>
      </c>
      <c r="D14" s="54"/>
      <c r="E14" s="54"/>
      <c r="F14" s="8">
        <v>18865</v>
      </c>
      <c r="G14" s="8">
        <f t="shared" si="0"/>
        <v>37730</v>
      </c>
      <c r="H14" s="8">
        <v>7218</v>
      </c>
      <c r="I14" s="19">
        <f t="shared" si="1"/>
        <v>14436</v>
      </c>
      <c r="J14" s="8">
        <f t="shared" si="2"/>
        <v>13041.5</v>
      </c>
      <c r="K14" s="8">
        <f t="shared" si="3"/>
        <v>26083</v>
      </c>
    </row>
    <row r="15" spans="1:11" x14ac:dyDescent="0.25">
      <c r="A15" s="2" t="s">
        <v>39</v>
      </c>
      <c r="B15" s="3" t="s">
        <v>40</v>
      </c>
      <c r="C15" s="6" t="s">
        <v>38</v>
      </c>
      <c r="D15" s="54"/>
      <c r="E15" s="54"/>
      <c r="F15" s="8">
        <v>18865</v>
      </c>
      <c r="G15" s="8">
        <f t="shared" si="0"/>
        <v>37730</v>
      </c>
      <c r="H15" s="8">
        <v>7218</v>
      </c>
      <c r="I15" s="19">
        <f t="shared" si="1"/>
        <v>14436</v>
      </c>
      <c r="J15" s="8">
        <f t="shared" si="2"/>
        <v>13041.5</v>
      </c>
      <c r="K15" s="8">
        <f t="shared" si="3"/>
        <v>26083</v>
      </c>
    </row>
    <row r="16" spans="1:11" s="15" customFormat="1" x14ac:dyDescent="0.25">
      <c r="A16" s="11" t="s">
        <v>41</v>
      </c>
      <c r="B16" s="12" t="s">
        <v>42</v>
      </c>
      <c r="C16" s="13" t="s">
        <v>38</v>
      </c>
      <c r="D16" s="55"/>
      <c r="E16" s="55"/>
      <c r="F16" s="14">
        <v>18865</v>
      </c>
      <c r="G16" s="14">
        <f t="shared" si="0"/>
        <v>37730</v>
      </c>
      <c r="H16" s="14">
        <v>7218</v>
      </c>
      <c r="I16" s="20">
        <f t="shared" si="1"/>
        <v>14436</v>
      </c>
      <c r="J16" s="14">
        <f t="shared" si="2"/>
        <v>13041.5</v>
      </c>
      <c r="K16" s="14">
        <f t="shared" si="3"/>
        <v>26083</v>
      </c>
    </row>
    <row r="17" spans="1:11" x14ac:dyDescent="0.25">
      <c r="A17" s="71" t="s">
        <v>43</v>
      </c>
      <c r="B17" s="72"/>
      <c r="C17" s="72"/>
      <c r="D17" s="72"/>
      <c r="E17" s="72"/>
      <c r="F17" s="72"/>
      <c r="G17" s="72"/>
      <c r="H17" s="72"/>
      <c r="I17" s="72"/>
      <c r="J17" s="73"/>
      <c r="K17" s="42"/>
    </row>
    <row r="18" spans="1:11" ht="60" x14ac:dyDescent="0.25">
      <c r="A18" s="2" t="s">
        <v>44</v>
      </c>
      <c r="B18" s="3" t="s">
        <v>45</v>
      </c>
      <c r="C18" s="3" t="s">
        <v>46</v>
      </c>
      <c r="D18" s="53" t="s">
        <v>7</v>
      </c>
      <c r="E18" s="53">
        <v>2</v>
      </c>
      <c r="F18" s="8">
        <v>18865</v>
      </c>
      <c r="G18" s="8">
        <f>+F18*2</f>
        <v>37730</v>
      </c>
      <c r="H18" s="8">
        <v>7218</v>
      </c>
      <c r="I18" s="21">
        <f t="shared" si="1"/>
        <v>14436</v>
      </c>
      <c r="J18" s="8">
        <f>+(F18+H18)/2</f>
        <v>13041.5</v>
      </c>
      <c r="K18" s="8">
        <f>+J18*2</f>
        <v>26083</v>
      </c>
    </row>
    <row r="19" spans="1:11" ht="45" x14ac:dyDescent="0.25">
      <c r="A19" s="2" t="s">
        <v>47</v>
      </c>
      <c r="B19" s="3" t="s">
        <v>48</v>
      </c>
      <c r="C19" s="4" t="s">
        <v>19</v>
      </c>
      <c r="D19" s="54"/>
      <c r="E19" s="54"/>
      <c r="F19" s="8">
        <v>18865</v>
      </c>
      <c r="G19" s="8">
        <f t="shared" ref="G19:G56" si="4">+F19*2</f>
        <v>37730</v>
      </c>
      <c r="H19" s="8">
        <v>7218</v>
      </c>
      <c r="I19" s="21">
        <f t="shared" si="1"/>
        <v>14436</v>
      </c>
      <c r="J19" s="8">
        <f t="shared" ref="J19:J67" si="5">+(F19+H19)/2</f>
        <v>13041.5</v>
      </c>
      <c r="K19" s="8">
        <f t="shared" ref="K19:K67" si="6">+J19*2</f>
        <v>26083</v>
      </c>
    </row>
    <row r="20" spans="1:11" ht="60" x14ac:dyDescent="0.25">
      <c r="A20" s="2" t="s">
        <v>49</v>
      </c>
      <c r="B20" s="3" t="s">
        <v>50</v>
      </c>
      <c r="C20" s="4" t="s">
        <v>22</v>
      </c>
      <c r="D20" s="54"/>
      <c r="E20" s="54"/>
      <c r="F20" s="8">
        <v>18865</v>
      </c>
      <c r="G20" s="8">
        <f t="shared" si="4"/>
        <v>37730</v>
      </c>
      <c r="H20" s="8">
        <v>7218</v>
      </c>
      <c r="I20" s="21">
        <f t="shared" si="1"/>
        <v>14436</v>
      </c>
      <c r="J20" s="8">
        <f t="shared" si="5"/>
        <v>13041.5</v>
      </c>
      <c r="K20" s="8">
        <f t="shared" si="6"/>
        <v>26083</v>
      </c>
    </row>
    <row r="21" spans="1:11" ht="45" x14ac:dyDescent="0.25">
      <c r="A21" s="2" t="s">
        <v>51</v>
      </c>
      <c r="B21" s="3" t="s">
        <v>52</v>
      </c>
      <c r="C21" s="4" t="s">
        <v>19</v>
      </c>
      <c r="D21" s="54"/>
      <c r="E21" s="54"/>
      <c r="F21" s="8">
        <v>18865</v>
      </c>
      <c r="G21" s="8">
        <f t="shared" si="4"/>
        <v>37730</v>
      </c>
      <c r="H21" s="8">
        <v>7218</v>
      </c>
      <c r="I21" s="21">
        <f t="shared" si="1"/>
        <v>14436</v>
      </c>
      <c r="J21" s="8">
        <f t="shared" si="5"/>
        <v>13041.5</v>
      </c>
      <c r="K21" s="8">
        <f t="shared" si="6"/>
        <v>26083</v>
      </c>
    </row>
    <row r="22" spans="1:11" ht="75" x14ac:dyDescent="0.25">
      <c r="A22" s="2" t="s">
        <v>53</v>
      </c>
      <c r="B22" s="3" t="s">
        <v>54</v>
      </c>
      <c r="C22" s="3" t="s">
        <v>55</v>
      </c>
      <c r="D22" s="54"/>
      <c r="E22" s="54"/>
      <c r="F22" s="8">
        <v>18865</v>
      </c>
      <c r="G22" s="8">
        <f t="shared" si="4"/>
        <v>37730</v>
      </c>
      <c r="H22" s="8">
        <v>7218</v>
      </c>
      <c r="I22" s="21">
        <f t="shared" si="1"/>
        <v>14436</v>
      </c>
      <c r="J22" s="8">
        <f t="shared" si="5"/>
        <v>13041.5</v>
      </c>
      <c r="K22" s="8">
        <f t="shared" si="6"/>
        <v>26083</v>
      </c>
    </row>
    <row r="23" spans="1:11" ht="75" x14ac:dyDescent="0.25">
      <c r="A23" s="2" t="s">
        <v>56</v>
      </c>
      <c r="B23" s="3" t="s">
        <v>57</v>
      </c>
      <c r="C23" s="3" t="s">
        <v>55</v>
      </c>
      <c r="D23" s="54"/>
      <c r="E23" s="54"/>
      <c r="F23" s="8">
        <v>18865</v>
      </c>
      <c r="G23" s="8">
        <f t="shared" si="4"/>
        <v>37730</v>
      </c>
      <c r="H23" s="8">
        <v>7218</v>
      </c>
      <c r="I23" s="21">
        <f t="shared" si="1"/>
        <v>14436</v>
      </c>
      <c r="J23" s="8">
        <f t="shared" si="5"/>
        <v>13041.5</v>
      </c>
      <c r="K23" s="8">
        <f t="shared" si="6"/>
        <v>26083</v>
      </c>
    </row>
    <row r="24" spans="1:11" ht="45" x14ac:dyDescent="0.25">
      <c r="A24" s="2" t="s">
        <v>58</v>
      </c>
      <c r="B24" s="3" t="s">
        <v>40</v>
      </c>
      <c r="C24" s="4" t="s">
        <v>19</v>
      </c>
      <c r="D24" s="54"/>
      <c r="E24" s="54"/>
      <c r="F24" s="8">
        <v>18865</v>
      </c>
      <c r="G24" s="8">
        <f t="shared" si="4"/>
        <v>37730</v>
      </c>
      <c r="H24" s="8">
        <v>7218</v>
      </c>
      <c r="I24" s="21">
        <f t="shared" si="1"/>
        <v>14436</v>
      </c>
      <c r="J24" s="8">
        <f t="shared" si="5"/>
        <v>13041.5</v>
      </c>
      <c r="K24" s="8">
        <f t="shared" si="6"/>
        <v>26083</v>
      </c>
    </row>
    <row r="25" spans="1:11" ht="60" x14ac:dyDescent="0.25">
      <c r="A25" s="2" t="s">
        <v>59</v>
      </c>
      <c r="B25" s="3" t="s">
        <v>60</v>
      </c>
      <c r="C25" s="4" t="s">
        <v>22</v>
      </c>
      <c r="D25" s="54"/>
      <c r="E25" s="54"/>
      <c r="F25" s="8">
        <v>18865</v>
      </c>
      <c r="G25" s="8">
        <f t="shared" si="4"/>
        <v>37730</v>
      </c>
      <c r="H25" s="8">
        <v>7218</v>
      </c>
      <c r="I25" s="21">
        <f t="shared" si="1"/>
        <v>14436</v>
      </c>
      <c r="J25" s="8">
        <f t="shared" si="5"/>
        <v>13041.5</v>
      </c>
      <c r="K25" s="8">
        <f t="shared" si="6"/>
        <v>26083</v>
      </c>
    </row>
    <row r="26" spans="1:11" ht="60" x14ac:dyDescent="0.25">
      <c r="A26" s="2" t="s">
        <v>61</v>
      </c>
      <c r="B26" s="3" t="s">
        <v>62</v>
      </c>
      <c r="C26" s="4" t="s">
        <v>22</v>
      </c>
      <c r="D26" s="54"/>
      <c r="E26" s="54"/>
      <c r="F26" s="8">
        <v>18865</v>
      </c>
      <c r="G26" s="8">
        <f t="shared" si="4"/>
        <v>37730</v>
      </c>
      <c r="H26" s="8">
        <v>7218</v>
      </c>
      <c r="I26" s="21">
        <f t="shared" si="1"/>
        <v>14436</v>
      </c>
      <c r="J26" s="8">
        <f t="shared" si="5"/>
        <v>13041.5</v>
      </c>
      <c r="K26" s="8">
        <f t="shared" si="6"/>
        <v>26083</v>
      </c>
    </row>
    <row r="27" spans="1:11" ht="60" x14ac:dyDescent="0.25">
      <c r="A27" s="2" t="s">
        <v>63</v>
      </c>
      <c r="B27" s="3" t="s">
        <v>64</v>
      </c>
      <c r="C27" s="4" t="s">
        <v>22</v>
      </c>
      <c r="D27" s="54"/>
      <c r="E27" s="54"/>
      <c r="F27" s="8">
        <v>18865</v>
      </c>
      <c r="G27" s="8">
        <f t="shared" si="4"/>
        <v>37730</v>
      </c>
      <c r="H27" s="8">
        <v>7218</v>
      </c>
      <c r="I27" s="21">
        <f t="shared" si="1"/>
        <v>14436</v>
      </c>
      <c r="J27" s="8">
        <f t="shared" si="5"/>
        <v>13041.5</v>
      </c>
      <c r="K27" s="8">
        <f t="shared" si="6"/>
        <v>26083</v>
      </c>
    </row>
    <row r="28" spans="1:11" ht="60" x14ac:dyDescent="0.25">
      <c r="A28" s="2" t="s">
        <v>65</v>
      </c>
      <c r="B28" s="3" t="s">
        <v>66</v>
      </c>
      <c r="C28" s="4" t="s">
        <v>22</v>
      </c>
      <c r="D28" s="54"/>
      <c r="E28" s="54"/>
      <c r="F28" s="8">
        <v>18865</v>
      </c>
      <c r="G28" s="8">
        <f t="shared" si="4"/>
        <v>37730</v>
      </c>
      <c r="H28" s="8">
        <v>7218</v>
      </c>
      <c r="I28" s="21">
        <f t="shared" si="1"/>
        <v>14436</v>
      </c>
      <c r="J28" s="8">
        <f t="shared" si="5"/>
        <v>13041.5</v>
      </c>
      <c r="K28" s="8">
        <f t="shared" si="6"/>
        <v>26083</v>
      </c>
    </row>
    <row r="29" spans="1:11" ht="60" x14ac:dyDescent="0.25">
      <c r="A29" s="2" t="s">
        <v>67</v>
      </c>
      <c r="B29" s="3" t="s">
        <v>68</v>
      </c>
      <c r="C29" s="3" t="s">
        <v>69</v>
      </c>
      <c r="D29" s="54"/>
      <c r="E29" s="54"/>
      <c r="F29" s="8">
        <v>18865</v>
      </c>
      <c r="G29" s="8">
        <f t="shared" si="4"/>
        <v>37730</v>
      </c>
      <c r="H29" s="8">
        <v>7218</v>
      </c>
      <c r="I29" s="21">
        <f t="shared" si="1"/>
        <v>14436</v>
      </c>
      <c r="J29" s="8">
        <f t="shared" si="5"/>
        <v>13041.5</v>
      </c>
      <c r="K29" s="8">
        <f t="shared" si="6"/>
        <v>26083</v>
      </c>
    </row>
    <row r="30" spans="1:11" ht="75" x14ac:dyDescent="0.25">
      <c r="A30" s="2" t="s">
        <v>70</v>
      </c>
      <c r="B30" s="3" t="s">
        <v>71</v>
      </c>
      <c r="C30" s="7" t="s">
        <v>72</v>
      </c>
      <c r="D30" s="54"/>
      <c r="E30" s="54"/>
      <c r="F30" s="8">
        <v>18865</v>
      </c>
      <c r="G30" s="8">
        <f t="shared" si="4"/>
        <v>37730</v>
      </c>
      <c r="H30" s="8">
        <v>7218</v>
      </c>
      <c r="I30" s="21">
        <f t="shared" si="1"/>
        <v>14436</v>
      </c>
      <c r="J30" s="8">
        <f t="shared" si="5"/>
        <v>13041.5</v>
      </c>
      <c r="K30" s="8">
        <f t="shared" si="6"/>
        <v>26083</v>
      </c>
    </row>
    <row r="31" spans="1:11" ht="60" x14ac:dyDescent="0.25">
      <c r="A31" s="2" t="s">
        <v>73</v>
      </c>
      <c r="B31" s="3" t="s">
        <v>74</v>
      </c>
      <c r="C31" s="4" t="s">
        <v>75</v>
      </c>
      <c r="D31" s="54"/>
      <c r="E31" s="54"/>
      <c r="F31" s="8">
        <v>18865</v>
      </c>
      <c r="G31" s="8">
        <f t="shared" si="4"/>
        <v>37730</v>
      </c>
      <c r="H31" s="8">
        <v>7218</v>
      </c>
      <c r="I31" s="21">
        <f t="shared" si="1"/>
        <v>14436</v>
      </c>
      <c r="J31" s="8">
        <f t="shared" si="5"/>
        <v>13041.5</v>
      </c>
      <c r="K31" s="8">
        <f t="shared" si="6"/>
        <v>26083</v>
      </c>
    </row>
    <row r="32" spans="1:11" ht="45" x14ac:dyDescent="0.25">
      <c r="A32" s="2" t="s">
        <v>76</v>
      </c>
      <c r="B32" s="3" t="s">
        <v>77</v>
      </c>
      <c r="C32" s="4" t="s">
        <v>19</v>
      </c>
      <c r="D32" s="55"/>
      <c r="E32" s="55"/>
      <c r="F32" s="8">
        <v>18865</v>
      </c>
      <c r="G32" s="8">
        <f t="shared" si="4"/>
        <v>37730</v>
      </c>
      <c r="H32" s="8">
        <v>7218</v>
      </c>
      <c r="I32" s="21">
        <f t="shared" si="1"/>
        <v>14436</v>
      </c>
      <c r="J32" s="8">
        <f t="shared" si="5"/>
        <v>13041.5</v>
      </c>
      <c r="K32" s="8">
        <f t="shared" si="6"/>
        <v>26083</v>
      </c>
    </row>
    <row r="33" spans="1:11" x14ac:dyDescent="0.25">
      <c r="A33" s="71" t="s">
        <v>78</v>
      </c>
      <c r="B33" s="72"/>
      <c r="C33" s="72"/>
      <c r="D33" s="72"/>
      <c r="E33" s="72"/>
      <c r="F33" s="72"/>
      <c r="G33" s="72"/>
      <c r="H33" s="72"/>
      <c r="I33" s="72"/>
      <c r="J33" s="73"/>
      <c r="K33" s="42"/>
    </row>
    <row r="34" spans="1:11" ht="45" x14ac:dyDescent="0.25">
      <c r="A34" s="2" t="s">
        <v>79</v>
      </c>
      <c r="B34" s="3" t="s">
        <v>80</v>
      </c>
      <c r="C34" s="4" t="s">
        <v>19</v>
      </c>
      <c r="D34" s="53" t="s">
        <v>7</v>
      </c>
      <c r="E34" s="53">
        <v>2</v>
      </c>
      <c r="F34" s="8">
        <v>18865</v>
      </c>
      <c r="G34" s="8">
        <f t="shared" si="4"/>
        <v>37730</v>
      </c>
      <c r="H34" s="8">
        <v>7218</v>
      </c>
      <c r="I34" s="19">
        <f t="shared" si="1"/>
        <v>14436</v>
      </c>
      <c r="J34" s="8">
        <f t="shared" si="5"/>
        <v>13041.5</v>
      </c>
      <c r="K34" s="8">
        <f t="shared" si="6"/>
        <v>26083</v>
      </c>
    </row>
    <row r="35" spans="1:11" ht="45" x14ac:dyDescent="0.25">
      <c r="A35" s="2" t="s">
        <v>81</v>
      </c>
      <c r="B35" s="3" t="s">
        <v>82</v>
      </c>
      <c r="C35" s="4" t="s">
        <v>19</v>
      </c>
      <c r="D35" s="54"/>
      <c r="E35" s="54"/>
      <c r="F35" s="8">
        <v>18865</v>
      </c>
      <c r="G35" s="8">
        <f t="shared" si="4"/>
        <v>37730</v>
      </c>
      <c r="H35" s="8">
        <v>7218</v>
      </c>
      <c r="I35" s="19">
        <f t="shared" si="1"/>
        <v>14436</v>
      </c>
      <c r="J35" s="8">
        <f t="shared" si="5"/>
        <v>13041.5</v>
      </c>
      <c r="K35" s="8">
        <f t="shared" si="6"/>
        <v>26083</v>
      </c>
    </row>
    <row r="36" spans="1:11" x14ac:dyDescent="0.25">
      <c r="A36" s="2" t="s">
        <v>83</v>
      </c>
      <c r="B36" s="3" t="s">
        <v>84</v>
      </c>
      <c r="C36" s="2" t="s">
        <v>38</v>
      </c>
      <c r="D36" s="54"/>
      <c r="E36" s="54"/>
      <c r="F36" s="8">
        <v>18865</v>
      </c>
      <c r="G36" s="8">
        <f t="shared" si="4"/>
        <v>37730</v>
      </c>
      <c r="H36" s="8">
        <v>7218</v>
      </c>
      <c r="I36" s="19">
        <f t="shared" si="1"/>
        <v>14436</v>
      </c>
      <c r="J36" s="8">
        <f t="shared" si="5"/>
        <v>13041.5</v>
      </c>
      <c r="K36" s="8">
        <f t="shared" si="6"/>
        <v>26083</v>
      </c>
    </row>
    <row r="37" spans="1:11" x14ac:dyDescent="0.25">
      <c r="A37" s="2" t="s">
        <v>85</v>
      </c>
      <c r="B37" s="3" t="s">
        <v>86</v>
      </c>
      <c r="C37" s="2" t="s">
        <v>38</v>
      </c>
      <c r="D37" s="54"/>
      <c r="E37" s="54"/>
      <c r="F37" s="8">
        <v>18865</v>
      </c>
      <c r="G37" s="8">
        <f t="shared" si="4"/>
        <v>37730</v>
      </c>
      <c r="H37" s="8">
        <v>7218</v>
      </c>
      <c r="I37" s="19">
        <f t="shared" si="1"/>
        <v>14436</v>
      </c>
      <c r="J37" s="8">
        <f t="shared" si="5"/>
        <v>13041.5</v>
      </c>
      <c r="K37" s="8">
        <f t="shared" si="6"/>
        <v>26083</v>
      </c>
    </row>
    <row r="38" spans="1:11" ht="45" x14ac:dyDescent="0.25">
      <c r="A38" s="2" t="s">
        <v>87</v>
      </c>
      <c r="B38" s="3" t="s">
        <v>88</v>
      </c>
      <c r="C38" s="4" t="s">
        <v>19</v>
      </c>
      <c r="D38" s="54"/>
      <c r="E38" s="54"/>
      <c r="F38" s="8">
        <v>18865</v>
      </c>
      <c r="G38" s="8">
        <f t="shared" si="4"/>
        <v>37730</v>
      </c>
      <c r="H38" s="8">
        <v>7218</v>
      </c>
      <c r="I38" s="19">
        <f t="shared" si="1"/>
        <v>14436</v>
      </c>
      <c r="J38" s="8">
        <f t="shared" si="5"/>
        <v>13041.5</v>
      </c>
      <c r="K38" s="8">
        <f t="shared" si="6"/>
        <v>26083</v>
      </c>
    </row>
    <row r="39" spans="1:11" ht="60" x14ac:dyDescent="0.25">
      <c r="A39" s="2" t="s">
        <v>89</v>
      </c>
      <c r="B39" s="3" t="s">
        <v>90</v>
      </c>
      <c r="C39" s="3" t="s">
        <v>69</v>
      </c>
      <c r="D39" s="54"/>
      <c r="E39" s="54"/>
      <c r="F39" s="8">
        <v>18865</v>
      </c>
      <c r="G39" s="8">
        <f t="shared" si="4"/>
        <v>37730</v>
      </c>
      <c r="H39" s="8">
        <v>7218</v>
      </c>
      <c r="I39" s="19">
        <f t="shared" si="1"/>
        <v>14436</v>
      </c>
      <c r="J39" s="8">
        <f t="shared" si="5"/>
        <v>13041.5</v>
      </c>
      <c r="K39" s="8">
        <f t="shared" si="6"/>
        <v>26083</v>
      </c>
    </row>
    <row r="40" spans="1:11" ht="60" x14ac:dyDescent="0.25">
      <c r="A40" s="2" t="s">
        <v>91</v>
      </c>
      <c r="B40" s="3" t="s">
        <v>92</v>
      </c>
      <c r="C40" s="3" t="s">
        <v>69</v>
      </c>
      <c r="D40" s="54"/>
      <c r="E40" s="54"/>
      <c r="F40" s="8">
        <v>18865</v>
      </c>
      <c r="G40" s="8">
        <f t="shared" si="4"/>
        <v>37730</v>
      </c>
      <c r="H40" s="8">
        <v>7218</v>
      </c>
      <c r="I40" s="19">
        <f t="shared" si="1"/>
        <v>14436</v>
      </c>
      <c r="J40" s="8">
        <f t="shared" si="5"/>
        <v>13041.5</v>
      </c>
      <c r="K40" s="8">
        <f t="shared" si="6"/>
        <v>26083</v>
      </c>
    </row>
    <row r="41" spans="1:11" ht="45" x14ac:dyDescent="0.25">
      <c r="A41" s="2" t="s">
        <v>93</v>
      </c>
      <c r="B41" s="3" t="s">
        <v>94</v>
      </c>
      <c r="C41" s="4" t="s">
        <v>19</v>
      </c>
      <c r="D41" s="54"/>
      <c r="E41" s="54"/>
      <c r="F41" s="8">
        <v>18865</v>
      </c>
      <c r="G41" s="8">
        <f t="shared" si="4"/>
        <v>37730</v>
      </c>
      <c r="H41" s="8">
        <v>7218</v>
      </c>
      <c r="I41" s="19">
        <f t="shared" si="1"/>
        <v>14436</v>
      </c>
      <c r="J41" s="8">
        <f t="shared" si="5"/>
        <v>13041.5</v>
      </c>
      <c r="K41" s="8">
        <f t="shared" si="6"/>
        <v>26083</v>
      </c>
    </row>
    <row r="42" spans="1:11" ht="60" x14ac:dyDescent="0.25">
      <c r="A42" s="2" t="s">
        <v>95</v>
      </c>
      <c r="B42" s="3" t="s">
        <v>96</v>
      </c>
      <c r="C42" s="4" t="s">
        <v>75</v>
      </c>
      <c r="D42" s="54"/>
      <c r="E42" s="54"/>
      <c r="F42" s="8">
        <v>18865</v>
      </c>
      <c r="G42" s="8">
        <f t="shared" si="4"/>
        <v>37730</v>
      </c>
      <c r="H42" s="8">
        <v>7218</v>
      </c>
      <c r="I42" s="19">
        <f t="shared" si="1"/>
        <v>14436</v>
      </c>
      <c r="J42" s="8">
        <f t="shared" si="5"/>
        <v>13041.5</v>
      </c>
      <c r="K42" s="8">
        <f t="shared" si="6"/>
        <v>26083</v>
      </c>
    </row>
    <row r="43" spans="1:11" ht="60" x14ac:dyDescent="0.25">
      <c r="A43" s="2" t="s">
        <v>97</v>
      </c>
      <c r="B43" s="3" t="s">
        <v>98</v>
      </c>
      <c r="C43" s="3" t="s">
        <v>69</v>
      </c>
      <c r="D43" s="55"/>
      <c r="E43" s="55"/>
      <c r="F43" s="8">
        <v>18865</v>
      </c>
      <c r="G43" s="8">
        <f t="shared" si="4"/>
        <v>37730</v>
      </c>
      <c r="H43" s="8">
        <v>7218</v>
      </c>
      <c r="I43" s="19">
        <f t="shared" si="1"/>
        <v>14436</v>
      </c>
      <c r="J43" s="8">
        <f t="shared" si="5"/>
        <v>13041.5</v>
      </c>
      <c r="K43" s="8">
        <f t="shared" si="6"/>
        <v>26083</v>
      </c>
    </row>
    <row r="44" spans="1:11" x14ac:dyDescent="0.25">
      <c r="A44" s="74" t="s">
        <v>99</v>
      </c>
      <c r="B44" s="75"/>
      <c r="C44" s="75"/>
      <c r="D44" s="75"/>
      <c r="E44" s="75"/>
      <c r="F44" s="75"/>
      <c r="G44" s="75"/>
      <c r="H44" s="75"/>
      <c r="I44" s="75"/>
      <c r="J44" s="73"/>
      <c r="K44" s="42"/>
    </row>
    <row r="45" spans="1:11" ht="45" x14ac:dyDescent="0.25">
      <c r="A45" s="2" t="s">
        <v>100</v>
      </c>
      <c r="B45" s="3" t="s">
        <v>101</v>
      </c>
      <c r="C45" s="4" t="s">
        <v>19</v>
      </c>
      <c r="D45" s="53" t="s">
        <v>7</v>
      </c>
      <c r="E45" s="53">
        <v>2</v>
      </c>
      <c r="F45" s="8">
        <v>18865</v>
      </c>
      <c r="G45" s="8">
        <f t="shared" si="4"/>
        <v>37730</v>
      </c>
      <c r="H45" s="8">
        <v>7218</v>
      </c>
      <c r="I45" s="19">
        <f t="shared" si="1"/>
        <v>14436</v>
      </c>
      <c r="J45" s="8">
        <f t="shared" si="5"/>
        <v>13041.5</v>
      </c>
      <c r="K45" s="8">
        <f t="shared" si="6"/>
        <v>26083</v>
      </c>
    </row>
    <row r="46" spans="1:11" ht="45" x14ac:dyDescent="0.25">
      <c r="A46" s="2" t="s">
        <v>102</v>
      </c>
      <c r="B46" s="3" t="s">
        <v>103</v>
      </c>
      <c r="C46" s="4" t="s">
        <v>19</v>
      </c>
      <c r="D46" s="54"/>
      <c r="E46" s="54"/>
      <c r="F46" s="8">
        <v>18865</v>
      </c>
      <c r="G46" s="8">
        <f t="shared" si="4"/>
        <v>37730</v>
      </c>
      <c r="H46" s="8">
        <v>7218</v>
      </c>
      <c r="I46" s="19">
        <f t="shared" si="1"/>
        <v>14436</v>
      </c>
      <c r="J46" s="8">
        <f t="shared" si="5"/>
        <v>13041.5</v>
      </c>
      <c r="K46" s="8">
        <f t="shared" si="6"/>
        <v>26083</v>
      </c>
    </row>
    <row r="47" spans="1:11" ht="45" x14ac:dyDescent="0.25">
      <c r="A47" s="2" t="s">
        <v>104</v>
      </c>
      <c r="B47" s="3" t="s">
        <v>105</v>
      </c>
      <c r="C47" s="4" t="s">
        <v>19</v>
      </c>
      <c r="D47" s="54"/>
      <c r="E47" s="54"/>
      <c r="F47" s="8">
        <v>18865</v>
      </c>
      <c r="G47" s="8">
        <f t="shared" si="4"/>
        <v>37730</v>
      </c>
      <c r="H47" s="8">
        <v>7218</v>
      </c>
      <c r="I47" s="19">
        <f t="shared" si="1"/>
        <v>14436</v>
      </c>
      <c r="J47" s="8">
        <f t="shared" si="5"/>
        <v>13041.5</v>
      </c>
      <c r="K47" s="8">
        <f t="shared" si="6"/>
        <v>26083</v>
      </c>
    </row>
    <row r="48" spans="1:11" ht="45" x14ac:dyDescent="0.25">
      <c r="A48" s="2" t="s">
        <v>106</v>
      </c>
      <c r="B48" s="3" t="s">
        <v>107</v>
      </c>
      <c r="C48" s="3" t="s">
        <v>13</v>
      </c>
      <c r="D48" s="54"/>
      <c r="E48" s="54"/>
      <c r="F48" s="8">
        <v>18865</v>
      </c>
      <c r="G48" s="8">
        <f t="shared" si="4"/>
        <v>37730</v>
      </c>
      <c r="H48" s="8">
        <v>7218</v>
      </c>
      <c r="I48" s="19">
        <f t="shared" si="1"/>
        <v>14436</v>
      </c>
      <c r="J48" s="8">
        <f t="shared" si="5"/>
        <v>13041.5</v>
      </c>
      <c r="K48" s="8">
        <f t="shared" si="6"/>
        <v>26083</v>
      </c>
    </row>
    <row r="49" spans="1:11" ht="45" x14ac:dyDescent="0.25">
      <c r="A49" s="2" t="s">
        <v>108</v>
      </c>
      <c r="B49" s="3" t="s">
        <v>109</v>
      </c>
      <c r="C49" s="4" t="s">
        <v>19</v>
      </c>
      <c r="D49" s="54"/>
      <c r="E49" s="54"/>
      <c r="F49" s="8">
        <v>18865</v>
      </c>
      <c r="G49" s="8">
        <f t="shared" si="4"/>
        <v>37730</v>
      </c>
      <c r="H49" s="8">
        <v>7218</v>
      </c>
      <c r="I49" s="19">
        <f t="shared" si="1"/>
        <v>14436</v>
      </c>
      <c r="J49" s="8">
        <f t="shared" si="5"/>
        <v>13041.5</v>
      </c>
      <c r="K49" s="8">
        <f t="shared" si="6"/>
        <v>26083</v>
      </c>
    </row>
    <row r="50" spans="1:11" ht="45" x14ac:dyDescent="0.25">
      <c r="A50" s="2" t="s">
        <v>110</v>
      </c>
      <c r="B50" s="3" t="s">
        <v>111</v>
      </c>
      <c r="C50" s="4" t="s">
        <v>19</v>
      </c>
      <c r="D50" s="54"/>
      <c r="E50" s="54"/>
      <c r="F50" s="8">
        <v>18865</v>
      </c>
      <c r="G50" s="8">
        <f t="shared" si="4"/>
        <v>37730</v>
      </c>
      <c r="H50" s="8">
        <v>7218</v>
      </c>
      <c r="I50" s="19">
        <f t="shared" si="1"/>
        <v>14436</v>
      </c>
      <c r="J50" s="8">
        <f t="shared" si="5"/>
        <v>13041.5</v>
      </c>
      <c r="K50" s="8">
        <f t="shared" si="6"/>
        <v>26083</v>
      </c>
    </row>
    <row r="51" spans="1:11" ht="60" x14ac:dyDescent="0.25">
      <c r="A51" s="2" t="s">
        <v>112</v>
      </c>
      <c r="B51" s="3" t="s">
        <v>113</v>
      </c>
      <c r="C51" s="3" t="s">
        <v>69</v>
      </c>
      <c r="D51" s="54"/>
      <c r="E51" s="54"/>
      <c r="F51" s="8">
        <v>18865</v>
      </c>
      <c r="G51" s="8">
        <f t="shared" si="4"/>
        <v>37730</v>
      </c>
      <c r="H51" s="8">
        <v>7218</v>
      </c>
      <c r="I51" s="19">
        <f t="shared" si="1"/>
        <v>14436</v>
      </c>
      <c r="J51" s="8">
        <f t="shared" si="5"/>
        <v>13041.5</v>
      </c>
      <c r="K51" s="8">
        <f t="shared" si="6"/>
        <v>26083</v>
      </c>
    </row>
    <row r="52" spans="1:11" ht="45" x14ac:dyDescent="0.25">
      <c r="A52" s="2" t="s">
        <v>114</v>
      </c>
      <c r="B52" s="3" t="s">
        <v>115</v>
      </c>
      <c r="C52" s="4" t="s">
        <v>19</v>
      </c>
      <c r="D52" s="54"/>
      <c r="E52" s="54"/>
      <c r="F52" s="8">
        <v>18865</v>
      </c>
      <c r="G52" s="8">
        <f t="shared" si="4"/>
        <v>37730</v>
      </c>
      <c r="H52" s="8">
        <v>7218</v>
      </c>
      <c r="I52" s="19">
        <f t="shared" si="1"/>
        <v>14436</v>
      </c>
      <c r="J52" s="8">
        <f t="shared" si="5"/>
        <v>13041.5</v>
      </c>
      <c r="K52" s="8">
        <f t="shared" si="6"/>
        <v>26083</v>
      </c>
    </row>
    <row r="53" spans="1:11" ht="75" x14ac:dyDescent="0.25">
      <c r="A53" s="2" t="s">
        <v>116</v>
      </c>
      <c r="B53" s="3" t="s">
        <v>117</v>
      </c>
      <c r="C53" s="7" t="s">
        <v>72</v>
      </c>
      <c r="D53" s="54"/>
      <c r="E53" s="54"/>
      <c r="F53" s="8">
        <v>18865</v>
      </c>
      <c r="G53" s="8">
        <f t="shared" si="4"/>
        <v>37730</v>
      </c>
      <c r="H53" s="8">
        <v>7218</v>
      </c>
      <c r="I53" s="19">
        <f t="shared" si="1"/>
        <v>14436</v>
      </c>
      <c r="J53" s="8">
        <f t="shared" si="5"/>
        <v>13041.5</v>
      </c>
      <c r="K53" s="8">
        <f t="shared" si="6"/>
        <v>26083</v>
      </c>
    </row>
    <row r="54" spans="1:11" x14ac:dyDescent="0.25">
      <c r="A54" s="2" t="s">
        <v>118</v>
      </c>
      <c r="B54" s="3" t="s">
        <v>119</v>
      </c>
      <c r="C54" s="2" t="s">
        <v>38</v>
      </c>
      <c r="D54" s="54"/>
      <c r="E54" s="54"/>
      <c r="F54" s="8">
        <v>18865</v>
      </c>
      <c r="G54" s="8">
        <f t="shared" si="4"/>
        <v>37730</v>
      </c>
      <c r="H54" s="8">
        <v>7218</v>
      </c>
      <c r="I54" s="19">
        <f t="shared" si="1"/>
        <v>14436</v>
      </c>
      <c r="J54" s="8">
        <f t="shared" si="5"/>
        <v>13041.5</v>
      </c>
      <c r="K54" s="8">
        <f t="shared" si="6"/>
        <v>26083</v>
      </c>
    </row>
    <row r="55" spans="1:11" ht="60" x14ac:dyDescent="0.25">
      <c r="A55" s="2" t="s">
        <v>120</v>
      </c>
      <c r="B55" s="3" t="s">
        <v>121</v>
      </c>
      <c r="C55" s="3" t="s">
        <v>69</v>
      </c>
      <c r="D55" s="54"/>
      <c r="E55" s="54"/>
      <c r="F55" s="8">
        <v>18865</v>
      </c>
      <c r="G55" s="8">
        <f t="shared" si="4"/>
        <v>37730</v>
      </c>
      <c r="H55" s="8">
        <v>7218</v>
      </c>
      <c r="I55" s="19">
        <f t="shared" si="1"/>
        <v>14436</v>
      </c>
      <c r="J55" s="8">
        <f t="shared" si="5"/>
        <v>13041.5</v>
      </c>
      <c r="K55" s="8">
        <f t="shared" si="6"/>
        <v>26083</v>
      </c>
    </row>
    <row r="56" spans="1:11" ht="60" x14ac:dyDescent="0.25">
      <c r="A56" s="2" t="s">
        <v>122</v>
      </c>
      <c r="B56" s="3" t="s">
        <v>123</v>
      </c>
      <c r="C56" s="3" t="s">
        <v>69</v>
      </c>
      <c r="D56" s="55"/>
      <c r="E56" s="55"/>
      <c r="F56" s="8">
        <v>18865</v>
      </c>
      <c r="G56" s="8">
        <f t="shared" si="4"/>
        <v>37730</v>
      </c>
      <c r="H56" s="8">
        <v>7218</v>
      </c>
      <c r="I56" s="19">
        <f t="shared" si="1"/>
        <v>14436</v>
      </c>
      <c r="J56" s="8">
        <f t="shared" si="5"/>
        <v>13041.5</v>
      </c>
      <c r="K56" s="8">
        <f t="shared" si="6"/>
        <v>26083</v>
      </c>
    </row>
    <row r="57" spans="1:11" x14ac:dyDescent="0.25">
      <c r="A57" s="76" t="s">
        <v>124</v>
      </c>
      <c r="B57" s="73"/>
      <c r="C57" s="73"/>
      <c r="D57" s="73"/>
      <c r="E57" s="73"/>
      <c r="F57" s="73"/>
      <c r="G57" s="73"/>
      <c r="H57" s="73"/>
      <c r="I57" s="73"/>
      <c r="J57" s="73"/>
      <c r="K57" s="42"/>
    </row>
    <row r="58" spans="1:11" ht="45" x14ac:dyDescent="0.25">
      <c r="A58" s="2" t="s">
        <v>125</v>
      </c>
      <c r="B58" s="3" t="s">
        <v>126</v>
      </c>
      <c r="C58" s="4" t="s">
        <v>19</v>
      </c>
      <c r="D58" s="53" t="s">
        <v>7</v>
      </c>
      <c r="E58" s="53">
        <v>2</v>
      </c>
      <c r="F58" s="8">
        <v>18865</v>
      </c>
      <c r="G58" s="8">
        <f>+F58*2</f>
        <v>37730</v>
      </c>
      <c r="H58" s="8">
        <v>7218</v>
      </c>
      <c r="I58" s="19">
        <f t="shared" si="1"/>
        <v>14436</v>
      </c>
      <c r="J58" s="8">
        <f t="shared" si="5"/>
        <v>13041.5</v>
      </c>
      <c r="K58" s="8">
        <f t="shared" si="6"/>
        <v>26083</v>
      </c>
    </row>
    <row r="59" spans="1:11" ht="45" x14ac:dyDescent="0.25">
      <c r="A59" s="2" t="s">
        <v>127</v>
      </c>
      <c r="B59" s="3" t="s">
        <v>128</v>
      </c>
      <c r="C59" s="4" t="s">
        <v>19</v>
      </c>
      <c r="D59" s="54"/>
      <c r="E59" s="54"/>
      <c r="F59" s="8">
        <v>18865</v>
      </c>
      <c r="G59" s="8">
        <f t="shared" ref="G59:G67" si="7">+F59*2</f>
        <v>37730</v>
      </c>
      <c r="H59" s="8">
        <v>7218</v>
      </c>
      <c r="I59" s="19">
        <f t="shared" si="1"/>
        <v>14436</v>
      </c>
      <c r="J59" s="8">
        <f t="shared" si="5"/>
        <v>13041.5</v>
      </c>
      <c r="K59" s="8">
        <f t="shared" si="6"/>
        <v>26083</v>
      </c>
    </row>
    <row r="60" spans="1:11" ht="60" x14ac:dyDescent="0.25">
      <c r="A60" s="2" t="s">
        <v>129</v>
      </c>
      <c r="B60" s="3" t="s">
        <v>98</v>
      </c>
      <c r="C60" s="3" t="s">
        <v>69</v>
      </c>
      <c r="D60" s="54"/>
      <c r="E60" s="54"/>
      <c r="F60" s="8">
        <v>18865</v>
      </c>
      <c r="G60" s="8">
        <f t="shared" si="7"/>
        <v>37730</v>
      </c>
      <c r="H60" s="8">
        <v>7218</v>
      </c>
      <c r="I60" s="19">
        <f t="shared" si="1"/>
        <v>14436</v>
      </c>
      <c r="J60" s="8">
        <f t="shared" si="5"/>
        <v>13041.5</v>
      </c>
      <c r="K60" s="8">
        <f t="shared" si="6"/>
        <v>26083</v>
      </c>
    </row>
    <row r="61" spans="1:11" ht="60" x14ac:dyDescent="0.25">
      <c r="A61" s="2" t="s">
        <v>130</v>
      </c>
      <c r="B61" s="3" t="s">
        <v>131</v>
      </c>
      <c r="C61" s="3" t="s">
        <v>69</v>
      </c>
      <c r="D61" s="55"/>
      <c r="E61" s="55"/>
      <c r="F61" s="8">
        <v>18865</v>
      </c>
      <c r="G61" s="8">
        <f t="shared" si="7"/>
        <v>37730</v>
      </c>
      <c r="H61" s="8">
        <v>7218</v>
      </c>
      <c r="I61" s="19">
        <f t="shared" si="1"/>
        <v>14436</v>
      </c>
      <c r="J61" s="8">
        <f t="shared" si="5"/>
        <v>13041.5</v>
      </c>
      <c r="K61" s="8">
        <f t="shared" si="6"/>
        <v>26083</v>
      </c>
    </row>
    <row r="62" spans="1:11" x14ac:dyDescent="0.25">
      <c r="A62" s="74" t="s">
        <v>132</v>
      </c>
      <c r="B62" s="75"/>
      <c r="C62" s="75"/>
      <c r="D62" s="75"/>
      <c r="E62" s="75"/>
      <c r="F62" s="75"/>
      <c r="G62" s="75"/>
      <c r="H62" s="75"/>
      <c r="I62" s="75"/>
      <c r="J62" s="73"/>
      <c r="K62" s="42"/>
    </row>
    <row r="63" spans="1:11" ht="45" x14ac:dyDescent="0.25">
      <c r="A63" s="2" t="s">
        <v>133</v>
      </c>
      <c r="B63" s="3" t="s">
        <v>134</v>
      </c>
      <c r="C63" s="3" t="s">
        <v>13</v>
      </c>
      <c r="D63" s="53" t="s">
        <v>7</v>
      </c>
      <c r="E63" s="53">
        <v>2</v>
      </c>
      <c r="F63" s="8">
        <v>18865</v>
      </c>
      <c r="G63" s="8">
        <f t="shared" si="7"/>
        <v>37730</v>
      </c>
      <c r="H63" s="8">
        <v>7218</v>
      </c>
      <c r="I63" s="19">
        <f t="shared" si="1"/>
        <v>14436</v>
      </c>
      <c r="J63" s="8">
        <f t="shared" si="5"/>
        <v>13041.5</v>
      </c>
      <c r="K63" s="8">
        <f t="shared" si="6"/>
        <v>26083</v>
      </c>
    </row>
    <row r="64" spans="1:11" ht="60" x14ac:dyDescent="0.25">
      <c r="A64" s="2" t="s">
        <v>135</v>
      </c>
      <c r="B64" s="3" t="s">
        <v>136</v>
      </c>
      <c r="C64" s="3" t="s">
        <v>75</v>
      </c>
      <c r="D64" s="54"/>
      <c r="E64" s="54"/>
      <c r="F64" s="8">
        <v>18865</v>
      </c>
      <c r="G64" s="8">
        <f t="shared" si="7"/>
        <v>37730</v>
      </c>
      <c r="H64" s="8">
        <v>7218</v>
      </c>
      <c r="I64" s="19">
        <f t="shared" si="1"/>
        <v>14436</v>
      </c>
      <c r="J64" s="8">
        <f t="shared" si="5"/>
        <v>13041.5</v>
      </c>
      <c r="K64" s="8">
        <f t="shared" si="6"/>
        <v>26083</v>
      </c>
    </row>
    <row r="65" spans="1:11" ht="75" x14ac:dyDescent="0.25">
      <c r="A65" s="2" t="s">
        <v>137</v>
      </c>
      <c r="B65" s="3" t="s">
        <v>138</v>
      </c>
      <c r="C65" s="7" t="s">
        <v>72</v>
      </c>
      <c r="D65" s="54"/>
      <c r="E65" s="54"/>
      <c r="F65" s="8">
        <v>18865</v>
      </c>
      <c r="G65" s="8">
        <f t="shared" si="7"/>
        <v>37730</v>
      </c>
      <c r="H65" s="8">
        <v>7218</v>
      </c>
      <c r="I65" s="19">
        <f t="shared" si="1"/>
        <v>14436</v>
      </c>
      <c r="J65" s="8">
        <f t="shared" si="5"/>
        <v>13041.5</v>
      </c>
      <c r="K65" s="8">
        <f t="shared" si="6"/>
        <v>26083</v>
      </c>
    </row>
    <row r="66" spans="1:11" ht="75" x14ac:dyDescent="0.25">
      <c r="A66" s="2" t="s">
        <v>139</v>
      </c>
      <c r="B66" s="3" t="s">
        <v>140</v>
      </c>
      <c r="C66" s="4" t="s">
        <v>72</v>
      </c>
      <c r="D66" s="54"/>
      <c r="E66" s="54"/>
      <c r="F66" s="8">
        <v>18865</v>
      </c>
      <c r="G66" s="8">
        <f t="shared" si="7"/>
        <v>37730</v>
      </c>
      <c r="H66" s="8">
        <v>7218</v>
      </c>
      <c r="I66" s="19">
        <f t="shared" si="1"/>
        <v>14436</v>
      </c>
      <c r="J66" s="8">
        <f t="shared" si="5"/>
        <v>13041.5</v>
      </c>
      <c r="K66" s="8">
        <f t="shared" si="6"/>
        <v>26083</v>
      </c>
    </row>
    <row r="67" spans="1:11" ht="45" x14ac:dyDescent="0.25">
      <c r="A67" s="2" t="s">
        <v>141</v>
      </c>
      <c r="B67" s="3" t="s">
        <v>142</v>
      </c>
      <c r="C67" s="3" t="s">
        <v>19</v>
      </c>
      <c r="D67" s="55"/>
      <c r="E67" s="55"/>
      <c r="F67" s="8">
        <v>18865</v>
      </c>
      <c r="G67" s="8">
        <f t="shared" si="7"/>
        <v>37730</v>
      </c>
      <c r="H67" s="8">
        <v>7218</v>
      </c>
      <c r="I67" s="19">
        <f t="shared" si="1"/>
        <v>14436</v>
      </c>
      <c r="J67" s="8">
        <f t="shared" si="5"/>
        <v>13041.5</v>
      </c>
      <c r="K67" s="8">
        <f t="shared" si="6"/>
        <v>26083</v>
      </c>
    </row>
    <row r="68" spans="1:11" x14ac:dyDescent="0.25">
      <c r="A68" s="77" t="s">
        <v>143</v>
      </c>
      <c r="B68" s="78"/>
      <c r="C68" s="78"/>
      <c r="D68" s="78"/>
      <c r="E68" s="78"/>
      <c r="F68" s="79"/>
      <c r="G68" s="22">
        <f>+G4+G5+G6+G7+G8+G9+G10+G11+G12+G13+G14+G15+G16+G18+G19+G20+G21+G22+G23+G24+G25+G26+G27+G28+G29+G30+G31+G32+G34+G35+G36+G37+G38+G39+G40+G41+G42+G43+G45+G46+G47+G48+G49+G50+G51+G52+G53+G54+G55+G56+G58+G59+G60+G61+G63+G64+G65+G66+G67</f>
        <v>2226070</v>
      </c>
      <c r="H68" s="22"/>
      <c r="I68" s="22">
        <f>+I4+I5+I6+I7+I8+I9+I10+I11+I12+I13+I14+I15+I16+I18+I19+I20+I21+I22+I23+I24+I25+I26+I27+I28+I29+I30+I31+I32+I34+I35+I36+I37+I38+I39+I40+I41+I42+I43+I45+I46+I47+I48+I49+I50+I51+I52+I53+I54+I55+I56+I58+I59+I60+I61+I63+I64+I65+I66+I67</f>
        <v>851724</v>
      </c>
      <c r="J68" s="33">
        <f>+J4+J5+J6+J7+J8+J9+J10+J11+J12+J13+J14+J15+J16+J18+J19+J20+J21+J22+J23+J24+J25+J26+J27+J28+J29+J30+J31+J32+J34+J35+J36+J37+J38+J39+J40+J41+J42+J43+J45+J46+J47+J48+J49+J50+J51+J52+J53+J54+J55+J56+J58+J59+J60+J61+J63+J64+J65+J66+J67</f>
        <v>769448.5</v>
      </c>
      <c r="K68" s="33">
        <f>+K4+K5+K6+K7+K8+K9+K10+K11+K12+K13+K14+K15+K16+K18+K19+K20+K21+K22+K23+K24+K25+K26+K27+K28+K29+K30+K31+K32+K34+K35+K36+K37+K38+K39+K40+K41+K42+K43+K45+K46+K47+K48+K49+K50+K51+K52+K53+K54+K55+K56+K58+K59+K60+K61+K63+K64+K65+K66+K67</f>
        <v>1538897</v>
      </c>
    </row>
    <row r="69" spans="1:11" x14ac:dyDescent="0.25">
      <c r="A69" s="67" t="s">
        <v>144</v>
      </c>
      <c r="B69" s="68"/>
      <c r="C69" s="68"/>
      <c r="D69" s="68"/>
      <c r="E69" s="68"/>
      <c r="F69" s="69"/>
      <c r="G69" s="22">
        <f>+G68*19%</f>
        <v>422953.3</v>
      </c>
      <c r="H69" s="22"/>
      <c r="I69" s="22">
        <f>+I68*19%</f>
        <v>161827.56</v>
      </c>
      <c r="J69" s="34">
        <f>+J68*19%</f>
        <v>146195.215</v>
      </c>
      <c r="K69" s="34">
        <f>+K68*19%</f>
        <v>292390.43</v>
      </c>
    </row>
    <row r="70" spans="1:11" x14ac:dyDescent="0.25">
      <c r="A70" s="67" t="s">
        <v>145</v>
      </c>
      <c r="B70" s="68"/>
      <c r="C70" s="68"/>
      <c r="D70" s="68"/>
      <c r="E70" s="68"/>
      <c r="F70" s="69"/>
      <c r="G70" s="22">
        <f>+G68+G69</f>
        <v>2649023.2999999998</v>
      </c>
      <c r="H70" s="22"/>
      <c r="I70" s="22">
        <f>+I68+I69</f>
        <v>1013551.56</v>
      </c>
      <c r="J70" s="34">
        <f>+J68+J69</f>
        <v>915643.71499999997</v>
      </c>
      <c r="K70" s="34">
        <f>+K68+K69</f>
        <v>1831287.43</v>
      </c>
    </row>
    <row r="72" spans="1:11" ht="15" customHeight="1" x14ac:dyDescent="0.25">
      <c r="A72" s="48" t="s">
        <v>148</v>
      </c>
      <c r="B72" s="49"/>
      <c r="C72" s="49"/>
      <c r="D72" s="49"/>
      <c r="E72" s="49"/>
      <c r="F72" s="49"/>
      <c r="G72" s="49"/>
      <c r="H72" s="49"/>
      <c r="I72" s="50"/>
    </row>
    <row r="73" spans="1:11" x14ac:dyDescent="0.25">
      <c r="A73" s="61" t="s">
        <v>149</v>
      </c>
      <c r="B73" s="61"/>
      <c r="C73" s="61"/>
      <c r="D73" s="62" t="s">
        <v>2</v>
      </c>
      <c r="E73" s="62"/>
      <c r="F73" s="62" t="s">
        <v>150</v>
      </c>
      <c r="G73" s="62"/>
      <c r="H73" s="62" t="s">
        <v>256</v>
      </c>
      <c r="I73" s="66"/>
    </row>
    <row r="74" spans="1:11" ht="39" x14ac:dyDescent="0.25">
      <c r="A74" s="23" t="s">
        <v>151</v>
      </c>
      <c r="B74" s="23" t="s">
        <v>5</v>
      </c>
      <c r="C74" s="23" t="s">
        <v>152</v>
      </c>
      <c r="D74" s="24" t="s">
        <v>9</v>
      </c>
      <c r="E74" s="24" t="s">
        <v>257</v>
      </c>
      <c r="F74" s="24" t="s">
        <v>9</v>
      </c>
      <c r="G74" s="24" t="s">
        <v>257</v>
      </c>
      <c r="H74" s="31" t="s">
        <v>146</v>
      </c>
      <c r="I74" s="31" t="s">
        <v>258</v>
      </c>
    </row>
    <row r="75" spans="1:11" x14ac:dyDescent="0.25">
      <c r="A75" s="2" t="s">
        <v>11</v>
      </c>
      <c r="B75" s="3" t="s">
        <v>153</v>
      </c>
      <c r="C75" s="63" t="s">
        <v>152</v>
      </c>
      <c r="D75" s="5">
        <v>700000</v>
      </c>
      <c r="E75" s="5">
        <f>+D75*19%</f>
        <v>133000</v>
      </c>
      <c r="F75" s="25">
        <v>650050</v>
      </c>
      <c r="G75" s="26">
        <f>+F75*19%</f>
        <v>123509.5</v>
      </c>
      <c r="H75" s="25">
        <f>(D75+F75)/2</f>
        <v>675025</v>
      </c>
      <c r="I75" s="8">
        <f>(E75+G75)/2</f>
        <v>128254.75</v>
      </c>
    </row>
    <row r="76" spans="1:11" x14ac:dyDescent="0.25">
      <c r="A76" s="2" t="s">
        <v>14</v>
      </c>
      <c r="B76" s="2" t="s">
        <v>154</v>
      </c>
      <c r="C76" s="64"/>
      <c r="D76" s="5">
        <v>300000</v>
      </c>
      <c r="E76" s="5">
        <f t="shared" ref="E76:E89" si="8">+D76*19%</f>
        <v>57000</v>
      </c>
      <c r="F76" s="25">
        <v>230000</v>
      </c>
      <c r="G76" s="26">
        <f t="shared" ref="G76:G126" si="9">+F76*19%</f>
        <v>43700</v>
      </c>
      <c r="H76" s="25">
        <f t="shared" ref="H76:H139" si="10">(D76+F76)/2</f>
        <v>265000</v>
      </c>
      <c r="I76" s="8">
        <f t="shared" ref="I76:I139" si="11">(E76+G76)/2</f>
        <v>50350</v>
      </c>
    </row>
    <row r="77" spans="1:11" x14ac:dyDescent="0.25">
      <c r="A77" s="2" t="s">
        <v>17</v>
      </c>
      <c r="B77" s="2" t="s">
        <v>155</v>
      </c>
      <c r="C77" s="64"/>
      <c r="D77" s="5">
        <v>1500000</v>
      </c>
      <c r="E77" s="5">
        <f t="shared" si="8"/>
        <v>285000</v>
      </c>
      <c r="F77" s="25">
        <v>1400000</v>
      </c>
      <c r="G77" s="26">
        <f t="shared" si="9"/>
        <v>266000</v>
      </c>
      <c r="H77" s="25">
        <f t="shared" si="10"/>
        <v>1450000</v>
      </c>
      <c r="I77" s="8">
        <f t="shared" si="11"/>
        <v>275500</v>
      </c>
    </row>
    <row r="78" spans="1:11" x14ac:dyDescent="0.25">
      <c r="A78" s="2" t="s">
        <v>20</v>
      </c>
      <c r="B78" s="2" t="s">
        <v>156</v>
      </c>
      <c r="C78" s="64"/>
      <c r="D78" s="36">
        <v>500000</v>
      </c>
      <c r="E78" s="5">
        <f t="shared" si="8"/>
        <v>95000</v>
      </c>
      <c r="F78" s="25">
        <v>550000</v>
      </c>
      <c r="G78" s="26">
        <f t="shared" si="9"/>
        <v>104500</v>
      </c>
      <c r="H78" s="25">
        <f t="shared" si="10"/>
        <v>525000</v>
      </c>
      <c r="I78" s="8">
        <f t="shared" si="11"/>
        <v>99750</v>
      </c>
    </row>
    <row r="79" spans="1:11" x14ac:dyDescent="0.25">
      <c r="A79" s="2" t="s">
        <v>23</v>
      </c>
      <c r="B79" s="2" t="s">
        <v>157</v>
      </c>
      <c r="C79" s="64"/>
      <c r="D79" s="5">
        <v>5000000</v>
      </c>
      <c r="E79" s="5">
        <f t="shared" si="8"/>
        <v>950000</v>
      </c>
      <c r="F79" s="25">
        <v>4500000</v>
      </c>
      <c r="G79" s="26">
        <f t="shared" si="9"/>
        <v>855000</v>
      </c>
      <c r="H79" s="25">
        <f t="shared" si="10"/>
        <v>4750000</v>
      </c>
      <c r="I79" s="8">
        <f t="shared" si="11"/>
        <v>902500</v>
      </c>
    </row>
    <row r="80" spans="1:11" x14ac:dyDescent="0.25">
      <c r="A80" s="2" t="s">
        <v>26</v>
      </c>
      <c r="B80" s="2" t="s">
        <v>158</v>
      </c>
      <c r="C80" s="64"/>
      <c r="D80" s="5">
        <v>500000</v>
      </c>
      <c r="E80" s="5">
        <f t="shared" si="8"/>
        <v>95000</v>
      </c>
      <c r="F80" s="25">
        <v>470000</v>
      </c>
      <c r="G80" s="26">
        <f t="shared" si="9"/>
        <v>89300</v>
      </c>
      <c r="H80" s="25">
        <f t="shared" si="10"/>
        <v>485000</v>
      </c>
      <c r="I80" s="8">
        <f t="shared" si="11"/>
        <v>92150</v>
      </c>
    </row>
    <row r="81" spans="1:9" x14ac:dyDescent="0.25">
      <c r="A81" s="2" t="s">
        <v>28</v>
      </c>
      <c r="B81" s="2" t="s">
        <v>159</v>
      </c>
      <c r="C81" s="64"/>
      <c r="D81" s="5">
        <v>1000000</v>
      </c>
      <c r="E81" s="5">
        <f t="shared" si="8"/>
        <v>190000</v>
      </c>
      <c r="F81" s="25">
        <v>900000</v>
      </c>
      <c r="G81" s="26">
        <f t="shared" si="9"/>
        <v>171000</v>
      </c>
      <c r="H81" s="25">
        <f t="shared" si="10"/>
        <v>950000</v>
      </c>
      <c r="I81" s="8">
        <f t="shared" si="11"/>
        <v>180500</v>
      </c>
    </row>
    <row r="82" spans="1:9" x14ac:dyDescent="0.25">
      <c r="A82" s="2" t="s">
        <v>30</v>
      </c>
      <c r="B82" s="2" t="s">
        <v>160</v>
      </c>
      <c r="C82" s="64"/>
      <c r="D82" s="5">
        <v>3000000</v>
      </c>
      <c r="E82" s="5">
        <f t="shared" si="8"/>
        <v>570000</v>
      </c>
      <c r="F82" s="25">
        <v>2800000</v>
      </c>
      <c r="G82" s="26">
        <f t="shared" si="9"/>
        <v>532000</v>
      </c>
      <c r="H82" s="25">
        <f t="shared" si="10"/>
        <v>2900000</v>
      </c>
      <c r="I82" s="8">
        <f t="shared" si="11"/>
        <v>551000</v>
      </c>
    </row>
    <row r="83" spans="1:9" x14ac:dyDescent="0.25">
      <c r="A83" s="2" t="s">
        <v>32</v>
      </c>
      <c r="B83" s="2" t="s">
        <v>161</v>
      </c>
      <c r="C83" s="64"/>
      <c r="D83" s="5">
        <v>200000</v>
      </c>
      <c r="E83" s="5">
        <f t="shared" si="8"/>
        <v>38000</v>
      </c>
      <c r="F83" s="25">
        <v>180000</v>
      </c>
      <c r="G83" s="26">
        <f t="shared" si="9"/>
        <v>34200</v>
      </c>
      <c r="H83" s="25">
        <f t="shared" si="10"/>
        <v>190000</v>
      </c>
      <c r="I83" s="8">
        <f t="shared" si="11"/>
        <v>36100</v>
      </c>
    </row>
    <row r="84" spans="1:9" x14ac:dyDescent="0.25">
      <c r="A84" s="2" t="s">
        <v>34</v>
      </c>
      <c r="B84" s="2" t="s">
        <v>162</v>
      </c>
      <c r="C84" s="64"/>
      <c r="D84" s="5">
        <v>500000</v>
      </c>
      <c r="E84" s="5">
        <f t="shared" si="8"/>
        <v>95000</v>
      </c>
      <c r="F84" s="25">
        <v>470000</v>
      </c>
      <c r="G84" s="26">
        <f t="shared" si="9"/>
        <v>89300</v>
      </c>
      <c r="H84" s="25">
        <f t="shared" si="10"/>
        <v>485000</v>
      </c>
      <c r="I84" s="8">
        <f t="shared" si="11"/>
        <v>92150</v>
      </c>
    </row>
    <row r="85" spans="1:9" x14ac:dyDescent="0.25">
      <c r="A85" s="2" t="s">
        <v>36</v>
      </c>
      <c r="B85" s="2" t="s">
        <v>163</v>
      </c>
      <c r="C85" s="64"/>
      <c r="D85" s="5">
        <v>2000000</v>
      </c>
      <c r="E85" s="5">
        <f t="shared" si="8"/>
        <v>380000</v>
      </c>
      <c r="F85" s="25">
        <v>1850000</v>
      </c>
      <c r="G85" s="26">
        <f t="shared" si="9"/>
        <v>351500</v>
      </c>
      <c r="H85" s="25">
        <f t="shared" si="10"/>
        <v>1925000</v>
      </c>
      <c r="I85" s="8">
        <f t="shared" si="11"/>
        <v>365750</v>
      </c>
    </row>
    <row r="86" spans="1:9" x14ac:dyDescent="0.25">
      <c r="A86" s="2" t="s">
        <v>39</v>
      </c>
      <c r="B86" s="2" t="s">
        <v>164</v>
      </c>
      <c r="C86" s="64"/>
      <c r="D86" s="5">
        <v>700000</v>
      </c>
      <c r="E86" s="5">
        <f t="shared" si="8"/>
        <v>133000</v>
      </c>
      <c r="F86" s="25">
        <v>650000</v>
      </c>
      <c r="G86" s="26">
        <f t="shared" si="9"/>
        <v>123500</v>
      </c>
      <c r="H86" s="25">
        <f t="shared" si="10"/>
        <v>675000</v>
      </c>
      <c r="I86" s="8">
        <f t="shared" si="11"/>
        <v>128250</v>
      </c>
    </row>
    <row r="87" spans="1:9" x14ac:dyDescent="0.25">
      <c r="A87" s="2" t="s">
        <v>41</v>
      </c>
      <c r="B87" s="2" t="s">
        <v>165</v>
      </c>
      <c r="C87" s="64"/>
      <c r="D87" s="5">
        <v>7000000</v>
      </c>
      <c r="E87" s="5">
        <f t="shared" si="8"/>
        <v>1330000</v>
      </c>
      <c r="F87" s="25">
        <v>6500000</v>
      </c>
      <c r="G87" s="26">
        <f t="shared" si="9"/>
        <v>1235000</v>
      </c>
      <c r="H87" s="25">
        <f t="shared" si="10"/>
        <v>6750000</v>
      </c>
      <c r="I87" s="8">
        <f t="shared" si="11"/>
        <v>1282500</v>
      </c>
    </row>
    <row r="88" spans="1:9" x14ac:dyDescent="0.25">
      <c r="A88" s="2" t="s">
        <v>166</v>
      </c>
      <c r="B88" s="2" t="s">
        <v>167</v>
      </c>
      <c r="C88" s="64"/>
      <c r="D88" s="5">
        <v>400000</v>
      </c>
      <c r="E88" s="5">
        <f t="shared" si="8"/>
        <v>76000</v>
      </c>
      <c r="F88" s="25">
        <v>380000</v>
      </c>
      <c r="G88" s="26">
        <f t="shared" si="9"/>
        <v>72200</v>
      </c>
      <c r="H88" s="25">
        <f t="shared" si="10"/>
        <v>390000</v>
      </c>
      <c r="I88" s="8">
        <f t="shared" si="11"/>
        <v>74100</v>
      </c>
    </row>
    <row r="89" spans="1:9" x14ac:dyDescent="0.25">
      <c r="A89" s="2" t="s">
        <v>168</v>
      </c>
      <c r="B89" s="2" t="s">
        <v>169</v>
      </c>
      <c r="C89" s="64"/>
      <c r="D89" s="5">
        <v>8000000</v>
      </c>
      <c r="E89" s="5">
        <f t="shared" si="8"/>
        <v>1520000</v>
      </c>
      <c r="F89" s="25">
        <v>7700000</v>
      </c>
      <c r="G89" s="26">
        <f t="shared" si="9"/>
        <v>1463000</v>
      </c>
      <c r="H89" s="25">
        <f t="shared" si="10"/>
        <v>7850000</v>
      </c>
      <c r="I89" s="8">
        <f t="shared" si="11"/>
        <v>1491500</v>
      </c>
    </row>
    <row r="90" spans="1:9" x14ac:dyDescent="0.25">
      <c r="A90" s="2" t="s">
        <v>170</v>
      </c>
      <c r="B90" s="2" t="s">
        <v>171</v>
      </c>
      <c r="C90" s="65"/>
      <c r="D90" s="5">
        <v>2500000</v>
      </c>
      <c r="E90" s="5">
        <f>+D90*19%</f>
        <v>475000</v>
      </c>
      <c r="F90" s="5">
        <v>2200000</v>
      </c>
      <c r="G90" s="26">
        <f t="shared" si="9"/>
        <v>418000</v>
      </c>
      <c r="H90" s="25">
        <f t="shared" si="10"/>
        <v>2350000</v>
      </c>
      <c r="I90" s="8">
        <f t="shared" si="11"/>
        <v>446500</v>
      </c>
    </row>
    <row r="91" spans="1:9" x14ac:dyDescent="0.25">
      <c r="A91" s="58" t="s">
        <v>172</v>
      </c>
      <c r="B91" s="58"/>
      <c r="C91" s="58"/>
      <c r="D91" s="58"/>
      <c r="E91" s="58"/>
      <c r="F91" s="58"/>
      <c r="G91" s="58"/>
      <c r="H91" s="59"/>
      <c r="I91" s="60"/>
    </row>
    <row r="92" spans="1:9" x14ac:dyDescent="0.25">
      <c r="A92" s="2" t="s">
        <v>47</v>
      </c>
      <c r="B92" s="27" t="s">
        <v>173</v>
      </c>
      <c r="C92" s="54"/>
      <c r="D92" s="5">
        <v>3300000</v>
      </c>
      <c r="E92" s="5">
        <f>+D92*19%</f>
        <v>627000</v>
      </c>
      <c r="F92" s="25">
        <v>3100000</v>
      </c>
      <c r="G92" s="26">
        <f t="shared" si="9"/>
        <v>589000</v>
      </c>
      <c r="H92" s="25">
        <f t="shared" si="10"/>
        <v>3200000</v>
      </c>
      <c r="I92" s="8">
        <f t="shared" si="11"/>
        <v>608000</v>
      </c>
    </row>
    <row r="93" spans="1:9" x14ac:dyDescent="0.25">
      <c r="A93" s="2" t="s">
        <v>49</v>
      </c>
      <c r="B93" s="27" t="s">
        <v>174</v>
      </c>
      <c r="C93" s="54"/>
      <c r="D93" s="5">
        <v>120000</v>
      </c>
      <c r="E93" s="5">
        <f t="shared" ref="E93:E126" si="12">+D93*19%</f>
        <v>22800</v>
      </c>
      <c r="F93" s="25">
        <v>120000</v>
      </c>
      <c r="G93" s="26">
        <f t="shared" si="9"/>
        <v>22800</v>
      </c>
      <c r="H93" s="25">
        <f t="shared" si="10"/>
        <v>120000</v>
      </c>
      <c r="I93" s="8">
        <f t="shared" si="11"/>
        <v>22800</v>
      </c>
    </row>
    <row r="94" spans="1:9" x14ac:dyDescent="0.25">
      <c r="A94" s="2" t="s">
        <v>51</v>
      </c>
      <c r="B94" s="27" t="s">
        <v>175</v>
      </c>
      <c r="C94" s="54"/>
      <c r="D94" s="5">
        <v>2100000</v>
      </c>
      <c r="E94" s="5">
        <f t="shared" si="12"/>
        <v>399000</v>
      </c>
      <c r="F94" s="25">
        <v>2000000</v>
      </c>
      <c r="G94" s="26">
        <f t="shared" si="9"/>
        <v>380000</v>
      </c>
      <c r="H94" s="25">
        <f t="shared" si="10"/>
        <v>2050000</v>
      </c>
      <c r="I94" s="8">
        <f t="shared" si="11"/>
        <v>389500</v>
      </c>
    </row>
    <row r="95" spans="1:9" x14ac:dyDescent="0.25">
      <c r="A95" s="2" t="s">
        <v>53</v>
      </c>
      <c r="B95" s="27" t="s">
        <v>176</v>
      </c>
      <c r="C95" s="54"/>
      <c r="D95" s="5">
        <v>2000000</v>
      </c>
      <c r="E95" s="5">
        <f t="shared" si="12"/>
        <v>380000</v>
      </c>
      <c r="F95" s="25">
        <v>1900000</v>
      </c>
      <c r="G95" s="26">
        <f t="shared" si="9"/>
        <v>361000</v>
      </c>
      <c r="H95" s="25">
        <f t="shared" si="10"/>
        <v>1950000</v>
      </c>
      <c r="I95" s="8">
        <f t="shared" si="11"/>
        <v>370500</v>
      </c>
    </row>
    <row r="96" spans="1:9" x14ac:dyDescent="0.25">
      <c r="A96" s="2" t="s">
        <v>56</v>
      </c>
      <c r="B96" s="27" t="s">
        <v>177</v>
      </c>
      <c r="C96" s="54"/>
      <c r="D96" s="5">
        <v>900000</v>
      </c>
      <c r="E96" s="5">
        <f t="shared" si="12"/>
        <v>171000</v>
      </c>
      <c r="F96" s="25">
        <v>880000</v>
      </c>
      <c r="G96" s="26">
        <f t="shared" si="9"/>
        <v>167200</v>
      </c>
      <c r="H96" s="25">
        <f t="shared" si="10"/>
        <v>890000</v>
      </c>
      <c r="I96" s="8">
        <f t="shared" si="11"/>
        <v>169100</v>
      </c>
    </row>
    <row r="97" spans="1:9" ht="30" x14ac:dyDescent="0.25">
      <c r="A97" s="2" t="s">
        <v>58</v>
      </c>
      <c r="B97" s="28" t="s">
        <v>178</v>
      </c>
      <c r="C97" s="54"/>
      <c r="D97" s="5">
        <v>4000000</v>
      </c>
      <c r="E97" s="5">
        <f t="shared" si="12"/>
        <v>760000</v>
      </c>
      <c r="F97" s="25">
        <v>3500000</v>
      </c>
      <c r="G97" s="26">
        <f t="shared" si="9"/>
        <v>665000</v>
      </c>
      <c r="H97" s="25">
        <f t="shared" si="10"/>
        <v>3750000</v>
      </c>
      <c r="I97" s="8">
        <f t="shared" si="11"/>
        <v>712500</v>
      </c>
    </row>
    <row r="98" spans="1:9" x14ac:dyDescent="0.25">
      <c r="A98" s="2" t="s">
        <v>59</v>
      </c>
      <c r="B98" s="27" t="s">
        <v>179</v>
      </c>
      <c r="C98" s="54"/>
      <c r="D98" s="5">
        <v>10000</v>
      </c>
      <c r="E98" s="5">
        <f t="shared" si="12"/>
        <v>1900</v>
      </c>
      <c r="F98" s="25">
        <v>10000</v>
      </c>
      <c r="G98" s="26">
        <f t="shared" si="9"/>
        <v>1900</v>
      </c>
      <c r="H98" s="25">
        <f t="shared" si="10"/>
        <v>10000</v>
      </c>
      <c r="I98" s="8">
        <f t="shared" si="11"/>
        <v>1900</v>
      </c>
    </row>
    <row r="99" spans="1:9" x14ac:dyDescent="0.25">
      <c r="A99" s="2" t="s">
        <v>61</v>
      </c>
      <c r="B99" s="27" t="s">
        <v>180</v>
      </c>
      <c r="C99" s="54"/>
      <c r="D99" s="5">
        <v>300000</v>
      </c>
      <c r="E99" s="5">
        <f t="shared" si="12"/>
        <v>57000</v>
      </c>
      <c r="F99" s="25">
        <v>280000</v>
      </c>
      <c r="G99" s="26">
        <f t="shared" si="9"/>
        <v>53200</v>
      </c>
      <c r="H99" s="25">
        <f t="shared" si="10"/>
        <v>290000</v>
      </c>
      <c r="I99" s="8">
        <f t="shared" si="11"/>
        <v>55100</v>
      </c>
    </row>
    <row r="100" spans="1:9" x14ac:dyDescent="0.25">
      <c r="A100" s="2" t="s">
        <v>63</v>
      </c>
      <c r="B100" s="27" t="s">
        <v>181</v>
      </c>
      <c r="C100" s="54"/>
      <c r="D100" s="36">
        <v>2000000</v>
      </c>
      <c r="E100" s="5">
        <f t="shared" si="12"/>
        <v>380000</v>
      </c>
      <c r="F100" s="25">
        <v>2000000</v>
      </c>
      <c r="G100" s="26">
        <f t="shared" si="9"/>
        <v>380000</v>
      </c>
      <c r="H100" s="25">
        <f t="shared" si="10"/>
        <v>2000000</v>
      </c>
      <c r="I100" s="8">
        <f t="shared" si="11"/>
        <v>380000</v>
      </c>
    </row>
    <row r="101" spans="1:9" x14ac:dyDescent="0.25">
      <c r="A101" s="2" t="s">
        <v>65</v>
      </c>
      <c r="B101" s="27" t="s">
        <v>182</v>
      </c>
      <c r="C101" s="55"/>
      <c r="D101" s="5">
        <v>800000</v>
      </c>
      <c r="E101" s="5">
        <f t="shared" si="12"/>
        <v>152000</v>
      </c>
      <c r="F101" s="25">
        <v>780000</v>
      </c>
      <c r="G101" s="26">
        <f t="shared" si="9"/>
        <v>148200</v>
      </c>
      <c r="H101" s="25">
        <f t="shared" si="10"/>
        <v>790000</v>
      </c>
      <c r="I101" s="8">
        <f t="shared" si="11"/>
        <v>150100</v>
      </c>
    </row>
    <row r="102" spans="1:9" x14ac:dyDescent="0.25">
      <c r="A102" s="58" t="s">
        <v>78</v>
      </c>
      <c r="B102" s="58"/>
      <c r="C102" s="58"/>
      <c r="D102" s="58"/>
      <c r="E102" s="58"/>
      <c r="F102" s="58"/>
      <c r="G102" s="58"/>
      <c r="H102" s="59"/>
      <c r="I102" s="60"/>
    </row>
    <row r="103" spans="1:9" ht="30" x14ac:dyDescent="0.25">
      <c r="A103" s="2" t="s">
        <v>79</v>
      </c>
      <c r="B103" s="3" t="s">
        <v>183</v>
      </c>
      <c r="C103" s="53" t="s">
        <v>152</v>
      </c>
      <c r="D103" s="5">
        <v>10000000</v>
      </c>
      <c r="E103" s="5">
        <f t="shared" si="12"/>
        <v>1900000</v>
      </c>
      <c r="F103" s="25">
        <v>9700000</v>
      </c>
      <c r="G103" s="26">
        <f t="shared" si="9"/>
        <v>1843000</v>
      </c>
      <c r="H103" s="25">
        <f t="shared" si="10"/>
        <v>9850000</v>
      </c>
      <c r="I103" s="8">
        <f t="shared" si="11"/>
        <v>1871500</v>
      </c>
    </row>
    <row r="104" spans="1:9" x14ac:dyDescent="0.25">
      <c r="A104" s="2" t="s">
        <v>81</v>
      </c>
      <c r="B104" s="2" t="s">
        <v>184</v>
      </c>
      <c r="C104" s="54"/>
      <c r="D104" s="5">
        <v>550000</v>
      </c>
      <c r="E104" s="5">
        <f t="shared" si="12"/>
        <v>104500</v>
      </c>
      <c r="F104" s="25">
        <v>500000</v>
      </c>
      <c r="G104" s="26">
        <f t="shared" si="9"/>
        <v>95000</v>
      </c>
      <c r="H104" s="25">
        <f t="shared" si="10"/>
        <v>525000</v>
      </c>
      <c r="I104" s="8">
        <f t="shared" si="11"/>
        <v>99750</v>
      </c>
    </row>
    <row r="105" spans="1:9" ht="30" x14ac:dyDescent="0.25">
      <c r="A105" s="2" t="s">
        <v>83</v>
      </c>
      <c r="B105" s="3" t="s">
        <v>185</v>
      </c>
      <c r="C105" s="54"/>
      <c r="D105" s="5">
        <v>500000</v>
      </c>
      <c r="E105" s="5">
        <f t="shared" si="12"/>
        <v>95000</v>
      </c>
      <c r="F105" s="25">
        <v>480000</v>
      </c>
      <c r="G105" s="26">
        <f t="shared" si="9"/>
        <v>91200</v>
      </c>
      <c r="H105" s="25">
        <f t="shared" si="10"/>
        <v>490000</v>
      </c>
      <c r="I105" s="8">
        <f t="shared" si="11"/>
        <v>93100</v>
      </c>
    </row>
    <row r="106" spans="1:9" x14ac:dyDescent="0.25">
      <c r="A106" s="2" t="s">
        <v>85</v>
      </c>
      <c r="B106" s="2" t="s">
        <v>186</v>
      </c>
      <c r="C106" s="54"/>
      <c r="D106" s="5">
        <v>1500000</v>
      </c>
      <c r="E106" s="5">
        <f t="shared" si="12"/>
        <v>285000</v>
      </c>
      <c r="F106" s="25">
        <v>1500000</v>
      </c>
      <c r="G106" s="26">
        <f t="shared" si="9"/>
        <v>285000</v>
      </c>
      <c r="H106" s="25">
        <f t="shared" si="10"/>
        <v>1500000</v>
      </c>
      <c r="I106" s="8">
        <f t="shared" si="11"/>
        <v>285000</v>
      </c>
    </row>
    <row r="107" spans="1:9" x14ac:dyDescent="0.25">
      <c r="A107" s="2" t="s">
        <v>87</v>
      </c>
      <c r="B107" s="2" t="s">
        <v>187</v>
      </c>
      <c r="C107" s="54"/>
      <c r="D107" s="5">
        <v>170000</v>
      </c>
      <c r="E107" s="5">
        <f t="shared" si="12"/>
        <v>32300</v>
      </c>
      <c r="F107" s="25">
        <v>160000</v>
      </c>
      <c r="G107" s="26">
        <f t="shared" si="9"/>
        <v>30400</v>
      </c>
      <c r="H107" s="25">
        <f t="shared" si="10"/>
        <v>165000</v>
      </c>
      <c r="I107" s="8">
        <f t="shared" si="11"/>
        <v>31350</v>
      </c>
    </row>
    <row r="108" spans="1:9" x14ac:dyDescent="0.25">
      <c r="A108" s="2" t="s">
        <v>89</v>
      </c>
      <c r="B108" s="2" t="s">
        <v>188</v>
      </c>
      <c r="C108" s="54"/>
      <c r="D108" s="5">
        <v>60000</v>
      </c>
      <c r="E108" s="5">
        <f t="shared" si="12"/>
        <v>11400</v>
      </c>
      <c r="F108" s="25">
        <v>60000</v>
      </c>
      <c r="G108" s="26">
        <f t="shared" si="9"/>
        <v>11400</v>
      </c>
      <c r="H108" s="25">
        <f t="shared" si="10"/>
        <v>60000</v>
      </c>
      <c r="I108" s="8">
        <f t="shared" si="11"/>
        <v>11400</v>
      </c>
    </row>
    <row r="109" spans="1:9" x14ac:dyDescent="0.25">
      <c r="A109" s="2" t="s">
        <v>91</v>
      </c>
      <c r="B109" s="2" t="s">
        <v>189</v>
      </c>
      <c r="C109" s="55"/>
      <c r="D109" s="5">
        <v>700000</v>
      </c>
      <c r="E109" s="5">
        <f t="shared" si="12"/>
        <v>133000</v>
      </c>
      <c r="F109" s="25">
        <v>650000</v>
      </c>
      <c r="G109" s="26">
        <f t="shared" si="9"/>
        <v>123500</v>
      </c>
      <c r="H109" s="25">
        <f t="shared" si="10"/>
        <v>675000</v>
      </c>
      <c r="I109" s="8">
        <f t="shared" si="11"/>
        <v>128250</v>
      </c>
    </row>
    <row r="110" spans="1:9" x14ac:dyDescent="0.25">
      <c r="A110" s="58" t="s">
        <v>190</v>
      </c>
      <c r="B110" s="58"/>
      <c r="C110" s="58"/>
      <c r="D110" s="58"/>
      <c r="E110" s="58"/>
      <c r="F110" s="58"/>
      <c r="G110" s="58"/>
      <c r="H110" s="59"/>
      <c r="I110" s="60"/>
    </row>
    <row r="111" spans="1:9" x14ac:dyDescent="0.25">
      <c r="A111" s="2" t="s">
        <v>100</v>
      </c>
      <c r="B111" s="2" t="s">
        <v>191</v>
      </c>
      <c r="C111" s="2"/>
      <c r="D111" s="5">
        <v>2000000</v>
      </c>
      <c r="E111" s="5">
        <f t="shared" si="12"/>
        <v>380000</v>
      </c>
      <c r="F111" s="25">
        <v>1700000</v>
      </c>
      <c r="G111" s="26">
        <f t="shared" si="9"/>
        <v>323000</v>
      </c>
      <c r="H111" s="25">
        <f t="shared" si="10"/>
        <v>1850000</v>
      </c>
      <c r="I111" s="8">
        <f t="shared" si="11"/>
        <v>351500</v>
      </c>
    </row>
    <row r="112" spans="1:9" x14ac:dyDescent="0.25">
      <c r="A112" s="2" t="s">
        <v>102</v>
      </c>
      <c r="B112" s="2" t="s">
        <v>192</v>
      </c>
      <c r="C112" s="53" t="s">
        <v>152</v>
      </c>
      <c r="D112" s="5">
        <v>2000000</v>
      </c>
      <c r="E112" s="5">
        <f t="shared" si="12"/>
        <v>380000</v>
      </c>
      <c r="F112" s="25">
        <v>1850000</v>
      </c>
      <c r="G112" s="26">
        <f t="shared" si="9"/>
        <v>351500</v>
      </c>
      <c r="H112" s="25">
        <f t="shared" si="10"/>
        <v>1925000</v>
      </c>
      <c r="I112" s="8">
        <f t="shared" si="11"/>
        <v>365750</v>
      </c>
    </row>
    <row r="113" spans="1:9" x14ac:dyDescent="0.25">
      <c r="A113" s="2" t="s">
        <v>104</v>
      </c>
      <c r="B113" s="2" t="s">
        <v>193</v>
      </c>
      <c r="C113" s="54"/>
      <c r="D113" s="5">
        <v>200000</v>
      </c>
      <c r="E113" s="5">
        <f t="shared" si="12"/>
        <v>38000</v>
      </c>
      <c r="F113" s="25">
        <v>170000</v>
      </c>
      <c r="G113" s="26">
        <f t="shared" si="9"/>
        <v>32300</v>
      </c>
      <c r="H113" s="25">
        <f t="shared" si="10"/>
        <v>185000</v>
      </c>
      <c r="I113" s="8">
        <f t="shared" si="11"/>
        <v>35150</v>
      </c>
    </row>
    <row r="114" spans="1:9" ht="30" x14ac:dyDescent="0.25">
      <c r="A114" s="2" t="s">
        <v>106</v>
      </c>
      <c r="B114" s="3" t="s">
        <v>194</v>
      </c>
      <c r="C114" s="54"/>
      <c r="D114" s="5">
        <v>300000</v>
      </c>
      <c r="E114" s="5">
        <f t="shared" si="12"/>
        <v>57000</v>
      </c>
      <c r="F114" s="25">
        <v>250000</v>
      </c>
      <c r="G114" s="26">
        <f t="shared" si="9"/>
        <v>47500</v>
      </c>
      <c r="H114" s="25">
        <f t="shared" si="10"/>
        <v>275000</v>
      </c>
      <c r="I114" s="8">
        <f t="shared" si="11"/>
        <v>52250</v>
      </c>
    </row>
    <row r="115" spans="1:9" x14ac:dyDescent="0.25">
      <c r="A115" s="2" t="s">
        <v>108</v>
      </c>
      <c r="B115" s="2" t="s">
        <v>195</v>
      </c>
      <c r="C115" s="54"/>
      <c r="D115" s="5">
        <v>600000</v>
      </c>
      <c r="E115" s="5">
        <f t="shared" si="12"/>
        <v>114000</v>
      </c>
      <c r="F115" s="25">
        <v>550000</v>
      </c>
      <c r="G115" s="26">
        <f t="shared" si="9"/>
        <v>104500</v>
      </c>
      <c r="H115" s="25">
        <f t="shared" si="10"/>
        <v>575000</v>
      </c>
      <c r="I115" s="8">
        <f t="shared" si="11"/>
        <v>109250</v>
      </c>
    </row>
    <row r="116" spans="1:9" ht="30" x14ac:dyDescent="0.25">
      <c r="A116" s="2" t="s">
        <v>110</v>
      </c>
      <c r="B116" s="3" t="s">
        <v>196</v>
      </c>
      <c r="C116" s="54"/>
      <c r="D116" s="5">
        <v>200000</v>
      </c>
      <c r="E116" s="5">
        <f t="shared" si="12"/>
        <v>38000</v>
      </c>
      <c r="F116" s="25">
        <v>170000</v>
      </c>
      <c r="G116" s="26">
        <f t="shared" si="9"/>
        <v>32300</v>
      </c>
      <c r="H116" s="25">
        <f t="shared" si="10"/>
        <v>185000</v>
      </c>
      <c r="I116" s="8">
        <f t="shared" si="11"/>
        <v>35150</v>
      </c>
    </row>
    <row r="117" spans="1:9" x14ac:dyDescent="0.25">
      <c r="A117" s="2" t="s">
        <v>112</v>
      </c>
      <c r="B117" s="2" t="s">
        <v>197</v>
      </c>
      <c r="C117" s="54"/>
      <c r="D117" s="5">
        <v>12000</v>
      </c>
      <c r="E117" s="5">
        <f t="shared" si="12"/>
        <v>2280</v>
      </c>
      <c r="F117" s="25">
        <v>12000</v>
      </c>
      <c r="G117" s="26">
        <f t="shared" si="9"/>
        <v>2280</v>
      </c>
      <c r="H117" s="25">
        <f t="shared" si="10"/>
        <v>12000</v>
      </c>
      <c r="I117" s="8">
        <f t="shared" si="11"/>
        <v>2280</v>
      </c>
    </row>
    <row r="118" spans="1:9" x14ac:dyDescent="0.25">
      <c r="A118" s="2" t="s">
        <v>114</v>
      </c>
      <c r="B118" s="2" t="s">
        <v>198</v>
      </c>
      <c r="C118" s="54"/>
      <c r="D118" s="36">
        <v>100000</v>
      </c>
      <c r="E118" s="5">
        <f t="shared" si="12"/>
        <v>19000</v>
      </c>
      <c r="F118" s="25">
        <v>100000</v>
      </c>
      <c r="G118" s="26">
        <f t="shared" si="9"/>
        <v>19000</v>
      </c>
      <c r="H118" s="25">
        <f t="shared" si="10"/>
        <v>100000</v>
      </c>
      <c r="I118" s="8">
        <f t="shared" si="11"/>
        <v>19000</v>
      </c>
    </row>
    <row r="119" spans="1:9" x14ac:dyDescent="0.25">
      <c r="A119" s="2" t="s">
        <v>116</v>
      </c>
      <c r="B119" s="2" t="s">
        <v>199</v>
      </c>
      <c r="C119" s="54"/>
      <c r="D119" s="5">
        <v>40000</v>
      </c>
      <c r="E119" s="5">
        <f t="shared" si="12"/>
        <v>7600</v>
      </c>
      <c r="F119" s="25">
        <v>40000</v>
      </c>
      <c r="G119" s="26">
        <f t="shared" si="9"/>
        <v>7600</v>
      </c>
      <c r="H119" s="25">
        <f t="shared" si="10"/>
        <v>40000</v>
      </c>
      <c r="I119" s="8">
        <f t="shared" si="11"/>
        <v>7600</v>
      </c>
    </row>
    <row r="120" spans="1:9" x14ac:dyDescent="0.25">
      <c r="A120" s="2" t="s">
        <v>118</v>
      </c>
      <c r="B120" s="2" t="s">
        <v>200</v>
      </c>
      <c r="C120" s="54"/>
      <c r="D120" s="5">
        <v>70000</v>
      </c>
      <c r="E120" s="5">
        <f t="shared" si="12"/>
        <v>13300</v>
      </c>
      <c r="F120" s="25">
        <v>70000</v>
      </c>
      <c r="G120" s="26">
        <f t="shared" si="9"/>
        <v>13300</v>
      </c>
      <c r="H120" s="25">
        <f t="shared" si="10"/>
        <v>70000</v>
      </c>
      <c r="I120" s="8">
        <f t="shared" si="11"/>
        <v>13300</v>
      </c>
    </row>
    <row r="121" spans="1:9" x14ac:dyDescent="0.25">
      <c r="A121" s="2" t="s">
        <v>120</v>
      </c>
      <c r="B121" s="2" t="s">
        <v>201</v>
      </c>
      <c r="C121" s="55"/>
      <c r="D121" s="5">
        <v>2000</v>
      </c>
      <c r="E121" s="5">
        <f t="shared" si="12"/>
        <v>380</v>
      </c>
      <c r="F121" s="25">
        <v>2000</v>
      </c>
      <c r="G121" s="26">
        <f t="shared" si="9"/>
        <v>380</v>
      </c>
      <c r="H121" s="25">
        <f t="shared" si="10"/>
        <v>2000</v>
      </c>
      <c r="I121" s="8">
        <f t="shared" si="11"/>
        <v>380</v>
      </c>
    </row>
    <row r="122" spans="1:9" x14ac:dyDescent="0.25">
      <c r="A122" s="58" t="s">
        <v>202</v>
      </c>
      <c r="B122" s="58"/>
      <c r="C122" s="58"/>
      <c r="D122" s="58"/>
      <c r="E122" s="58"/>
      <c r="F122" s="58"/>
      <c r="G122" s="58"/>
      <c r="H122" s="59"/>
      <c r="I122" s="60"/>
    </row>
    <row r="123" spans="1:9" x14ac:dyDescent="0.25">
      <c r="A123" s="2" t="s">
        <v>125</v>
      </c>
      <c r="B123" s="2" t="s">
        <v>203</v>
      </c>
      <c r="C123" s="53" t="s">
        <v>152</v>
      </c>
      <c r="D123" s="5">
        <v>170000</v>
      </c>
      <c r="E123" s="5">
        <f t="shared" si="12"/>
        <v>32300</v>
      </c>
      <c r="F123" s="25">
        <v>165000</v>
      </c>
      <c r="G123" s="26">
        <f t="shared" si="9"/>
        <v>31350</v>
      </c>
      <c r="H123" s="25">
        <f t="shared" si="10"/>
        <v>167500</v>
      </c>
      <c r="I123" s="8">
        <f t="shared" si="11"/>
        <v>31825</v>
      </c>
    </row>
    <row r="124" spans="1:9" x14ac:dyDescent="0.25">
      <c r="A124" s="2" t="s">
        <v>127</v>
      </c>
      <c r="B124" s="2" t="s">
        <v>188</v>
      </c>
      <c r="C124" s="54"/>
      <c r="D124" s="29">
        <v>60000</v>
      </c>
      <c r="E124" s="5">
        <f t="shared" si="12"/>
        <v>11400</v>
      </c>
      <c r="F124" s="25">
        <v>60000</v>
      </c>
      <c r="G124" s="26">
        <f t="shared" si="9"/>
        <v>11400</v>
      </c>
      <c r="H124" s="25">
        <f t="shared" si="10"/>
        <v>60000</v>
      </c>
      <c r="I124" s="8">
        <f t="shared" si="11"/>
        <v>11400</v>
      </c>
    </row>
    <row r="125" spans="1:9" x14ac:dyDescent="0.25">
      <c r="A125" s="2" t="s">
        <v>129</v>
      </c>
      <c r="B125" s="2" t="s">
        <v>204</v>
      </c>
      <c r="C125" s="54"/>
      <c r="D125" s="5">
        <v>1500000</v>
      </c>
      <c r="E125" s="5">
        <f t="shared" si="12"/>
        <v>285000</v>
      </c>
      <c r="F125" s="25">
        <v>1450000</v>
      </c>
      <c r="G125" s="26">
        <f t="shared" si="9"/>
        <v>275500</v>
      </c>
      <c r="H125" s="25">
        <f t="shared" si="10"/>
        <v>1475000</v>
      </c>
      <c r="I125" s="8">
        <f t="shared" si="11"/>
        <v>280250</v>
      </c>
    </row>
    <row r="126" spans="1:9" ht="30" x14ac:dyDescent="0.25">
      <c r="A126" s="2" t="s">
        <v>130</v>
      </c>
      <c r="B126" s="3" t="s">
        <v>205</v>
      </c>
      <c r="C126" s="55"/>
      <c r="D126" s="5">
        <v>4000000</v>
      </c>
      <c r="E126" s="5">
        <f t="shared" si="12"/>
        <v>760000</v>
      </c>
      <c r="F126" s="25">
        <v>3750000</v>
      </c>
      <c r="G126" s="26">
        <f t="shared" si="9"/>
        <v>712500</v>
      </c>
      <c r="H126" s="25">
        <f t="shared" si="10"/>
        <v>3875000</v>
      </c>
      <c r="I126" s="8">
        <f t="shared" si="11"/>
        <v>736250</v>
      </c>
    </row>
    <row r="127" spans="1:9" x14ac:dyDescent="0.25">
      <c r="A127" s="58" t="s">
        <v>206</v>
      </c>
      <c r="B127" s="58"/>
      <c r="C127" s="58"/>
      <c r="D127" s="58"/>
      <c r="E127" s="58"/>
      <c r="F127" s="58"/>
      <c r="G127" s="58"/>
      <c r="H127" s="59"/>
      <c r="I127" s="60"/>
    </row>
    <row r="128" spans="1:9" x14ac:dyDescent="0.25">
      <c r="A128" s="2" t="s">
        <v>133</v>
      </c>
      <c r="B128" s="2" t="s">
        <v>207</v>
      </c>
      <c r="C128" s="53" t="s">
        <v>152</v>
      </c>
      <c r="D128" s="2"/>
      <c r="E128" s="2"/>
      <c r="F128" s="25">
        <v>54000</v>
      </c>
      <c r="G128" s="26">
        <f>+F128*19%</f>
        <v>10260</v>
      </c>
      <c r="H128" s="25">
        <f>(D128+F128)</f>
        <v>54000</v>
      </c>
      <c r="I128" s="35">
        <f>(E128+G128)</f>
        <v>10260</v>
      </c>
    </row>
    <row r="129" spans="1:9" x14ac:dyDescent="0.25">
      <c r="A129" s="2" t="s">
        <v>135</v>
      </c>
      <c r="B129" s="2" t="s">
        <v>208</v>
      </c>
      <c r="C129" s="54"/>
      <c r="D129" s="5">
        <v>500000</v>
      </c>
      <c r="E129" s="5">
        <f t="shared" ref="E129:E154" si="13">+D129*19%</f>
        <v>95000</v>
      </c>
      <c r="F129" s="25">
        <v>180000</v>
      </c>
      <c r="G129" s="26">
        <f t="shared" ref="G129:G154" si="14">+F129*19%</f>
        <v>34200</v>
      </c>
      <c r="H129" s="25">
        <f t="shared" si="10"/>
        <v>340000</v>
      </c>
      <c r="I129" s="8">
        <f t="shared" si="11"/>
        <v>64600</v>
      </c>
    </row>
    <row r="130" spans="1:9" x14ac:dyDescent="0.25">
      <c r="A130" s="2" t="s">
        <v>137</v>
      </c>
      <c r="B130" s="2" t="s">
        <v>209</v>
      </c>
      <c r="C130" s="54"/>
      <c r="D130" s="2">
        <v>800</v>
      </c>
      <c r="E130" s="5">
        <f t="shared" si="13"/>
        <v>152</v>
      </c>
      <c r="F130" s="37">
        <v>3400</v>
      </c>
      <c r="G130" s="26">
        <f t="shared" si="14"/>
        <v>646</v>
      </c>
      <c r="H130" s="25">
        <f t="shared" si="10"/>
        <v>2100</v>
      </c>
      <c r="I130" s="8">
        <f t="shared" si="11"/>
        <v>399</v>
      </c>
    </row>
    <row r="131" spans="1:9" x14ac:dyDescent="0.25">
      <c r="A131" s="2" t="s">
        <v>139</v>
      </c>
      <c r="B131" s="2" t="s">
        <v>210</v>
      </c>
      <c r="C131" s="54"/>
      <c r="D131" s="5">
        <v>7000000</v>
      </c>
      <c r="E131" s="5">
        <f t="shared" si="13"/>
        <v>1330000</v>
      </c>
      <c r="F131" s="25">
        <v>4700000</v>
      </c>
      <c r="G131" s="26">
        <f t="shared" si="14"/>
        <v>893000</v>
      </c>
      <c r="H131" s="25">
        <f t="shared" si="10"/>
        <v>5850000</v>
      </c>
      <c r="I131" s="8">
        <f t="shared" si="11"/>
        <v>1111500</v>
      </c>
    </row>
    <row r="132" spans="1:9" x14ac:dyDescent="0.25">
      <c r="A132" s="2" t="s">
        <v>141</v>
      </c>
      <c r="B132" s="2" t="s">
        <v>211</v>
      </c>
      <c r="C132" s="54"/>
      <c r="D132" s="5">
        <v>500000</v>
      </c>
      <c r="E132" s="5">
        <f t="shared" si="13"/>
        <v>95000</v>
      </c>
      <c r="F132" s="25">
        <v>480000</v>
      </c>
      <c r="G132" s="26">
        <f t="shared" si="14"/>
        <v>91200</v>
      </c>
      <c r="H132" s="25">
        <f t="shared" si="10"/>
        <v>490000</v>
      </c>
      <c r="I132" s="8">
        <f t="shared" si="11"/>
        <v>93100</v>
      </c>
    </row>
    <row r="133" spans="1:9" x14ac:dyDescent="0.25">
      <c r="A133" s="2" t="s">
        <v>212</v>
      </c>
      <c r="B133" s="2" t="s">
        <v>213</v>
      </c>
      <c r="C133" s="54"/>
      <c r="D133" s="5">
        <v>30000</v>
      </c>
      <c r="E133" s="5">
        <f t="shared" si="13"/>
        <v>5700</v>
      </c>
      <c r="F133" s="25">
        <v>70000</v>
      </c>
      <c r="G133" s="26">
        <f t="shared" si="14"/>
        <v>13300</v>
      </c>
      <c r="H133" s="25">
        <f t="shared" si="10"/>
        <v>50000</v>
      </c>
      <c r="I133" s="8">
        <f t="shared" si="11"/>
        <v>9500</v>
      </c>
    </row>
    <row r="134" spans="1:9" x14ac:dyDescent="0.25">
      <c r="A134" s="2" t="s">
        <v>214</v>
      </c>
      <c r="B134" s="2" t="s">
        <v>215</v>
      </c>
      <c r="C134" s="54"/>
      <c r="D134" s="5">
        <v>300000</v>
      </c>
      <c r="E134" s="5">
        <f t="shared" si="13"/>
        <v>57000</v>
      </c>
      <c r="F134" s="25">
        <v>110000</v>
      </c>
      <c r="G134" s="26">
        <f t="shared" si="14"/>
        <v>20900</v>
      </c>
      <c r="H134" s="25">
        <f t="shared" si="10"/>
        <v>205000</v>
      </c>
      <c r="I134" s="8">
        <f t="shared" si="11"/>
        <v>38950</v>
      </c>
    </row>
    <row r="135" spans="1:9" x14ac:dyDescent="0.25">
      <c r="A135" s="2" t="s">
        <v>216</v>
      </c>
      <c r="B135" s="2" t="s">
        <v>217</v>
      </c>
      <c r="C135" s="54"/>
      <c r="D135" s="5">
        <v>500000</v>
      </c>
      <c r="E135" s="5">
        <f t="shared" si="13"/>
        <v>95000</v>
      </c>
      <c r="F135" s="25">
        <v>230000</v>
      </c>
      <c r="G135" s="26">
        <f t="shared" si="14"/>
        <v>43700</v>
      </c>
      <c r="H135" s="25">
        <f t="shared" si="10"/>
        <v>365000</v>
      </c>
      <c r="I135" s="8">
        <f t="shared" si="11"/>
        <v>69350</v>
      </c>
    </row>
    <row r="136" spans="1:9" x14ac:dyDescent="0.25">
      <c r="A136" s="2" t="s">
        <v>218</v>
      </c>
      <c r="B136" s="2" t="s">
        <v>219</v>
      </c>
      <c r="C136" s="54"/>
      <c r="D136" s="5">
        <v>500000</v>
      </c>
      <c r="E136" s="5">
        <f t="shared" si="13"/>
        <v>95000</v>
      </c>
      <c r="F136" s="25">
        <v>310000</v>
      </c>
      <c r="G136" s="26">
        <f t="shared" si="14"/>
        <v>58900</v>
      </c>
      <c r="H136" s="25">
        <f t="shared" si="10"/>
        <v>405000</v>
      </c>
      <c r="I136" s="8">
        <f t="shared" si="11"/>
        <v>76950</v>
      </c>
    </row>
    <row r="137" spans="1:9" x14ac:dyDescent="0.25">
      <c r="A137" s="2" t="s">
        <v>220</v>
      </c>
      <c r="B137" s="2" t="s">
        <v>221</v>
      </c>
      <c r="C137" s="54"/>
      <c r="D137" s="5">
        <v>700000</v>
      </c>
      <c r="E137" s="5">
        <f t="shared" si="13"/>
        <v>133000</v>
      </c>
      <c r="F137" s="25">
        <v>80000</v>
      </c>
      <c r="G137" s="26">
        <f t="shared" si="14"/>
        <v>15200</v>
      </c>
      <c r="H137" s="25">
        <f t="shared" si="10"/>
        <v>390000</v>
      </c>
      <c r="I137" s="8">
        <f t="shared" si="11"/>
        <v>74100</v>
      </c>
    </row>
    <row r="138" spans="1:9" ht="30" x14ac:dyDescent="0.25">
      <c r="A138" s="2" t="s">
        <v>222</v>
      </c>
      <c r="B138" s="3" t="s">
        <v>223</v>
      </c>
      <c r="C138" s="54"/>
      <c r="D138" s="5">
        <v>3500000</v>
      </c>
      <c r="E138" s="5">
        <f t="shared" si="13"/>
        <v>665000</v>
      </c>
      <c r="F138" s="25">
        <v>3500000</v>
      </c>
      <c r="G138" s="26">
        <f t="shared" si="14"/>
        <v>665000</v>
      </c>
      <c r="H138" s="25">
        <f t="shared" si="10"/>
        <v>3500000</v>
      </c>
      <c r="I138" s="8">
        <f t="shared" si="11"/>
        <v>665000</v>
      </c>
    </row>
    <row r="139" spans="1:9" x14ac:dyDescent="0.25">
      <c r="A139" s="2" t="s">
        <v>224</v>
      </c>
      <c r="B139" s="2" t="s">
        <v>225</v>
      </c>
      <c r="C139" s="54"/>
      <c r="D139" s="5">
        <v>400000</v>
      </c>
      <c r="E139" s="5">
        <f t="shared" si="13"/>
        <v>76000</v>
      </c>
      <c r="F139" s="37">
        <v>65000</v>
      </c>
      <c r="G139" s="26">
        <f t="shared" si="14"/>
        <v>12350</v>
      </c>
      <c r="H139" s="25">
        <f t="shared" si="10"/>
        <v>232500</v>
      </c>
      <c r="I139" s="8">
        <f t="shared" si="11"/>
        <v>44175</v>
      </c>
    </row>
    <row r="140" spans="1:9" x14ac:dyDescent="0.25">
      <c r="A140" s="2" t="s">
        <v>226</v>
      </c>
      <c r="B140" s="2" t="s">
        <v>227</v>
      </c>
      <c r="C140" s="54"/>
      <c r="D140" s="5">
        <v>1000000</v>
      </c>
      <c r="E140" s="5">
        <f t="shared" si="13"/>
        <v>190000</v>
      </c>
      <c r="F140" s="25">
        <v>200000</v>
      </c>
      <c r="G140" s="26">
        <f t="shared" si="14"/>
        <v>38000</v>
      </c>
      <c r="H140" s="25">
        <f t="shared" ref="H140:H154" si="15">(D140+F140)/2</f>
        <v>600000</v>
      </c>
      <c r="I140" s="8">
        <f t="shared" ref="I140:I152" si="16">(E140+G140)/2</f>
        <v>114000</v>
      </c>
    </row>
    <row r="141" spans="1:9" ht="30" x14ac:dyDescent="0.25">
      <c r="A141" s="2" t="s">
        <v>228</v>
      </c>
      <c r="B141" s="3" t="s">
        <v>229</v>
      </c>
      <c r="C141" s="54"/>
      <c r="D141" s="5">
        <v>300000</v>
      </c>
      <c r="E141" s="5">
        <f t="shared" si="13"/>
        <v>57000</v>
      </c>
      <c r="F141" s="25">
        <v>230000</v>
      </c>
      <c r="G141" s="26">
        <f t="shared" si="14"/>
        <v>43700</v>
      </c>
      <c r="H141" s="25">
        <f t="shared" si="15"/>
        <v>265000</v>
      </c>
      <c r="I141" s="8">
        <f t="shared" si="16"/>
        <v>50350</v>
      </c>
    </row>
    <row r="142" spans="1:9" x14ac:dyDescent="0.25">
      <c r="A142" s="2" t="s">
        <v>230</v>
      </c>
      <c r="B142" s="2" t="s">
        <v>231</v>
      </c>
      <c r="C142" s="54"/>
      <c r="D142" s="5">
        <v>120000</v>
      </c>
      <c r="E142" s="5">
        <f t="shared" si="13"/>
        <v>22800</v>
      </c>
      <c r="F142" s="25">
        <v>45000</v>
      </c>
      <c r="G142" s="26">
        <f t="shared" si="14"/>
        <v>8550</v>
      </c>
      <c r="H142" s="25">
        <f t="shared" si="15"/>
        <v>82500</v>
      </c>
      <c r="I142" s="8">
        <f t="shared" si="16"/>
        <v>15675</v>
      </c>
    </row>
    <row r="143" spans="1:9" x14ac:dyDescent="0.25">
      <c r="A143" s="2" t="s">
        <v>232</v>
      </c>
      <c r="B143" s="2" t="s">
        <v>233</v>
      </c>
      <c r="C143" s="54"/>
      <c r="D143" s="5">
        <v>150000</v>
      </c>
      <c r="E143" s="5">
        <f t="shared" si="13"/>
        <v>28500</v>
      </c>
      <c r="F143" s="25">
        <v>75000</v>
      </c>
      <c r="G143" s="26">
        <f t="shared" si="14"/>
        <v>14250</v>
      </c>
      <c r="H143" s="25">
        <f t="shared" si="15"/>
        <v>112500</v>
      </c>
      <c r="I143" s="8">
        <f t="shared" si="16"/>
        <v>21375</v>
      </c>
    </row>
    <row r="144" spans="1:9" x14ac:dyDescent="0.25">
      <c r="A144" s="2" t="s">
        <v>234</v>
      </c>
      <c r="B144" s="2" t="s">
        <v>235</v>
      </c>
      <c r="C144" s="54"/>
      <c r="D144" s="5">
        <v>700000</v>
      </c>
      <c r="E144" s="5">
        <f t="shared" si="13"/>
        <v>133000</v>
      </c>
      <c r="F144" s="25">
        <v>60000</v>
      </c>
      <c r="G144" s="26">
        <f t="shared" si="14"/>
        <v>11400</v>
      </c>
      <c r="H144" s="25">
        <f t="shared" si="15"/>
        <v>380000</v>
      </c>
      <c r="I144" s="8">
        <f t="shared" si="16"/>
        <v>72200</v>
      </c>
    </row>
    <row r="145" spans="1:9" x14ac:dyDescent="0.25">
      <c r="A145" s="2" t="s">
        <v>236</v>
      </c>
      <c r="B145" s="2" t="s">
        <v>237</v>
      </c>
      <c r="C145" s="54"/>
      <c r="D145" s="36">
        <v>150000</v>
      </c>
      <c r="E145" s="5">
        <f t="shared" si="13"/>
        <v>28500</v>
      </c>
      <c r="F145" s="25">
        <v>45000</v>
      </c>
      <c r="G145" s="26">
        <f t="shared" si="14"/>
        <v>8550</v>
      </c>
      <c r="H145" s="25">
        <f t="shared" si="15"/>
        <v>97500</v>
      </c>
      <c r="I145" s="8">
        <f t="shared" si="16"/>
        <v>18525</v>
      </c>
    </row>
    <row r="146" spans="1:9" x14ac:dyDescent="0.25">
      <c r="A146" s="2" t="s">
        <v>238</v>
      </c>
      <c r="B146" s="2" t="s">
        <v>239</v>
      </c>
      <c r="C146" s="54"/>
      <c r="D146" s="36">
        <v>700000</v>
      </c>
      <c r="E146" s="5">
        <f t="shared" si="13"/>
        <v>133000</v>
      </c>
      <c r="F146" s="25">
        <v>80000</v>
      </c>
      <c r="G146" s="26">
        <f t="shared" si="14"/>
        <v>15200</v>
      </c>
      <c r="H146" s="25">
        <f t="shared" si="15"/>
        <v>390000</v>
      </c>
      <c r="I146" s="8">
        <f t="shared" si="16"/>
        <v>74100</v>
      </c>
    </row>
    <row r="147" spans="1:9" x14ac:dyDescent="0.25">
      <c r="A147" s="2" t="s">
        <v>240</v>
      </c>
      <c r="B147" s="2" t="s">
        <v>241</v>
      </c>
      <c r="C147" s="54"/>
      <c r="D147" s="36">
        <v>1000000</v>
      </c>
      <c r="E147" s="5">
        <f t="shared" si="13"/>
        <v>190000</v>
      </c>
      <c r="F147" s="25">
        <v>450000</v>
      </c>
      <c r="G147" s="26">
        <f t="shared" si="14"/>
        <v>85500</v>
      </c>
      <c r="H147" s="25">
        <f t="shared" si="15"/>
        <v>725000</v>
      </c>
      <c r="I147" s="8">
        <f t="shared" si="16"/>
        <v>137750</v>
      </c>
    </row>
    <row r="148" spans="1:9" ht="30" x14ac:dyDescent="0.25">
      <c r="A148" s="2" t="s">
        <v>242</v>
      </c>
      <c r="B148" s="3" t="s">
        <v>243</v>
      </c>
      <c r="C148" s="54"/>
      <c r="D148" s="5">
        <v>300000</v>
      </c>
      <c r="E148" s="5">
        <f t="shared" si="13"/>
        <v>57000</v>
      </c>
      <c r="F148" s="25">
        <v>420000</v>
      </c>
      <c r="G148" s="26">
        <f t="shared" si="14"/>
        <v>79800</v>
      </c>
      <c r="H148" s="25">
        <f t="shared" si="15"/>
        <v>360000</v>
      </c>
      <c r="I148" s="8">
        <f t="shared" si="16"/>
        <v>68400</v>
      </c>
    </row>
    <row r="149" spans="1:9" x14ac:dyDescent="0.25">
      <c r="A149" s="2" t="s">
        <v>244</v>
      </c>
      <c r="B149" s="2" t="s">
        <v>245</v>
      </c>
      <c r="C149" s="54"/>
      <c r="D149" s="5">
        <v>500000</v>
      </c>
      <c r="E149" s="5">
        <f t="shared" si="13"/>
        <v>95000</v>
      </c>
      <c r="F149" s="25">
        <v>110000</v>
      </c>
      <c r="G149" s="26">
        <f t="shared" si="14"/>
        <v>20900</v>
      </c>
      <c r="H149" s="25">
        <f t="shared" si="15"/>
        <v>305000</v>
      </c>
      <c r="I149" s="8">
        <f t="shared" si="16"/>
        <v>57950</v>
      </c>
    </row>
    <row r="150" spans="1:9" x14ac:dyDescent="0.25">
      <c r="A150" s="2" t="s">
        <v>246</v>
      </c>
      <c r="B150" s="2" t="s">
        <v>247</v>
      </c>
      <c r="C150" s="54"/>
      <c r="D150" s="5">
        <v>1700000</v>
      </c>
      <c r="E150" s="5">
        <f t="shared" si="13"/>
        <v>323000</v>
      </c>
      <c r="F150" s="25">
        <v>1100000</v>
      </c>
      <c r="G150" s="26">
        <f t="shared" si="14"/>
        <v>209000</v>
      </c>
      <c r="H150" s="25">
        <f t="shared" si="15"/>
        <v>1400000</v>
      </c>
      <c r="I150" s="8">
        <f t="shared" si="16"/>
        <v>266000</v>
      </c>
    </row>
    <row r="151" spans="1:9" x14ac:dyDescent="0.25">
      <c r="A151" s="2" t="s">
        <v>248</v>
      </c>
      <c r="B151" s="2" t="s">
        <v>249</v>
      </c>
      <c r="C151" s="54"/>
      <c r="D151" s="5">
        <v>200000</v>
      </c>
      <c r="E151" s="5">
        <f t="shared" si="13"/>
        <v>38000</v>
      </c>
      <c r="F151" s="25">
        <v>45000</v>
      </c>
      <c r="G151" s="26">
        <f t="shared" si="14"/>
        <v>8550</v>
      </c>
      <c r="H151" s="25">
        <f t="shared" si="15"/>
        <v>122500</v>
      </c>
      <c r="I151" s="8">
        <f t="shared" si="16"/>
        <v>23275</v>
      </c>
    </row>
    <row r="152" spans="1:9" x14ac:dyDescent="0.25">
      <c r="A152" s="2" t="s">
        <v>250</v>
      </c>
      <c r="B152" s="2" t="s">
        <v>251</v>
      </c>
      <c r="C152" s="54"/>
      <c r="D152" s="5">
        <v>500000</v>
      </c>
      <c r="E152" s="5">
        <f t="shared" si="13"/>
        <v>95000</v>
      </c>
      <c r="F152" s="25">
        <v>950000</v>
      </c>
      <c r="G152" s="26">
        <f t="shared" si="14"/>
        <v>180500</v>
      </c>
      <c r="H152" s="25">
        <f t="shared" si="15"/>
        <v>725000</v>
      </c>
      <c r="I152" s="8">
        <f t="shared" si="16"/>
        <v>137750</v>
      </c>
    </row>
    <row r="153" spans="1:9" ht="30" x14ac:dyDescent="0.25">
      <c r="A153" s="2" t="s">
        <v>252</v>
      </c>
      <c r="B153" s="3" t="s">
        <v>253</v>
      </c>
      <c r="C153" s="54"/>
      <c r="D153" s="5">
        <v>1000000</v>
      </c>
      <c r="E153" s="5">
        <f t="shared" si="13"/>
        <v>190000</v>
      </c>
      <c r="F153" s="25">
        <v>250000</v>
      </c>
      <c r="G153" s="26">
        <f>+F153*19%</f>
        <v>47500</v>
      </c>
      <c r="H153" s="25">
        <f t="shared" si="15"/>
        <v>625000</v>
      </c>
      <c r="I153" s="8">
        <f>(E153+G153)/2</f>
        <v>118750</v>
      </c>
    </row>
    <row r="154" spans="1:9" x14ac:dyDescent="0.25">
      <c r="A154" s="2" t="s">
        <v>254</v>
      </c>
      <c r="B154" s="2" t="s">
        <v>255</v>
      </c>
      <c r="C154" s="55"/>
      <c r="D154" s="5">
        <v>1000000</v>
      </c>
      <c r="E154" s="5">
        <f t="shared" si="13"/>
        <v>190000</v>
      </c>
      <c r="F154" s="25">
        <v>100000</v>
      </c>
      <c r="G154" s="26">
        <f t="shared" si="14"/>
        <v>19000</v>
      </c>
      <c r="H154" s="25">
        <f t="shared" si="15"/>
        <v>550000</v>
      </c>
      <c r="I154" s="8">
        <f>(E154+G154)/2</f>
        <v>104500</v>
      </c>
    </row>
    <row r="155" spans="1:9" x14ac:dyDescent="0.25">
      <c r="A155" s="56" t="s">
        <v>143</v>
      </c>
      <c r="B155" s="57"/>
      <c r="C155" s="57"/>
      <c r="D155" s="38">
        <f>SUM(D75:D90,D92:D101,D103:D109,D111:D121,D123:D126,D128:D154)</f>
        <v>97314800</v>
      </c>
      <c r="E155" s="39"/>
      <c r="F155" s="51">
        <f>SUM(F75:F90,F92:F101,F103:F109,F111:F121,F123:F126,F128:F154)</f>
        <v>83331450</v>
      </c>
      <c r="G155" s="52"/>
      <c r="H155" s="43">
        <f>SUM(H75:H154)</f>
        <v>90350125</v>
      </c>
      <c r="I155" s="44"/>
    </row>
    <row r="156" spans="1:9" x14ac:dyDescent="0.25">
      <c r="A156" s="56" t="s">
        <v>144</v>
      </c>
      <c r="B156" s="57"/>
      <c r="C156" s="57"/>
      <c r="D156" s="38">
        <f>SUM(E75:E90,E92:E101,E103:E109,E111:E121,E123:E126,E128:E154)</f>
        <v>18489812</v>
      </c>
      <c r="E156" s="40"/>
      <c r="F156" s="51">
        <f>SUM(G75:G90,G92:G101,G103:G109,G111:G121,G123:G126,G128:G154)</f>
        <v>15832975.5</v>
      </c>
      <c r="G156" s="42"/>
      <c r="H156" s="45">
        <f>SUM(I75:I154)</f>
        <v>17166523.75</v>
      </c>
      <c r="I156" s="46"/>
    </row>
    <row r="157" spans="1:9" x14ac:dyDescent="0.25">
      <c r="A157" s="56" t="s">
        <v>143</v>
      </c>
      <c r="B157" s="57"/>
      <c r="C157" s="57"/>
      <c r="D157" s="41">
        <f>+D155+D156</f>
        <v>115804612</v>
      </c>
      <c r="E157" s="42"/>
      <c r="F157" s="51">
        <f>+F156+F155</f>
        <v>99164425.5</v>
      </c>
      <c r="G157" s="52"/>
      <c r="H157" s="47">
        <f>+H155+H156</f>
        <v>107516648.75</v>
      </c>
      <c r="I157" s="47"/>
    </row>
    <row r="159" spans="1:9" x14ac:dyDescent="0.25">
      <c r="F159" s="32"/>
    </row>
  </sheetData>
  <mergeCells count="53">
    <mergeCell ref="E18:E32"/>
    <mergeCell ref="D34:D43"/>
    <mergeCell ref="E34:E43"/>
    <mergeCell ref="A1:J1"/>
    <mergeCell ref="A2:E2"/>
    <mergeCell ref="F2:G2"/>
    <mergeCell ref="H2:I2"/>
    <mergeCell ref="D4:D16"/>
    <mergeCell ref="E4:E16"/>
    <mergeCell ref="A70:F70"/>
    <mergeCell ref="J2:K2"/>
    <mergeCell ref="A17:K17"/>
    <mergeCell ref="A33:K33"/>
    <mergeCell ref="A44:K44"/>
    <mergeCell ref="A57:K57"/>
    <mergeCell ref="A62:K62"/>
    <mergeCell ref="D63:D67"/>
    <mergeCell ref="E63:E67"/>
    <mergeCell ref="A68:F68"/>
    <mergeCell ref="A69:F69"/>
    <mergeCell ref="D45:D56"/>
    <mergeCell ref="E45:E56"/>
    <mergeCell ref="D58:D61"/>
    <mergeCell ref="E58:E61"/>
    <mergeCell ref="D18:D32"/>
    <mergeCell ref="A110:I110"/>
    <mergeCell ref="A73:C73"/>
    <mergeCell ref="D73:E73"/>
    <mergeCell ref="F73:G73"/>
    <mergeCell ref="C75:C90"/>
    <mergeCell ref="H73:I73"/>
    <mergeCell ref="A72:I72"/>
    <mergeCell ref="F155:G155"/>
    <mergeCell ref="F156:G156"/>
    <mergeCell ref="F157:G157"/>
    <mergeCell ref="C123:C126"/>
    <mergeCell ref="C128:C154"/>
    <mergeCell ref="A155:C155"/>
    <mergeCell ref="A156:C156"/>
    <mergeCell ref="A122:I122"/>
    <mergeCell ref="A127:I127"/>
    <mergeCell ref="C92:C101"/>
    <mergeCell ref="C103:C109"/>
    <mergeCell ref="C112:C121"/>
    <mergeCell ref="A91:I91"/>
    <mergeCell ref="A102:I102"/>
    <mergeCell ref="A157:C157"/>
    <mergeCell ref="D155:E155"/>
    <mergeCell ref="D156:E156"/>
    <mergeCell ref="D157:E157"/>
    <mergeCell ref="H155:I155"/>
    <mergeCell ref="H156:I156"/>
    <mergeCell ref="H157:I1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Paola Ibarra Correa</dc:creator>
  <cp:lastModifiedBy>APRENDIZ</cp:lastModifiedBy>
  <dcterms:created xsi:type="dcterms:W3CDTF">2020-08-24T05:23:58Z</dcterms:created>
  <dcterms:modified xsi:type="dcterms:W3CDTF">2020-08-24T22:42:04Z</dcterms:modified>
</cp:coreProperties>
</file>