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amilo escritorio\Trabajo\Evaluación FILBO 2025\"/>
    </mc:Choice>
  </mc:AlternateContent>
  <xr:revisionPtr revIDLastSave="0" documentId="13_ncr:1_{589C816A-1470-47F7-A9B8-0950328E3616}" xr6:coauthVersionLast="47" xr6:coauthVersionMax="47" xr10:uidLastSave="{00000000-0000-0000-0000-000000000000}"/>
  <bookViews>
    <workbookView xWindow="-120" yWindow="-120" windowWidth="20730" windowHeight="11040" firstSheet="1" activeTab="1" xr2:uid="{1D50CFE9-F6E9-4A16-9809-C022D0CFB419}"/>
  </bookViews>
  <sheets>
    <sheet name="Hoja1" sheetId="4" state="hidden" r:id="rId1"/>
    <sheet name="PONDERABLES" sheetId="2" r:id="rId2"/>
  </sheets>
  <definedNames>
    <definedName name="_xlnm.Print_Area" localSheetId="1">PONDERABLES!$A$1:$K$29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2" l="1"/>
  <c r="H13" i="2" l="1"/>
  <c r="H11" i="2"/>
  <c r="J19" i="2"/>
  <c r="M14" i="4"/>
  <c r="G19" i="2"/>
  <c r="H19" i="2" l="1"/>
</calcChain>
</file>

<file path=xl/sharedStrings.xml><?xml version="1.0" encoding="utf-8"?>
<sst xmlns="http://schemas.openxmlformats.org/spreadsheetml/2006/main" count="52" uniqueCount="39">
  <si>
    <t>OBJETO:</t>
  </si>
  <si>
    <t xml:space="preserve">NOMBRE DEL PROFESIONAL </t>
  </si>
  <si>
    <t>CARGO</t>
  </si>
  <si>
    <t>CONTRATISTA ICANH</t>
  </si>
  <si>
    <t>INFORME DE EVALUACIÓN DE OFERTAS
REQUISITOS PONDERABLES</t>
  </si>
  <si>
    <t>REQUISITOS PONDERABLES</t>
  </si>
  <si>
    <t>No.</t>
  </si>
  <si>
    <t>CRITERIO DE PONDERACIÓN</t>
  </si>
  <si>
    <t>PUNTAJE MÁXIMO</t>
  </si>
  <si>
    <t>PUNTAJE</t>
  </si>
  <si>
    <t>OBSERVACIÓN</t>
  </si>
  <si>
    <t>TOTAL</t>
  </si>
  <si>
    <t>82141600-82141500-73151500-90151800-90121500-56121900-56101500-56131700-23153400-82101800-80141900</t>
  </si>
  <si>
    <t>Incentivo a la Industria Nacional</t>
  </si>
  <si>
    <t>Puntaje adicional para proponentes por acreditación de emprendimientos y empresas de mujeres (art. 2.2.1.2.4.2.15. del Decreto 1082 de 2015 adicionado por el Art. 3 del Decreto 1860 de 2021)</t>
  </si>
  <si>
    <t>Puntaje adicional para proponentes por acreditación de Mipyme (Art. 2.2.1.2.4.2.14. del Decreto 1082 de 2015 adicionado por el Art. 3 del Decreto 1860 de 2021)</t>
  </si>
  <si>
    <t>Factor Económico</t>
  </si>
  <si>
    <t>Inclusión de personas con discapacidad– Decreto 392 DE 2018</t>
  </si>
  <si>
    <t>Cumple</t>
  </si>
  <si>
    <t>XIE SOLUCIONES SAS</t>
  </si>
  <si>
    <t xml:space="preserve">1.A.1.
Personal adicional al requerido </t>
  </si>
  <si>
    <t xml:space="preserve">1.A.2.
Menor tiempo de respuesta ante solicitudes </t>
  </si>
  <si>
    <t>1.A.3.
Experiencia previa adicional a la requerida</t>
  </si>
  <si>
    <t>TWENTY AGENCIA CREATIVA S.A.S</t>
  </si>
  <si>
    <t>Se asigna el puntaje de 8 puntos debido a que el ofertente aporta 2 de 5 experiencias posibles adicionales que cumplen con lo requerido por la entidad</t>
  </si>
  <si>
    <t>No acreditó el criterio</t>
  </si>
  <si>
    <t>Se asignan 8,75 puntos ya que cumple con 5 de las 6 personas remitida. 1 de las personas es el mismo Director por lo que no es posible acreditarlo como adicional</t>
  </si>
  <si>
    <t>Se asigna el puntaje de 12 puntos debido a que el ofertente aporta 3 de 5 experiencias posibles adicionales que cumplen con lo requerido por la entidad</t>
  </si>
  <si>
    <t>EVALUADOR TÉCNICO</t>
  </si>
  <si>
    <t>EVALUADOR  ECONÓMICO</t>
  </si>
  <si>
    <t>EVALUADOR JURÍDICO</t>
  </si>
  <si>
    <t>FIRMA</t>
  </si>
  <si>
    <t>De acuerdo al método de evaluación media geométrica</t>
  </si>
  <si>
    <t xml:space="preserve">DAIVID GERARDO VACA GONZALEZ </t>
  </si>
  <si>
    <t>Prestación de servicios para la logística, montaje, desmontaje y adecuación del stand del ICANH para la 37° edición de la Feria Internacional del Libro de Bogotá FILBO 2025.</t>
  </si>
  <si>
    <t>Instituto Colombiano de Antropología e Historia
Proceso Proceso de Selección de Menor Cuantía SAMC-ICANH-001-2025</t>
  </si>
  <si>
    <t>CAMILO CASTAÑEDA GUTIÉRREZ</t>
  </si>
  <si>
    <t>ANDRÉS DELGADO DARNALT</t>
  </si>
  <si>
    <t>PROFESIONAL ESPECIALIZADO, CODIGO 2028, GRADO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</si>
</sst>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6"/>
      <color theme="1"/>
      <name val="Arial Narrow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5" fillId="3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/>
    </xf>
    <xf numFmtId="2" fontId="5" fillId="2" borderId="20" xfId="0" applyNumberFormat="1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0" fillId="0" borderId="0" xfId="0" applyBorder="1"/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0" borderId="10" xfId="0" applyBorder="1"/>
    <xf numFmtId="0" fontId="7" fillId="2" borderId="10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14" fillId="0" borderId="1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74084</xdr:colOff>
      <xdr:row>1</xdr:row>
      <xdr:rowOff>211667</xdr:rowOff>
    </xdr:from>
    <xdr:to>
      <xdr:col>3</xdr:col>
      <xdr:colOff>780905</xdr:colOff>
      <xdr:row>3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31D1B4-CDA0-4151-BFF6-4ADCFD300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50000"/>
        </a:blip>
        <a:stretch>
          <a:fillRect/>
        </a:stretch>
      </xdr:blipFill>
      <xdr:spPr>
        <a:xfrm>
          <a:off x="190501" y="328084"/>
          <a:ext cx="1151321" cy="455083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1619250</xdr:colOff>
      <xdr:row>20</xdr:row>
      <xdr:rowOff>59531</xdr:rowOff>
    </xdr:from>
    <xdr:to>
      <xdr:col>8</xdr:col>
      <xdr:colOff>2231561</xdr:colOff>
      <xdr:row>22</xdr:row>
      <xdr:rowOff>78637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08185D-E3FD-4B9A-A5CC-8E4FBC9A1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9608344"/>
          <a:ext cx="2362530" cy="400106"/>
        </a:xfrm>
        <a:prstGeom prst="rect">
          <a:avLst/>
        </a:prstGeom>
      </xdr:spPr>
    </xdr:pic>
    <xdr:clientData/>
  </xdr:twoCellAnchor>
  <xdr:twoCellAnchor editAs="oneCell">
    <xdr:from>
      <xdr:col>10</xdr:col>
      <xdr:colOff>726281</xdr:colOff>
      <xdr:row>20</xdr:row>
      <xdr:rowOff>47626</xdr:rowOff>
    </xdr:from>
    <xdr:to>
      <xdr:col>10</xdr:col>
      <xdr:colOff>1706358</xdr:colOff>
      <xdr:row>22</xdr:row>
      <xdr:rowOff>166688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E45B8D-62B0-FAC5-CBBF-BE73E8D97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0594" y="9596439"/>
          <a:ext cx="980077" cy="500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107155</xdr:rowOff>
    </xdr:from>
    <xdr:to>
      <xdr:col>6</xdr:col>
      <xdr:colOff>1488281</xdr:colOff>
      <xdr:row>23</xdr:row>
      <xdr:rowOff>31046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FF86E2-5C44-5CF7-7942-F6962CE09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8094" y="9858374"/>
          <a:ext cx="1488281" cy="495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F50D2-300C-4E1D-97AC-9127AD1635F2}">
  <sheetPr>
    <tabColor rgb="FF002060"/>
  </sheetPr>
  <dimension ref="A1:M15"/>
  <sheetViews>
    <sheetView workbookViewId="0">
      <selection activeCell="M15" sqref="M15"/>
    </sheetView>
  </sheetViews>
  <sheetFormatPr baseColWidth="10" defaultRowHeight="15" x14ac:dyDescent="0.25"/>
  <sheetData>
    <row r="1" spans="1:13" x14ac:dyDescent="0.25">
      <c r="A1">
        <v>82141600</v>
      </c>
    </row>
    <row r="2" spans="1:13" x14ac:dyDescent="0.25">
      <c r="A2">
        <v>82141500</v>
      </c>
    </row>
    <row r="3" spans="1:13" x14ac:dyDescent="0.25">
      <c r="A3">
        <v>73151500</v>
      </c>
    </row>
    <row r="4" spans="1:13" x14ac:dyDescent="0.25">
      <c r="A4">
        <v>90151800</v>
      </c>
    </row>
    <row r="5" spans="1:13" x14ac:dyDescent="0.25">
      <c r="A5">
        <v>90121500</v>
      </c>
    </row>
    <row r="6" spans="1:13" x14ac:dyDescent="0.25">
      <c r="A6">
        <v>56121900</v>
      </c>
    </row>
    <row r="7" spans="1:13" x14ac:dyDescent="0.25">
      <c r="A7">
        <v>56101500</v>
      </c>
    </row>
    <row r="8" spans="1:13" x14ac:dyDescent="0.25">
      <c r="A8">
        <v>56131700</v>
      </c>
    </row>
    <row r="9" spans="1:13" x14ac:dyDescent="0.25">
      <c r="A9">
        <v>23153400</v>
      </c>
    </row>
    <row r="10" spans="1:13" x14ac:dyDescent="0.25">
      <c r="A10">
        <v>82101800</v>
      </c>
    </row>
    <row r="11" spans="1:13" x14ac:dyDescent="0.25">
      <c r="A11">
        <v>80141900</v>
      </c>
    </row>
    <row r="14" spans="1:13" x14ac:dyDescent="0.25">
      <c r="A14">
        <v>82141600</v>
      </c>
      <c r="B14">
        <v>82141500</v>
      </c>
      <c r="C14">
        <v>73151500</v>
      </c>
      <c r="D14">
        <v>90151800</v>
      </c>
      <c r="E14">
        <v>90121500</v>
      </c>
      <c r="F14">
        <v>56121900</v>
      </c>
      <c r="G14">
        <v>56101500</v>
      </c>
      <c r="H14">
        <v>56131700</v>
      </c>
      <c r="I14">
        <v>23153400</v>
      </c>
      <c r="J14">
        <v>82101800</v>
      </c>
      <c r="K14">
        <v>80141900</v>
      </c>
      <c r="M14" t="str">
        <f>+CONCATENATE(A14,"-",B14,"-",C14,"-",D14,"-",E14,"-",F14,"-",G14,"-",H14,"-",I14,"-",J14,"-",K14)</f>
        <v>82141600-82141500-73151500-90151800-90121500-56121900-56101500-56131700-23153400-82101800-80141900</v>
      </c>
    </row>
    <row r="15" spans="1:13" x14ac:dyDescent="0.25">
      <c r="M1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073EC-04D9-4E2B-8C84-0B0762791AA9}">
  <sheetPr>
    <tabColor rgb="FF002060"/>
    <pageSetUpPr fitToPage="1"/>
  </sheetPr>
  <dimension ref="B1:K26"/>
  <sheetViews>
    <sheetView tabSelected="1" topLeftCell="A13" zoomScale="80" zoomScaleNormal="80" zoomScaleSheetLayoutView="80" workbookViewId="0">
      <selection activeCell="G17" sqref="G17"/>
    </sheetView>
  </sheetViews>
  <sheetFormatPr baseColWidth="10" defaultColWidth="51.5703125" defaultRowHeight="15" x14ac:dyDescent="0.25"/>
  <cols>
    <col min="1" max="1" width="1.5703125" style="1" customWidth="1"/>
    <col min="2" max="2" width="2.42578125" style="1" customWidth="1"/>
    <col min="3" max="3" width="4" style="1" customWidth="1"/>
    <col min="4" max="4" width="11.85546875" style="1" customWidth="1"/>
    <col min="5" max="5" width="28.5703125" style="1" customWidth="1"/>
    <col min="6" max="6" width="8.5703125" style="1" customWidth="1"/>
    <col min="7" max="7" width="30.140625" style="1" customWidth="1"/>
    <col min="8" max="8" width="26.28515625" style="1" customWidth="1"/>
    <col min="9" max="9" width="47" style="1" customWidth="1"/>
    <col min="10" max="10" width="25.28515625" style="1" customWidth="1"/>
    <col min="11" max="11" width="39.7109375" style="1" customWidth="1"/>
    <col min="12" max="12" width="25.28515625" style="1" customWidth="1"/>
    <col min="13" max="13" width="23" style="1" customWidth="1"/>
    <col min="14" max="16384" width="51.5703125" style="1"/>
  </cols>
  <sheetData>
    <row r="1" spans="2:11" ht="9.6" customHeight="1" x14ac:dyDescent="0.25"/>
    <row r="2" spans="2:11" ht="32.25" customHeight="1" x14ac:dyDescent="0.25">
      <c r="B2" s="31"/>
      <c r="C2" s="31"/>
      <c r="D2" s="31"/>
      <c r="E2" s="38" t="s">
        <v>35</v>
      </c>
      <c r="F2" s="38"/>
      <c r="G2" s="38"/>
      <c r="H2" s="38"/>
      <c r="I2" s="38"/>
      <c r="J2" s="38"/>
      <c r="K2" s="38"/>
    </row>
    <row r="3" spans="2:11" ht="21" customHeight="1" x14ac:dyDescent="0.25">
      <c r="B3" s="31"/>
      <c r="C3" s="31"/>
      <c r="D3" s="31"/>
      <c r="E3" s="38" t="s">
        <v>4</v>
      </c>
      <c r="F3" s="38"/>
      <c r="G3" s="38"/>
      <c r="H3" s="38"/>
      <c r="I3" s="38"/>
      <c r="J3" s="38"/>
      <c r="K3" s="38"/>
    </row>
    <row r="4" spans="2:11" ht="22.5" customHeight="1" x14ac:dyDescent="0.25">
      <c r="B4" s="31"/>
      <c r="C4" s="31"/>
      <c r="D4" s="31"/>
      <c r="E4" s="38"/>
      <c r="F4" s="38"/>
      <c r="G4" s="38"/>
      <c r="H4" s="38"/>
      <c r="I4" s="38"/>
      <c r="J4" s="38"/>
      <c r="K4" s="38"/>
    </row>
    <row r="5" spans="2:11" ht="8.4499999999999993" customHeight="1" x14ac:dyDescent="0.25">
      <c r="B5" s="2"/>
      <c r="C5" s="2"/>
      <c r="D5" s="2"/>
      <c r="E5" s="3"/>
      <c r="F5" s="3"/>
      <c r="G5" s="3"/>
      <c r="H5" s="3"/>
      <c r="I5" s="4"/>
    </row>
    <row r="6" spans="2:11" ht="57.6" customHeight="1" x14ac:dyDescent="0.25">
      <c r="B6" s="43" t="s">
        <v>0</v>
      </c>
      <c r="C6" s="43"/>
      <c r="D6" s="43"/>
      <c r="E6" s="39" t="s">
        <v>34</v>
      </c>
      <c r="F6" s="39"/>
      <c r="G6" s="39"/>
      <c r="H6" s="39"/>
      <c r="I6" s="39"/>
      <c r="J6" s="39"/>
      <c r="K6" s="39"/>
    </row>
    <row r="7" spans="2:11" ht="6" customHeight="1" thickBot="1" x14ac:dyDescent="0.3">
      <c r="B7" s="5"/>
      <c r="C7" s="5"/>
      <c r="D7" s="5"/>
      <c r="E7" s="5"/>
      <c r="F7" s="5"/>
      <c r="G7" s="5"/>
      <c r="H7" s="5"/>
      <c r="I7" s="5"/>
    </row>
    <row r="8" spans="2:11" x14ac:dyDescent="0.25">
      <c r="B8" s="32" t="s">
        <v>5</v>
      </c>
      <c r="C8" s="33"/>
      <c r="D8" s="33"/>
      <c r="E8" s="33"/>
      <c r="F8" s="33"/>
      <c r="G8" s="33"/>
      <c r="H8" s="33"/>
      <c r="I8" s="33"/>
      <c r="J8" s="18"/>
      <c r="K8" s="19"/>
    </row>
    <row r="9" spans="2:11" x14ac:dyDescent="0.25">
      <c r="B9" s="34" t="s">
        <v>6</v>
      </c>
      <c r="C9" s="35"/>
      <c r="D9" s="36" t="s">
        <v>7</v>
      </c>
      <c r="E9" s="36"/>
      <c r="F9" s="36"/>
      <c r="G9" s="36" t="s">
        <v>8</v>
      </c>
      <c r="H9" s="29" t="s">
        <v>19</v>
      </c>
      <c r="I9" s="37"/>
      <c r="J9" s="29" t="s">
        <v>23</v>
      </c>
      <c r="K9" s="30"/>
    </row>
    <row r="10" spans="2:11" ht="29.25" customHeight="1" x14ac:dyDescent="0.25">
      <c r="B10" s="34"/>
      <c r="C10" s="35"/>
      <c r="D10" s="36"/>
      <c r="E10" s="36"/>
      <c r="F10" s="36"/>
      <c r="G10" s="36"/>
      <c r="H10" s="6" t="s">
        <v>9</v>
      </c>
      <c r="I10" s="6" t="s">
        <v>10</v>
      </c>
      <c r="J10" s="6" t="s">
        <v>9</v>
      </c>
      <c r="K10" s="20" t="s">
        <v>10</v>
      </c>
    </row>
    <row r="11" spans="2:11" ht="93" customHeight="1" x14ac:dyDescent="0.25">
      <c r="B11" s="40">
        <v>1</v>
      </c>
      <c r="C11" s="41"/>
      <c r="D11" s="42" t="s">
        <v>20</v>
      </c>
      <c r="E11" s="42"/>
      <c r="F11" s="42"/>
      <c r="G11" s="10">
        <v>10.5</v>
      </c>
      <c r="H11" s="8">
        <f>1.75*5</f>
        <v>8.75</v>
      </c>
      <c r="I11" s="17" t="s">
        <v>26</v>
      </c>
      <c r="J11" s="8">
        <v>0</v>
      </c>
      <c r="K11" s="21" t="s">
        <v>25</v>
      </c>
    </row>
    <row r="12" spans="2:11" ht="81.75" customHeight="1" x14ac:dyDescent="0.25">
      <c r="B12" s="40">
        <v>2</v>
      </c>
      <c r="C12" s="41"/>
      <c r="D12" s="42" t="s">
        <v>21</v>
      </c>
      <c r="E12" s="42"/>
      <c r="F12" s="42"/>
      <c r="G12" s="10">
        <v>10</v>
      </c>
      <c r="H12" s="9">
        <v>10</v>
      </c>
      <c r="I12" s="17" t="s">
        <v>18</v>
      </c>
      <c r="J12" s="9">
        <v>0</v>
      </c>
      <c r="K12" s="21" t="s">
        <v>25</v>
      </c>
    </row>
    <row r="13" spans="2:11" ht="63" customHeight="1" x14ac:dyDescent="0.25">
      <c r="B13" s="40">
        <v>3</v>
      </c>
      <c r="C13" s="41"/>
      <c r="D13" s="42" t="s">
        <v>22</v>
      </c>
      <c r="E13" s="42"/>
      <c r="F13" s="42"/>
      <c r="G13" s="10">
        <v>20</v>
      </c>
      <c r="H13" s="7">
        <f>4*3</f>
        <v>12</v>
      </c>
      <c r="I13" s="17" t="s">
        <v>27</v>
      </c>
      <c r="J13" s="28">
        <f>4*2</f>
        <v>8</v>
      </c>
      <c r="K13" s="21" t="s">
        <v>24</v>
      </c>
    </row>
    <row r="14" spans="2:11" ht="33.6" customHeight="1" x14ac:dyDescent="0.25">
      <c r="B14" s="40">
        <v>4</v>
      </c>
      <c r="C14" s="41"/>
      <c r="D14" s="42" t="s">
        <v>16</v>
      </c>
      <c r="E14" s="42"/>
      <c r="F14" s="42"/>
      <c r="G14" s="10">
        <v>48</v>
      </c>
      <c r="H14" s="7">
        <v>47.636539300000003</v>
      </c>
      <c r="I14" s="17" t="s">
        <v>32</v>
      </c>
      <c r="J14" s="7">
        <v>47.818269700000002</v>
      </c>
      <c r="K14" s="17" t="s">
        <v>32</v>
      </c>
    </row>
    <row r="15" spans="2:11" ht="33.6" customHeight="1" x14ac:dyDescent="0.25">
      <c r="B15" s="40">
        <v>5</v>
      </c>
      <c r="C15" s="41"/>
      <c r="D15" s="42" t="s">
        <v>13</v>
      </c>
      <c r="E15" s="42"/>
      <c r="F15" s="42"/>
      <c r="G15" s="10">
        <v>10</v>
      </c>
      <c r="H15" s="7">
        <v>0</v>
      </c>
      <c r="I15" s="17" t="s">
        <v>25</v>
      </c>
      <c r="J15" s="7">
        <v>0</v>
      </c>
      <c r="K15" s="21" t="s">
        <v>25</v>
      </c>
    </row>
    <row r="16" spans="2:11" ht="33.6" customHeight="1" x14ac:dyDescent="0.25">
      <c r="B16" s="40">
        <v>6</v>
      </c>
      <c r="C16" s="41"/>
      <c r="D16" s="42" t="s">
        <v>17</v>
      </c>
      <c r="E16" s="42"/>
      <c r="F16" s="42"/>
      <c r="G16" s="10">
        <v>1</v>
      </c>
      <c r="H16" s="7">
        <v>0</v>
      </c>
      <c r="I16" s="17" t="s">
        <v>25</v>
      </c>
      <c r="J16" s="7">
        <v>0</v>
      </c>
      <c r="K16" s="21" t="s">
        <v>25</v>
      </c>
    </row>
    <row r="17" spans="2:11" ht="70.5" customHeight="1" x14ac:dyDescent="0.25">
      <c r="B17" s="40">
        <v>7</v>
      </c>
      <c r="C17" s="41"/>
      <c r="D17" s="42" t="s">
        <v>14</v>
      </c>
      <c r="E17" s="42"/>
      <c r="F17" s="42"/>
      <c r="G17" s="10">
        <v>0.25</v>
      </c>
      <c r="H17" s="7">
        <v>0.25</v>
      </c>
      <c r="I17" s="17" t="s">
        <v>18</v>
      </c>
      <c r="J17" s="7">
        <v>0</v>
      </c>
      <c r="K17" s="21" t="s">
        <v>25</v>
      </c>
    </row>
    <row r="18" spans="2:11" ht="99.75" customHeight="1" x14ac:dyDescent="0.25">
      <c r="B18" s="40">
        <v>8</v>
      </c>
      <c r="C18" s="41"/>
      <c r="D18" s="42" t="s">
        <v>15</v>
      </c>
      <c r="E18" s="42"/>
      <c r="F18" s="42"/>
      <c r="G18" s="10">
        <v>0.25</v>
      </c>
      <c r="H18" s="7">
        <v>0.25</v>
      </c>
      <c r="I18" s="17" t="s">
        <v>18</v>
      </c>
      <c r="J18" s="7">
        <v>0</v>
      </c>
      <c r="K18" s="21" t="s">
        <v>25</v>
      </c>
    </row>
    <row r="19" spans="2:11" ht="16.5" thickBot="1" x14ac:dyDescent="0.3">
      <c r="B19" s="44" t="s">
        <v>11</v>
      </c>
      <c r="C19" s="45"/>
      <c r="D19" s="45"/>
      <c r="E19" s="45"/>
      <c r="F19" s="46"/>
      <c r="G19" s="22">
        <f>SUM(G11:G18)</f>
        <v>100</v>
      </c>
      <c r="H19" s="23">
        <f>SUM(H11:H18)</f>
        <v>78.88653930000001</v>
      </c>
      <c r="I19" s="24"/>
      <c r="J19" s="23">
        <f>SUM(J11:J18)</f>
        <v>55.818269700000002</v>
      </c>
      <c r="K19" s="25"/>
    </row>
    <row r="20" spans="2:11" x14ac:dyDescent="0.25">
      <c r="B20" s="11"/>
      <c r="C20" s="12"/>
      <c r="D20" s="12"/>
      <c r="E20" s="13"/>
      <c r="F20" s="13"/>
      <c r="G20" s="13"/>
      <c r="H20" s="13"/>
      <c r="I20" s="13"/>
      <c r="J20" s="18"/>
      <c r="K20" s="19"/>
    </row>
    <row r="21" spans="2:11" x14ac:dyDescent="0.25">
      <c r="B21" s="14"/>
      <c r="C21" s="47"/>
      <c r="D21" s="47"/>
      <c r="E21" s="48"/>
      <c r="F21" s="48"/>
      <c r="G21" s="48"/>
      <c r="H21" s="48"/>
      <c r="I21" s="48"/>
      <c r="J21" s="49"/>
      <c r="K21" s="26"/>
    </row>
    <row r="22" spans="2:11" x14ac:dyDescent="0.25">
      <c r="B22" s="14"/>
      <c r="C22" s="47"/>
      <c r="D22" s="47"/>
      <c r="E22" s="50"/>
      <c r="F22" s="50"/>
      <c r="G22" s="51"/>
      <c r="H22" s="52"/>
      <c r="I22" s="52"/>
      <c r="J22" s="49"/>
      <c r="K22" s="26"/>
    </row>
    <row r="23" spans="2:11" x14ac:dyDescent="0.25">
      <c r="B23" s="14"/>
      <c r="C23" s="47"/>
      <c r="D23" s="47"/>
      <c r="E23" s="50" t="s">
        <v>31</v>
      </c>
      <c r="F23" s="50"/>
      <c r="G23" s="53"/>
      <c r="H23" s="53"/>
      <c r="I23" s="53"/>
      <c r="J23" s="49"/>
      <c r="K23" s="54"/>
    </row>
    <row r="24" spans="2:11" x14ac:dyDescent="0.25">
      <c r="B24" s="14"/>
      <c r="C24" s="47"/>
      <c r="D24" s="47"/>
      <c r="E24" s="50" t="s">
        <v>1</v>
      </c>
      <c r="F24" s="49"/>
      <c r="G24" s="50" t="s">
        <v>37</v>
      </c>
      <c r="H24" s="50"/>
      <c r="I24" s="50" t="s">
        <v>36</v>
      </c>
      <c r="J24" s="49"/>
      <c r="K24" s="55" t="s">
        <v>33</v>
      </c>
    </row>
    <row r="25" spans="2:11" x14ac:dyDescent="0.25">
      <c r="B25" s="14"/>
      <c r="C25" s="47"/>
      <c r="D25" s="47"/>
      <c r="E25" s="50" t="s">
        <v>2</v>
      </c>
      <c r="F25" s="49"/>
      <c r="G25" s="50" t="s">
        <v>28</v>
      </c>
      <c r="H25" s="50"/>
      <c r="I25" s="50" t="s">
        <v>29</v>
      </c>
      <c r="J25" s="49"/>
      <c r="K25" s="55" t="s">
        <v>30</v>
      </c>
    </row>
    <row r="26" spans="2:11" ht="33" customHeight="1" thickBot="1" x14ac:dyDescent="0.3">
      <c r="B26" s="15"/>
      <c r="C26" s="16"/>
      <c r="D26" s="16"/>
      <c r="E26" s="16"/>
      <c r="F26" s="16"/>
      <c r="G26" s="58" t="s">
        <v>38</v>
      </c>
      <c r="H26" s="16"/>
      <c r="I26" s="56" t="s">
        <v>3</v>
      </c>
      <c r="J26" s="27"/>
      <c r="K26" s="57" t="s">
        <v>3</v>
      </c>
    </row>
  </sheetData>
  <sheetProtection algorithmName="SHA-512" hashValue="r1S/sylqfvFihYgUYwi4NInIcfsYV6OS60ZCnHj4ZpSqOeSgym0dnMF+0ldthUnkZy0pbSxdhEhNMcbpV+p9iQ==" saltValue="u8mJ1b3YGrDPQ6byrA5aMA==" spinCount="100000" sheet="1" objects="1" scenarios="1"/>
  <mergeCells count="28">
    <mergeCell ref="B18:C18"/>
    <mergeCell ref="D18:F18"/>
    <mergeCell ref="B15:C15"/>
    <mergeCell ref="D15:F15"/>
    <mergeCell ref="B19:F19"/>
    <mergeCell ref="B16:C16"/>
    <mergeCell ref="D16:F16"/>
    <mergeCell ref="B17:C17"/>
    <mergeCell ref="D17:F17"/>
    <mergeCell ref="B13:C13"/>
    <mergeCell ref="D13:F13"/>
    <mergeCell ref="B14:C14"/>
    <mergeCell ref="D14:F14"/>
    <mergeCell ref="B6:D6"/>
    <mergeCell ref="B11:C11"/>
    <mergeCell ref="D11:F11"/>
    <mergeCell ref="B12:C12"/>
    <mergeCell ref="D12:F12"/>
    <mergeCell ref="J9:K9"/>
    <mergeCell ref="B2:D4"/>
    <mergeCell ref="B8:I8"/>
    <mergeCell ref="B9:C10"/>
    <mergeCell ref="D9:F10"/>
    <mergeCell ref="G9:G10"/>
    <mergeCell ref="H9:I9"/>
    <mergeCell ref="E2:K2"/>
    <mergeCell ref="E3:K4"/>
    <mergeCell ref="E6:K6"/>
  </mergeCells>
  <pageMargins left="0.15748031496062992" right="0.15748031496062992" top="0.17" bottom="0.15748031496062992" header="0" footer="0"/>
  <pageSetup scale="64" fitToHeight="0" orientation="landscape" r:id="rId1"/>
  <headerFooter>
    <oddHeader>&amp;L&amp;"Calibri"&amp;15&amp;K000000 Información Pública Clasificada&amp;1#_x000D_</oddHeader>
  </headerFooter>
  <drawing r:id="rId2"/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PONDERABLES</vt:lpstr>
      <vt:lpstr>PONDERABLES!Área_de_impresión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 Camila Gutierrez Riveros</dc:creator>
  <cp:lastModifiedBy>Camilo Andrés Castañeda Gutiérrez</cp:lastModifiedBy>
  <cp:lastPrinted>2025-04-09T21:47:59Z</cp:lastPrinted>
  <dcterms:created xsi:type="dcterms:W3CDTF">2024-01-05T14:32:33Z</dcterms:created>
  <dcterms:modified xsi:type="dcterms:W3CDTF">2025-04-10T15:10:00Z</dcterms:modified>
</cp:coreProperties>
</file>