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iraldo\OneDrive - Consejo Superior de la Judicatura\Documentos\"/>
    </mc:Choice>
  </mc:AlternateContent>
  <xr:revisionPtr revIDLastSave="1" documentId="8_{2C06DAEB-33CD-4122-B8A4-DD0F809C610F}" xr6:coauthVersionLast="47" xr6:coauthVersionMax="47" xr10:uidLastSave="{84F7B7E6-21EF-46ED-B785-B86B1F3118AE}"/>
  <bookViews>
    <workbookView xWindow="0" yWindow="0" windowWidth="19200" windowHeight="8660" firstSheet="1" activeTab="2" xr2:uid="{518DA6EB-A01E-4479-AC59-44E0C6A72EC3}"/>
  </bookViews>
  <sheets>
    <sheet name="R. Caribe" sheetId="2" r:id="rId1"/>
    <sheet name="R. Pacífico" sheetId="3" r:id="rId2"/>
    <sheet name="R. Eje Cafetero" sheetId="4" r:id="rId3"/>
    <sheet name="R. Oriente" sheetId="5" r:id="rId4"/>
  </sheets>
  <definedNames>
    <definedName name="_xlnm.Print_Area" localSheetId="0">'R. Caribe'!$A$1:$L$16</definedName>
    <definedName name="_xlnm.Print_Area" localSheetId="2">'R. Eje Cafetero'!$A$1:$L$18</definedName>
    <definedName name="_xlnm.Print_Area" localSheetId="3">'R. Oriente'!$A$1:$F$10</definedName>
    <definedName name="_xlnm.Print_Area" localSheetId="1">'R. Pacífico'!$A$1:$J$16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5" l="1"/>
  <c r="F7" i="5"/>
  <c r="E8" i="5"/>
  <c r="F8" i="5"/>
  <c r="E9" i="5"/>
  <c r="F9" i="5"/>
  <c r="E10" i="5"/>
  <c r="F10" i="5"/>
  <c r="K8" i="4"/>
  <c r="L8" i="4"/>
  <c r="K9" i="4"/>
  <c r="L9" i="4"/>
  <c r="K10" i="4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7" i="4"/>
  <c r="D7" i="4"/>
  <c r="L7" i="4" s="1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I16" i="3"/>
  <c r="J7" i="3"/>
  <c r="I7" i="3"/>
  <c r="D16" i="3"/>
  <c r="J16" i="3" s="1"/>
  <c r="D15" i="3"/>
  <c r="J15" i="3" s="1"/>
  <c r="K7" i="2"/>
  <c r="L7" i="2"/>
  <c r="K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6" i="2"/>
  <c r="D8" i="2"/>
  <c r="L8" i="2" s="1"/>
  <c r="D6" i="2"/>
  <c r="L6" i="2" s="1"/>
</calcChain>
</file>

<file path=xl/sharedStrings.xml><?xml version="1.0" encoding="utf-8"?>
<sst xmlns="http://schemas.openxmlformats.org/spreadsheetml/2006/main" count="134" uniqueCount="53">
  <si>
    <t>RELACIÓN DE RESIDUOS PELIGROSOS - RESPEL</t>
  </si>
  <si>
    <t xml:space="preserve">Corriente </t>
  </si>
  <si>
    <t xml:space="preserve">Nombre o tipo de residuo </t>
  </si>
  <si>
    <t xml:space="preserve">Barranquilla </t>
  </si>
  <si>
    <t xml:space="preserve">Monteria </t>
  </si>
  <si>
    <t>Sincelejo</t>
  </si>
  <si>
    <t>Cartagena</t>
  </si>
  <si>
    <t>Total</t>
  </si>
  <si>
    <t xml:space="preserve">Und </t>
  </si>
  <si>
    <r>
      <t xml:space="preserve">Kg 
</t>
    </r>
    <r>
      <rPr>
        <b/>
        <sz val="8"/>
        <rFont val="Montserrat"/>
      </rPr>
      <t>(Peso Aprox)</t>
    </r>
  </si>
  <si>
    <t>Y12 - A4070</t>
  </si>
  <si>
    <t>Toner</t>
  </si>
  <si>
    <t>Y6</t>
  </si>
  <si>
    <t>Material contaminado</t>
  </si>
  <si>
    <t>Y29</t>
  </si>
  <si>
    <t>Luminarias</t>
  </si>
  <si>
    <t>Y9</t>
  </si>
  <si>
    <t>CD</t>
  </si>
  <si>
    <t>Envases o contenedores contaminados</t>
  </si>
  <si>
    <t>A1180</t>
  </si>
  <si>
    <t>RAEES</t>
  </si>
  <si>
    <t>Y12</t>
  </si>
  <si>
    <t>Pinturas, tintas y disolventes</t>
  </si>
  <si>
    <t>A4130</t>
  </si>
  <si>
    <t>Medicamentos vencidos</t>
  </si>
  <si>
    <t>Termometro de pistola</t>
  </si>
  <si>
    <t>Envases de aerosoles
Pipetas de gas comprimido</t>
  </si>
  <si>
    <t>Productos químicos vencidos</t>
  </si>
  <si>
    <t xml:space="preserve">Manizales </t>
  </si>
  <si>
    <t>Cali</t>
  </si>
  <si>
    <t>Popayán</t>
  </si>
  <si>
    <t>Pasto</t>
  </si>
  <si>
    <t>Diskettes</t>
  </si>
  <si>
    <t>Cassettes</t>
  </si>
  <si>
    <t>A4070</t>
  </si>
  <si>
    <t>Cinta VHS</t>
  </si>
  <si>
    <t>Y23</t>
  </si>
  <si>
    <t>Pilas</t>
  </si>
  <si>
    <t>Y31</t>
  </si>
  <si>
    <t>Plomo, compuestos de plomo</t>
  </si>
  <si>
    <t> A3020</t>
  </si>
  <si>
    <t>Aceites minerales de desecho no aptos para el uso al que estaban destinados.</t>
  </si>
  <si>
    <t>Manizales</t>
  </si>
  <si>
    <t xml:space="preserve">Armenia </t>
  </si>
  <si>
    <t>Ibagué</t>
  </si>
  <si>
    <t>Neiva</t>
  </si>
  <si>
    <t>Gel Antibacterial</t>
  </si>
  <si>
    <t>Cinta maquina de escribir</t>
  </si>
  <si>
    <t xml:space="preserve">Documentos contaminados </t>
  </si>
  <si>
    <t>Y26</t>
  </si>
  <si>
    <t>Baterías</t>
  </si>
  <si>
    <t>Paepel fax</t>
  </si>
  <si>
    <t>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</si>
</sst>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4"/>
      <color theme="1"/>
      <name val="Montserrat"/>
    </font>
    <font>
      <sz val="10"/>
      <color theme="1"/>
      <name val="Montserrat"/>
    </font>
    <font>
      <b/>
      <sz val="12"/>
      <color theme="1"/>
      <name val="Montserrat"/>
    </font>
    <font>
      <b/>
      <sz val="10"/>
      <name val="Montserrat"/>
    </font>
    <font>
      <b/>
      <sz val="8"/>
      <name val="Montserrat"/>
    </font>
    <font>
      <sz val="10"/>
      <color rgb="FF000000"/>
      <name val="Montserrat"/>
    </font>
    <font>
      <b/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" fontId="4" fillId="2" borderId="5" xfId="0" applyNumberFormat="1" applyFont="1" applyFill="1" applyBorder="1" applyAlignment="1">
      <alignment horizontal="center" vertical="center" wrapText="1"/>
    </xf>
    <xf numFmtId="17" fontId="4" fillId="2" borderId="7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" fontId="7" fillId="2" borderId="8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7" fillId="2" borderId="8" xfId="0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 wrapText="1"/>
    </xf>
    <xf numFmtId="17" fontId="4" fillId="2" borderId="4" xfId="0" applyNumberFormat="1" applyFont="1" applyFill="1" applyBorder="1" applyAlignment="1">
      <alignment horizontal="center" vertical="center" wrapText="1"/>
    </xf>
    <xf numFmtId="17" fontId="4" fillId="2" borderId="12" xfId="0" applyNumberFormat="1" applyFont="1" applyFill="1" applyBorder="1" applyAlignment="1">
      <alignment horizontal="center" vertical="center" wrapText="1"/>
    </xf>
    <xf numFmtId="17" fontId="4" fillId="2" borderId="13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CA655A25-1424-4B18-8F49-38D914B0DE3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44B3E4C3-06DA-48A3-B4F4-97E58BBABE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57784A11-FE54-4AD4-8619-FAE85CBD956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10FA4421-8C04-47A0-AC50-AD51B92DD3F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3CB39-DE13-4795-B25D-9FFD8604E4E1}">
  <sheetPr>
    <tabColor theme="4" tint="0.39997558519241921"/>
  </sheetPr>
  <dimension ref="A1:M17"/>
  <sheetViews>
    <sheetView view="pageBreakPreview" topLeftCell="A3" zoomScaleNormal="85" zoomScaleSheetLayoutView="100" workbookViewId="0">
      <pane xSplit="2" ySplit="3" topLeftCell="G6" activePane="bottomRight" state="frozen"/>
      <selection pane="bottomRight" activeCell="G31" sqref="G31"/>
      <selection pane="bottomLeft" activeCell="A7" sqref="A7"/>
      <selection pane="topRight" activeCell="D3" sqref="D3"/>
    </sheetView>
  </sheetViews>
  <sheetFormatPr defaultColWidth="11.42578125" defaultRowHeight="12.6"/>
  <cols>
    <col min="1" max="1" width="13.42578125" style="2" customWidth="1"/>
    <col min="2" max="2" width="31.42578125" style="2" customWidth="1"/>
    <col min="3" max="16384" width="11.42578125" style="2"/>
  </cols>
  <sheetData>
    <row r="1" spans="1:12" ht="60.75" customHeight="1">
      <c r="A1" s="22" t="s">
        <v>0</v>
      </c>
      <c r="B1" s="23"/>
    </row>
    <row r="2" spans="1:12" ht="5.25" customHeight="1"/>
    <row r="3" spans="1:12" ht="5.25" customHeight="1" thickBot="1"/>
    <row r="4" spans="1:12" ht="27.75" customHeight="1">
      <c r="A4" s="24" t="s">
        <v>1</v>
      </c>
      <c r="B4" s="26" t="s">
        <v>2</v>
      </c>
      <c r="C4" s="28" t="s">
        <v>3</v>
      </c>
      <c r="D4" s="29"/>
      <c r="E4" s="28" t="s">
        <v>4</v>
      </c>
      <c r="F4" s="29"/>
      <c r="G4" s="28" t="s">
        <v>5</v>
      </c>
      <c r="H4" s="29"/>
      <c r="I4" s="28" t="s">
        <v>6</v>
      </c>
      <c r="J4" s="29"/>
      <c r="K4" s="28" t="s">
        <v>7</v>
      </c>
      <c r="L4" s="29"/>
    </row>
    <row r="5" spans="1:12" ht="27.75" customHeight="1" thickBot="1">
      <c r="A5" s="25"/>
      <c r="B5" s="27"/>
      <c r="C5" s="4" t="s">
        <v>8</v>
      </c>
      <c r="D5" s="5" t="s">
        <v>9</v>
      </c>
      <c r="E5" s="4" t="s">
        <v>8</v>
      </c>
      <c r="F5" s="5" t="s">
        <v>9</v>
      </c>
      <c r="G5" s="4" t="s">
        <v>8</v>
      </c>
      <c r="H5" s="5" t="s">
        <v>9</v>
      </c>
      <c r="I5" s="4" t="s">
        <v>8</v>
      </c>
      <c r="J5" s="5" t="s">
        <v>9</v>
      </c>
      <c r="K5" s="4" t="s">
        <v>8</v>
      </c>
      <c r="L5" s="5" t="s">
        <v>9</v>
      </c>
    </row>
    <row r="6" spans="1:12" ht="12.95">
      <c r="A6" s="6" t="s">
        <v>10</v>
      </c>
      <c r="B6" s="7" t="s">
        <v>11</v>
      </c>
      <c r="C6" s="8">
        <v>45</v>
      </c>
      <c r="D6" s="9">
        <f>+C6*1.5</f>
        <v>67.5</v>
      </c>
      <c r="E6" s="8"/>
      <c r="F6" s="9"/>
      <c r="G6" s="8">
        <v>280</v>
      </c>
      <c r="H6" s="9">
        <v>186</v>
      </c>
      <c r="I6" s="8">
        <v>96</v>
      </c>
      <c r="J6" s="9">
        <v>20.239999999999998</v>
      </c>
      <c r="K6" s="10">
        <f>+C6+E6+G6+I6</f>
        <v>421</v>
      </c>
      <c r="L6" s="10">
        <f>+D6+F6+H6+J6</f>
        <v>273.74</v>
      </c>
    </row>
    <row r="7" spans="1:12" ht="18.75" customHeight="1">
      <c r="A7" s="11" t="s">
        <v>12</v>
      </c>
      <c r="B7" s="12" t="s">
        <v>13</v>
      </c>
      <c r="C7" s="13"/>
      <c r="D7" s="12"/>
      <c r="E7" s="13"/>
      <c r="F7" s="12"/>
      <c r="G7" s="13">
        <v>1</v>
      </c>
      <c r="H7" s="12">
        <v>10</v>
      </c>
      <c r="I7" s="13"/>
      <c r="J7" s="12"/>
      <c r="K7" s="10">
        <f t="shared" ref="K7:K16" si="0">+C7+E7+G7+I7</f>
        <v>1</v>
      </c>
      <c r="L7" s="10">
        <f t="shared" ref="L7:L16" si="1">+D7+F7+H7+J7</f>
        <v>10</v>
      </c>
    </row>
    <row r="8" spans="1:12" ht="56.25" customHeight="1">
      <c r="A8" s="11" t="s">
        <v>14</v>
      </c>
      <c r="B8" s="12" t="s">
        <v>15</v>
      </c>
      <c r="C8" s="13">
        <v>300</v>
      </c>
      <c r="D8" s="12">
        <f>+C8*2.3</f>
        <v>690</v>
      </c>
      <c r="E8" s="13"/>
      <c r="F8" s="12">
        <v>44.5</v>
      </c>
      <c r="G8" s="13">
        <v>400</v>
      </c>
      <c r="H8" s="12">
        <v>168</v>
      </c>
      <c r="I8" s="13"/>
      <c r="J8" s="12"/>
      <c r="K8" s="10">
        <f t="shared" si="0"/>
        <v>700</v>
      </c>
      <c r="L8" s="10">
        <f t="shared" si="1"/>
        <v>902.5</v>
      </c>
    </row>
    <row r="9" spans="1:12" ht="12.95">
      <c r="A9" s="11" t="s">
        <v>16</v>
      </c>
      <c r="B9" s="12" t="s">
        <v>17</v>
      </c>
      <c r="C9" s="13"/>
      <c r="D9" s="12"/>
      <c r="E9" s="13"/>
      <c r="F9" s="12">
        <v>13.42</v>
      </c>
      <c r="G9" s="13">
        <v>80</v>
      </c>
      <c r="H9" s="12">
        <v>0.8</v>
      </c>
      <c r="I9" s="13"/>
      <c r="J9" s="12"/>
      <c r="K9" s="10">
        <f t="shared" si="0"/>
        <v>80</v>
      </c>
      <c r="L9" s="10">
        <f t="shared" si="1"/>
        <v>14.22</v>
      </c>
    </row>
    <row r="10" spans="1:12" ht="24.95">
      <c r="A10" s="11" t="s">
        <v>12</v>
      </c>
      <c r="B10" s="12" t="s">
        <v>18</v>
      </c>
      <c r="C10" s="13"/>
      <c r="D10" s="12"/>
      <c r="E10" s="13"/>
      <c r="F10" s="12"/>
      <c r="G10" s="13">
        <v>760</v>
      </c>
      <c r="H10" s="12">
        <v>310.39999999999998</v>
      </c>
      <c r="I10" s="13"/>
      <c r="J10" s="12"/>
      <c r="K10" s="10">
        <f t="shared" si="0"/>
        <v>760</v>
      </c>
      <c r="L10" s="10">
        <f t="shared" si="1"/>
        <v>310.39999999999998</v>
      </c>
    </row>
    <row r="11" spans="1:12" ht="12.95">
      <c r="A11" s="11" t="s">
        <v>19</v>
      </c>
      <c r="B11" s="12" t="s">
        <v>20</v>
      </c>
      <c r="C11" s="13">
        <v>692</v>
      </c>
      <c r="D11" s="12"/>
      <c r="E11" s="13"/>
      <c r="F11" s="12"/>
      <c r="G11" s="13">
        <v>2520</v>
      </c>
      <c r="H11" s="12">
        <v>18376</v>
      </c>
      <c r="I11" s="13"/>
      <c r="J11" s="12"/>
      <c r="K11" s="10">
        <f t="shared" si="0"/>
        <v>3212</v>
      </c>
      <c r="L11" s="19">
        <f t="shared" si="1"/>
        <v>18376</v>
      </c>
    </row>
    <row r="12" spans="1:12" ht="12.95">
      <c r="A12" s="11" t="s">
        <v>21</v>
      </c>
      <c r="B12" s="12" t="s">
        <v>22</v>
      </c>
      <c r="C12" s="13"/>
      <c r="D12" s="12"/>
      <c r="E12" s="13"/>
      <c r="F12" s="12"/>
      <c r="G12" s="13">
        <v>20</v>
      </c>
      <c r="H12" s="12">
        <v>30</v>
      </c>
      <c r="I12" s="13"/>
      <c r="J12" s="12"/>
      <c r="K12" s="10">
        <f t="shared" si="0"/>
        <v>20</v>
      </c>
      <c r="L12" s="10">
        <f t="shared" si="1"/>
        <v>30</v>
      </c>
    </row>
    <row r="13" spans="1:12" ht="12.95">
      <c r="A13" s="14" t="s">
        <v>23</v>
      </c>
      <c r="B13" s="12" t="s">
        <v>24</v>
      </c>
      <c r="C13" s="13"/>
      <c r="D13" s="12"/>
      <c r="E13" s="13"/>
      <c r="F13" s="12">
        <v>7</v>
      </c>
      <c r="G13" s="13">
        <v>1</v>
      </c>
      <c r="H13" s="12">
        <v>11.35</v>
      </c>
      <c r="I13" s="13"/>
      <c r="J13" s="12"/>
      <c r="K13" s="10">
        <f t="shared" si="0"/>
        <v>1</v>
      </c>
      <c r="L13" s="10">
        <f t="shared" si="1"/>
        <v>18.350000000000001</v>
      </c>
    </row>
    <row r="14" spans="1:12" ht="12.95">
      <c r="A14" s="14" t="s">
        <v>23</v>
      </c>
      <c r="B14" s="12" t="s">
        <v>25</v>
      </c>
      <c r="C14" s="13"/>
      <c r="D14" s="12"/>
      <c r="E14" s="13"/>
      <c r="F14" s="12">
        <v>20</v>
      </c>
      <c r="G14" s="13"/>
      <c r="H14" s="12"/>
      <c r="I14" s="13"/>
      <c r="J14" s="12"/>
      <c r="K14" s="10">
        <f t="shared" si="0"/>
        <v>0</v>
      </c>
      <c r="L14" s="10">
        <f t="shared" si="1"/>
        <v>20</v>
      </c>
    </row>
    <row r="15" spans="1:12" ht="24.95">
      <c r="A15" s="14" t="s">
        <v>12</v>
      </c>
      <c r="B15" s="12" t="s">
        <v>26</v>
      </c>
      <c r="C15" s="13"/>
      <c r="D15" s="12"/>
      <c r="E15" s="13"/>
      <c r="F15" s="12"/>
      <c r="G15" s="13">
        <v>100</v>
      </c>
      <c r="H15" s="12">
        <v>227</v>
      </c>
      <c r="I15" s="13"/>
      <c r="J15" s="12"/>
      <c r="K15" s="10">
        <f t="shared" si="0"/>
        <v>100</v>
      </c>
      <c r="L15" s="10">
        <f t="shared" si="1"/>
        <v>227</v>
      </c>
    </row>
    <row r="16" spans="1:12" ht="12.95">
      <c r="A16" s="11" t="s">
        <v>23</v>
      </c>
      <c r="B16" s="12" t="s">
        <v>27</v>
      </c>
      <c r="C16" s="13"/>
      <c r="D16" s="12"/>
      <c r="E16" s="13"/>
      <c r="F16" s="12">
        <v>200</v>
      </c>
      <c r="G16" s="13"/>
      <c r="H16" s="12"/>
      <c r="I16" s="13"/>
      <c r="J16" s="12"/>
      <c r="K16" s="10">
        <f t="shared" si="0"/>
        <v>0</v>
      </c>
      <c r="L16" s="10">
        <f t="shared" si="1"/>
        <v>200</v>
      </c>
    </row>
    <row r="17" spans="12:13">
      <c r="L17" s="20"/>
      <c r="M17" s="21"/>
    </row>
  </sheetData>
  <mergeCells count="8">
    <mergeCell ref="A1:B1"/>
    <mergeCell ref="A4:A5"/>
    <mergeCell ref="B4:B5"/>
    <mergeCell ref="K4:L4"/>
    <mergeCell ref="E4:F4"/>
    <mergeCell ref="G4:H4"/>
    <mergeCell ref="I4:J4"/>
    <mergeCell ref="C4:D4"/>
  </mergeCells>
  <pageMargins left="0.7" right="0.7" top="0.75" bottom="0.75" header="0.3" footer="0.3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D9072-01DF-46AE-B14A-ECB59C4C6D77}">
  <sheetPr>
    <tabColor theme="7" tint="0.59999389629810485"/>
  </sheetPr>
  <dimension ref="A1:K17"/>
  <sheetViews>
    <sheetView view="pageBreakPreview" topLeftCell="A3" zoomScale="85" zoomScaleNormal="85" zoomScaleSheetLayoutView="85" workbookViewId="0">
      <pane xSplit="2" ySplit="4" topLeftCell="C7" activePane="bottomRight" state="frozen"/>
      <selection pane="bottomRight" activeCell="F14" sqref="F14"/>
      <selection pane="bottomLeft" activeCell="A7" sqref="A7"/>
      <selection pane="topRight" activeCell="D3" sqref="D3"/>
    </sheetView>
  </sheetViews>
  <sheetFormatPr defaultColWidth="11.42578125" defaultRowHeight="12.6"/>
  <cols>
    <col min="1" max="1" width="13.42578125" style="2" customWidth="1"/>
    <col min="2" max="2" width="31.42578125" style="2" customWidth="1"/>
    <col min="3" max="3" width="7.7109375" style="2" customWidth="1"/>
    <col min="4" max="4" width="10.7109375" style="2" customWidth="1"/>
    <col min="5" max="5" width="7.7109375" style="2" customWidth="1"/>
    <col min="6" max="6" width="10.7109375" style="2" customWidth="1"/>
    <col min="7" max="7" width="7.7109375" style="2" customWidth="1"/>
    <col min="8" max="8" width="10.7109375" style="2" customWidth="1"/>
    <col min="9" max="16384" width="11.42578125" style="2"/>
  </cols>
  <sheetData>
    <row r="1" spans="1:10" ht="60.75" customHeight="1">
      <c r="A1" s="22" t="s">
        <v>0</v>
      </c>
      <c r="B1" s="23"/>
      <c r="D1" s="1"/>
      <c r="F1" s="1"/>
      <c r="H1" s="1"/>
    </row>
    <row r="2" spans="1:10" ht="5.25" customHeight="1"/>
    <row r="3" spans="1:10" ht="30" customHeight="1">
      <c r="A3" s="3" t="s">
        <v>28</v>
      </c>
      <c r="B3" s="3"/>
      <c r="D3" s="3"/>
      <c r="F3" s="3"/>
      <c r="H3" s="3"/>
    </row>
    <row r="4" spans="1:10" ht="5.25" customHeight="1" thickBot="1"/>
    <row r="5" spans="1:10" ht="27.75" customHeight="1">
      <c r="A5" s="24" t="s">
        <v>1</v>
      </c>
      <c r="B5" s="26" t="s">
        <v>2</v>
      </c>
      <c r="C5" s="28" t="s">
        <v>29</v>
      </c>
      <c r="D5" s="29"/>
      <c r="E5" s="28" t="s">
        <v>30</v>
      </c>
      <c r="F5" s="29"/>
      <c r="G5" s="28" t="s">
        <v>31</v>
      </c>
      <c r="H5" s="29"/>
      <c r="I5" s="28" t="s">
        <v>7</v>
      </c>
      <c r="J5" s="29"/>
    </row>
    <row r="6" spans="1:10" ht="27.75" customHeight="1" thickBot="1">
      <c r="A6" s="25"/>
      <c r="B6" s="27"/>
      <c r="C6" s="4" t="s">
        <v>8</v>
      </c>
      <c r="D6" s="5" t="s">
        <v>9</v>
      </c>
      <c r="E6" s="4" t="s">
        <v>8</v>
      </c>
      <c r="F6" s="5" t="s">
        <v>9</v>
      </c>
      <c r="G6" s="4" t="s">
        <v>8</v>
      </c>
      <c r="H6" s="5" t="s">
        <v>9</v>
      </c>
      <c r="I6" s="4" t="s">
        <v>8</v>
      </c>
      <c r="J6" s="5" t="s">
        <v>9</v>
      </c>
    </row>
    <row r="7" spans="1:10" ht="12.95">
      <c r="A7" s="6" t="s">
        <v>10</v>
      </c>
      <c r="B7" s="7" t="s">
        <v>11</v>
      </c>
      <c r="C7" s="8"/>
      <c r="D7" s="9">
        <v>274</v>
      </c>
      <c r="E7" s="8"/>
      <c r="F7" s="9">
        <v>65.400000000000006</v>
      </c>
      <c r="G7" s="8"/>
      <c r="H7" s="9">
        <v>40</v>
      </c>
      <c r="I7" s="10">
        <f>C7+E7+G7</f>
        <v>0</v>
      </c>
      <c r="J7" s="10">
        <f>D7+F7+H7</f>
        <v>379.4</v>
      </c>
    </row>
    <row r="8" spans="1:10" ht="56.25" customHeight="1">
      <c r="A8" s="11" t="s">
        <v>14</v>
      </c>
      <c r="B8" s="12" t="s">
        <v>15</v>
      </c>
      <c r="C8" s="13"/>
      <c r="D8" s="12">
        <v>596.71000000000026</v>
      </c>
      <c r="E8" s="13"/>
      <c r="F8" s="12">
        <v>20.2</v>
      </c>
      <c r="G8" s="13"/>
      <c r="H8" s="12"/>
      <c r="I8" s="10">
        <f t="shared" ref="I8:I16" si="0">C8+E8+G8</f>
        <v>0</v>
      </c>
      <c r="J8" s="10">
        <f t="shared" ref="J8:J16" si="1">D8+F8+H8</f>
        <v>616.91000000000031</v>
      </c>
    </row>
    <row r="9" spans="1:10" ht="12.95">
      <c r="A9" s="11" t="s">
        <v>16</v>
      </c>
      <c r="B9" s="12" t="s">
        <v>17</v>
      </c>
      <c r="C9" s="13"/>
      <c r="D9" s="12"/>
      <c r="E9" s="13"/>
      <c r="F9" s="12"/>
      <c r="G9" s="13"/>
      <c r="H9" s="12">
        <v>1.1000000000000001</v>
      </c>
      <c r="I9" s="10">
        <f t="shared" si="0"/>
        <v>0</v>
      </c>
      <c r="J9" s="10">
        <f t="shared" si="1"/>
        <v>1.1000000000000001</v>
      </c>
    </row>
    <row r="10" spans="1:10" ht="12.95">
      <c r="A10" s="11" t="s">
        <v>23</v>
      </c>
      <c r="B10" s="12" t="s">
        <v>32</v>
      </c>
      <c r="C10" s="13"/>
      <c r="D10" s="12"/>
      <c r="E10" s="13"/>
      <c r="F10" s="12"/>
      <c r="G10" s="13"/>
      <c r="H10" s="12">
        <v>3.4</v>
      </c>
      <c r="I10" s="10">
        <f t="shared" si="0"/>
        <v>0</v>
      </c>
      <c r="J10" s="10">
        <f t="shared" si="1"/>
        <v>3.4</v>
      </c>
    </row>
    <row r="11" spans="1:10" ht="12.95">
      <c r="A11" s="11" t="s">
        <v>19</v>
      </c>
      <c r="B11" s="12" t="s">
        <v>20</v>
      </c>
      <c r="C11" s="13"/>
      <c r="D11" s="12">
        <v>6861.2</v>
      </c>
      <c r="E11" s="13"/>
      <c r="F11" s="12">
        <v>4992</v>
      </c>
      <c r="G11" s="13"/>
      <c r="H11" s="12"/>
      <c r="I11" s="10">
        <f t="shared" si="0"/>
        <v>0</v>
      </c>
      <c r="J11" s="10">
        <f t="shared" si="1"/>
        <v>11853.2</v>
      </c>
    </row>
    <row r="12" spans="1:10" ht="12.95">
      <c r="A12" s="11" t="s">
        <v>23</v>
      </c>
      <c r="B12" s="12" t="s">
        <v>33</v>
      </c>
      <c r="C12" s="13"/>
      <c r="D12" s="12">
        <v>0.65</v>
      </c>
      <c r="E12" s="13"/>
      <c r="F12" s="12"/>
      <c r="G12" s="13"/>
      <c r="H12" s="12">
        <v>7.5</v>
      </c>
      <c r="I12" s="10">
        <f t="shared" si="0"/>
        <v>0</v>
      </c>
      <c r="J12" s="10">
        <f t="shared" si="1"/>
        <v>8.15</v>
      </c>
    </row>
    <row r="13" spans="1:10" ht="12.95">
      <c r="A13" s="11" t="s">
        <v>34</v>
      </c>
      <c r="B13" s="12" t="s">
        <v>35</v>
      </c>
      <c r="C13" s="13"/>
      <c r="D13" s="12"/>
      <c r="E13" s="13"/>
      <c r="F13" s="12"/>
      <c r="G13" s="13"/>
      <c r="H13" s="12">
        <v>1</v>
      </c>
      <c r="I13" s="10">
        <f t="shared" si="0"/>
        <v>0</v>
      </c>
      <c r="J13" s="10">
        <f t="shared" si="1"/>
        <v>1</v>
      </c>
    </row>
    <row r="14" spans="1:10" ht="12.95">
      <c r="A14" s="14" t="s">
        <v>36</v>
      </c>
      <c r="B14" s="12" t="s">
        <v>37</v>
      </c>
      <c r="C14" s="13"/>
      <c r="D14" s="12"/>
      <c r="E14" s="13"/>
      <c r="F14" s="12">
        <v>4.8</v>
      </c>
      <c r="G14" s="13"/>
      <c r="H14" s="12"/>
      <c r="I14" s="10">
        <f t="shared" si="0"/>
        <v>0</v>
      </c>
      <c r="J14" s="10">
        <f t="shared" si="1"/>
        <v>4.8</v>
      </c>
    </row>
    <row r="15" spans="1:10" ht="12.95">
      <c r="A15" s="11" t="s">
        <v>38</v>
      </c>
      <c r="B15" s="12" t="s">
        <v>39</v>
      </c>
      <c r="C15" s="13"/>
      <c r="D15" s="12">
        <f>+(2.25*39)+(7.3*8)+(4.8*5)+((27+11+14)*11.9)</f>
        <v>788.95</v>
      </c>
      <c r="E15" s="13"/>
      <c r="F15" s="12"/>
      <c r="G15" s="13"/>
      <c r="H15" s="12"/>
      <c r="I15" s="10">
        <f t="shared" si="0"/>
        <v>0</v>
      </c>
      <c r="J15" s="10">
        <f t="shared" si="1"/>
        <v>788.95</v>
      </c>
    </row>
    <row r="16" spans="1:10" ht="37.5">
      <c r="A16" s="11" t="s">
        <v>40</v>
      </c>
      <c r="B16" s="12" t="s">
        <v>41</v>
      </c>
      <c r="C16" s="13"/>
      <c r="D16" s="12">
        <f>14.05+0.9+6.35+0.9+11.75+3.55+0.35</f>
        <v>37.85</v>
      </c>
      <c r="E16" s="13"/>
      <c r="F16" s="12"/>
      <c r="G16" s="13"/>
      <c r="H16" s="12"/>
      <c r="I16" s="10">
        <f t="shared" si="0"/>
        <v>0</v>
      </c>
      <c r="J16" s="10">
        <f t="shared" si="1"/>
        <v>37.85</v>
      </c>
    </row>
    <row r="17" spans="10:11">
      <c r="J17" s="20"/>
      <c r="K17" s="20"/>
    </row>
  </sheetData>
  <mergeCells count="7">
    <mergeCell ref="I5:J5"/>
    <mergeCell ref="C5:D5"/>
    <mergeCell ref="E5:F5"/>
    <mergeCell ref="G5:H5"/>
    <mergeCell ref="A1:B1"/>
    <mergeCell ref="A5:A6"/>
    <mergeCell ref="B5:B6"/>
  </mergeCells>
  <pageMargins left="0.7" right="0.7" top="0.75" bottom="0.75" header="0.3" footer="0.3"/>
  <pageSetup paperSize="9" scale="2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3362D-8216-4EF1-ABB7-AE221DAFC899}">
  <sheetPr>
    <tabColor theme="5" tint="-0.249977111117893"/>
  </sheetPr>
  <dimension ref="A1:M19"/>
  <sheetViews>
    <sheetView tabSelected="1" view="pageBreakPreview" topLeftCell="A3" zoomScaleNormal="85" zoomScaleSheetLayoutView="100" workbookViewId="0">
      <pane xSplit="2" ySplit="4" topLeftCell="K19" activePane="bottomRight" state="frozen"/>
      <selection pane="bottomRight" activeCell="L19" sqref="L19:M19"/>
      <selection pane="bottomLeft" activeCell="A7" sqref="A7"/>
      <selection pane="topRight" activeCell="D3" sqref="D3"/>
    </sheetView>
  </sheetViews>
  <sheetFormatPr defaultColWidth="11.42578125" defaultRowHeight="12.6"/>
  <cols>
    <col min="1" max="1" width="13.42578125" style="2" customWidth="1"/>
    <col min="2" max="2" width="31.42578125" style="2" customWidth="1"/>
    <col min="3" max="3" width="7.7109375" style="2" customWidth="1"/>
    <col min="4" max="4" width="10.7109375" style="2" customWidth="1"/>
    <col min="5" max="5" width="10.5703125" style="2" customWidth="1"/>
    <col min="6" max="6" width="10.7109375" style="2" customWidth="1"/>
    <col min="7" max="7" width="7.7109375" style="2" customWidth="1"/>
    <col min="8" max="8" width="10.7109375" style="2" customWidth="1"/>
    <col min="9" max="9" width="7.7109375" style="2" customWidth="1"/>
    <col min="10" max="10" width="10.7109375" style="2" customWidth="1"/>
    <col min="11" max="16384" width="11.42578125" style="2"/>
  </cols>
  <sheetData>
    <row r="1" spans="1:12" ht="60.75" customHeight="1">
      <c r="A1" s="22" t="s">
        <v>0</v>
      </c>
      <c r="B1" s="23"/>
      <c r="C1" s="23"/>
      <c r="D1" s="1"/>
      <c r="F1" s="1"/>
      <c r="H1" s="1"/>
      <c r="J1" s="1"/>
    </row>
    <row r="2" spans="1:12" ht="5.25" customHeight="1"/>
    <row r="3" spans="1:12" ht="30" customHeight="1">
      <c r="A3" s="3" t="s">
        <v>28</v>
      </c>
      <c r="B3" s="3"/>
      <c r="C3" s="3"/>
      <c r="D3" s="3"/>
      <c r="F3" s="3"/>
      <c r="H3" s="3"/>
      <c r="J3" s="3"/>
    </row>
    <row r="4" spans="1:12" ht="5.25" customHeight="1" thickBot="1"/>
    <row r="5" spans="1:12" ht="27.75" customHeight="1">
      <c r="A5" s="24" t="s">
        <v>1</v>
      </c>
      <c r="B5" s="26" t="s">
        <v>2</v>
      </c>
      <c r="C5" s="28" t="s">
        <v>42</v>
      </c>
      <c r="D5" s="29"/>
      <c r="E5" s="28" t="s">
        <v>43</v>
      </c>
      <c r="F5" s="29"/>
      <c r="G5" s="28" t="s">
        <v>44</v>
      </c>
      <c r="H5" s="29"/>
      <c r="I5" s="28" t="s">
        <v>45</v>
      </c>
      <c r="J5" s="29"/>
      <c r="K5" s="28" t="s">
        <v>7</v>
      </c>
      <c r="L5" s="29"/>
    </row>
    <row r="6" spans="1:12" ht="27.75" customHeight="1" thickBot="1">
      <c r="A6" s="25"/>
      <c r="B6" s="27"/>
      <c r="C6" s="4" t="s">
        <v>8</v>
      </c>
      <c r="D6" s="5" t="s">
        <v>9</v>
      </c>
      <c r="E6" s="4" t="s">
        <v>8</v>
      </c>
      <c r="F6" s="5" t="s">
        <v>9</v>
      </c>
      <c r="G6" s="4" t="s">
        <v>8</v>
      </c>
      <c r="H6" s="5" t="s">
        <v>9</v>
      </c>
      <c r="I6" s="4" t="s">
        <v>8</v>
      </c>
      <c r="J6" s="5" t="s">
        <v>9</v>
      </c>
      <c r="K6" s="4" t="s">
        <v>8</v>
      </c>
      <c r="L6" s="5" t="s">
        <v>9</v>
      </c>
    </row>
    <row r="7" spans="1:12" ht="12.95">
      <c r="A7" s="6" t="s">
        <v>10</v>
      </c>
      <c r="B7" s="7" t="s">
        <v>11</v>
      </c>
      <c r="C7" s="8">
        <v>300</v>
      </c>
      <c r="D7" s="9">
        <f>+C7*1.5</f>
        <v>450</v>
      </c>
      <c r="E7" s="8">
        <v>183</v>
      </c>
      <c r="F7" s="9">
        <v>155.869</v>
      </c>
      <c r="G7" s="8"/>
      <c r="H7" s="9"/>
      <c r="I7" s="8"/>
      <c r="J7" s="9"/>
      <c r="K7" s="10">
        <f>+C7+E7+G7+I7</f>
        <v>483</v>
      </c>
      <c r="L7" s="10">
        <f>+D7+F7+H7+J7</f>
        <v>605.86900000000003</v>
      </c>
    </row>
    <row r="8" spans="1:12" ht="12.95">
      <c r="A8" s="11" t="s">
        <v>14</v>
      </c>
      <c r="B8" s="12" t="s">
        <v>15</v>
      </c>
      <c r="C8" s="13"/>
      <c r="D8" s="12">
        <v>154.19999999999999</v>
      </c>
      <c r="E8" s="13">
        <v>1002</v>
      </c>
      <c r="F8" s="12">
        <v>718</v>
      </c>
      <c r="G8" s="13"/>
      <c r="H8" s="12"/>
      <c r="I8" s="13"/>
      <c r="J8" s="12"/>
      <c r="K8" s="10">
        <f t="shared" ref="K8:K18" si="0">+C8+E8+G8+I8</f>
        <v>1002</v>
      </c>
      <c r="L8" s="10">
        <f t="shared" ref="L8:L18" si="1">+D8+F8+H8+J8</f>
        <v>872.2</v>
      </c>
    </row>
    <row r="9" spans="1:12" ht="12.95">
      <c r="A9" s="11" t="s">
        <v>16</v>
      </c>
      <c r="B9" s="12" t="s">
        <v>17</v>
      </c>
      <c r="C9" s="13"/>
      <c r="D9" s="12"/>
      <c r="E9" s="13">
        <v>35286</v>
      </c>
      <c r="F9" s="12">
        <v>514.95299999999997</v>
      </c>
      <c r="G9" s="13"/>
      <c r="H9" s="12"/>
      <c r="I9" s="13"/>
      <c r="J9" s="12"/>
      <c r="K9" s="10">
        <f t="shared" si="0"/>
        <v>35286</v>
      </c>
      <c r="L9" s="10">
        <f t="shared" si="1"/>
        <v>514.95299999999997</v>
      </c>
    </row>
    <row r="10" spans="1:12" ht="12.95">
      <c r="A10" s="11" t="s">
        <v>19</v>
      </c>
      <c r="B10" s="12" t="s">
        <v>20</v>
      </c>
      <c r="C10" s="13">
        <v>2</v>
      </c>
      <c r="D10" s="12">
        <v>12</v>
      </c>
      <c r="E10" s="13">
        <v>673</v>
      </c>
      <c r="F10" s="12">
        <v>3548</v>
      </c>
      <c r="G10" s="13"/>
      <c r="H10" s="12">
        <v>14800</v>
      </c>
      <c r="I10" s="13"/>
      <c r="J10" s="12"/>
      <c r="K10" s="10">
        <f t="shared" si="0"/>
        <v>675</v>
      </c>
      <c r="L10" s="10">
        <f t="shared" si="1"/>
        <v>18360</v>
      </c>
    </row>
    <row r="11" spans="1:12" ht="12.95">
      <c r="A11" s="11" t="s">
        <v>23</v>
      </c>
      <c r="B11" s="12" t="s">
        <v>46</v>
      </c>
      <c r="C11" s="13"/>
      <c r="D11" s="12"/>
      <c r="E11" s="13"/>
      <c r="F11" s="12"/>
      <c r="G11" s="13"/>
      <c r="H11" s="12">
        <v>34.200000000000003</v>
      </c>
      <c r="I11" s="13"/>
      <c r="J11" s="12"/>
      <c r="K11" s="10">
        <f t="shared" si="0"/>
        <v>0</v>
      </c>
      <c r="L11" s="10">
        <f t="shared" si="1"/>
        <v>34.200000000000003</v>
      </c>
    </row>
    <row r="12" spans="1:12" ht="12.95">
      <c r="A12" s="14" t="s">
        <v>23</v>
      </c>
      <c r="B12" s="12" t="s">
        <v>24</v>
      </c>
      <c r="C12" s="13"/>
      <c r="D12" s="12">
        <v>45.02</v>
      </c>
      <c r="E12" s="13"/>
      <c r="F12" s="12"/>
      <c r="G12" s="13"/>
      <c r="H12" s="12"/>
      <c r="I12" s="13"/>
      <c r="J12" s="12"/>
      <c r="K12" s="10">
        <f t="shared" si="0"/>
        <v>0</v>
      </c>
      <c r="L12" s="10">
        <f t="shared" si="1"/>
        <v>45.02</v>
      </c>
    </row>
    <row r="13" spans="1:12" ht="12.95">
      <c r="A13" s="14" t="s">
        <v>23</v>
      </c>
      <c r="B13" s="12" t="s">
        <v>25</v>
      </c>
      <c r="C13" s="13"/>
      <c r="D13" s="12"/>
      <c r="E13" s="13"/>
      <c r="F13" s="12">
        <v>0.3</v>
      </c>
      <c r="G13" s="13"/>
      <c r="H13" s="12"/>
      <c r="I13" s="13"/>
      <c r="J13" s="12"/>
      <c r="K13" s="10">
        <f t="shared" si="0"/>
        <v>0</v>
      </c>
      <c r="L13" s="10">
        <f t="shared" si="1"/>
        <v>0.3</v>
      </c>
    </row>
    <row r="14" spans="1:12" ht="12.95">
      <c r="A14" s="11" t="s">
        <v>23</v>
      </c>
      <c r="B14" s="12" t="s">
        <v>27</v>
      </c>
      <c r="C14" s="13"/>
      <c r="D14" s="12"/>
      <c r="E14" s="13"/>
      <c r="F14" s="12"/>
      <c r="G14" s="13"/>
      <c r="H14" s="12">
        <v>342</v>
      </c>
      <c r="I14" s="13"/>
      <c r="J14" s="12"/>
      <c r="K14" s="10">
        <f t="shared" si="0"/>
        <v>0</v>
      </c>
      <c r="L14" s="10">
        <f t="shared" si="1"/>
        <v>342</v>
      </c>
    </row>
    <row r="15" spans="1:12" ht="12.95">
      <c r="A15" s="11" t="s">
        <v>34</v>
      </c>
      <c r="B15" s="12" t="s">
        <v>47</v>
      </c>
      <c r="C15" s="13"/>
      <c r="D15" s="12"/>
      <c r="E15" s="13">
        <v>72</v>
      </c>
      <c r="F15" s="12">
        <v>1.9079999999999999</v>
      </c>
      <c r="G15" s="13"/>
      <c r="H15" s="12"/>
      <c r="I15" s="13"/>
      <c r="J15" s="12"/>
      <c r="K15" s="10">
        <f t="shared" si="0"/>
        <v>72</v>
      </c>
      <c r="L15" s="10">
        <f t="shared" si="1"/>
        <v>1.9079999999999999</v>
      </c>
    </row>
    <row r="16" spans="1:12" ht="12.95">
      <c r="A16" s="11"/>
      <c r="B16" s="15" t="s">
        <v>48</v>
      </c>
      <c r="C16" s="11"/>
      <c r="D16" s="15"/>
      <c r="E16" s="11"/>
      <c r="F16" s="15"/>
      <c r="G16" s="11"/>
      <c r="H16" s="15"/>
      <c r="I16" s="11"/>
      <c r="J16" s="15">
        <v>1589</v>
      </c>
      <c r="K16" s="10">
        <f t="shared" si="0"/>
        <v>0</v>
      </c>
      <c r="L16" s="10">
        <f t="shared" si="1"/>
        <v>1589</v>
      </c>
    </row>
    <row r="17" spans="1:13" ht="12.95">
      <c r="A17" s="14" t="s">
        <v>49</v>
      </c>
      <c r="B17" s="12" t="s">
        <v>50</v>
      </c>
      <c r="C17" s="13"/>
      <c r="D17" s="12"/>
      <c r="E17" s="13">
        <v>244</v>
      </c>
      <c r="F17" s="12">
        <v>742.7</v>
      </c>
      <c r="G17" s="13"/>
      <c r="H17" s="12"/>
      <c r="I17" s="13"/>
      <c r="J17" s="12"/>
      <c r="K17" s="10">
        <f t="shared" si="0"/>
        <v>244</v>
      </c>
      <c r="L17" s="10">
        <f t="shared" si="1"/>
        <v>742.7</v>
      </c>
    </row>
    <row r="18" spans="1:13" ht="13.5" thickBot="1">
      <c r="A18" s="16"/>
      <c r="B18" s="17" t="s">
        <v>51</v>
      </c>
      <c r="C18" s="18"/>
      <c r="D18" s="17"/>
      <c r="E18" s="18"/>
      <c r="F18" s="17"/>
      <c r="G18" s="18"/>
      <c r="H18" s="17">
        <v>887</v>
      </c>
      <c r="I18" s="18"/>
      <c r="J18" s="17"/>
      <c r="K18" s="10">
        <f t="shared" si="0"/>
        <v>0</v>
      </c>
      <c r="L18" s="10">
        <f t="shared" si="1"/>
        <v>887</v>
      </c>
    </row>
    <row r="19" spans="1:13">
      <c r="L19" s="20"/>
      <c r="M19" s="20"/>
    </row>
  </sheetData>
  <mergeCells count="8">
    <mergeCell ref="K5:L5"/>
    <mergeCell ref="G5:H5"/>
    <mergeCell ref="I5:J5"/>
    <mergeCell ref="A1:C1"/>
    <mergeCell ref="A5:A6"/>
    <mergeCell ref="B5:B6"/>
    <mergeCell ref="C5:D5"/>
    <mergeCell ref="E5:F5"/>
  </mergeCells>
  <pageMargins left="0.7" right="0.7" top="0.75" bottom="0.75" header="0.3" footer="0.3"/>
  <pageSetup paperSize="9" scale="2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D0D93-8411-4941-9C4C-4724C1E15AE5}">
  <sheetPr>
    <tabColor theme="9" tint="-0.249977111117893"/>
  </sheetPr>
  <dimension ref="A1:G11"/>
  <sheetViews>
    <sheetView view="pageBreakPreview" topLeftCell="A3" zoomScale="145" zoomScaleNormal="85" zoomScaleSheetLayoutView="145" workbookViewId="0">
      <pane xSplit="2" ySplit="4" topLeftCell="C7" activePane="bottomRight" state="frozen"/>
      <selection pane="bottomRight" activeCell="C6" sqref="C6"/>
      <selection pane="bottomLeft" activeCell="A7" sqref="A7"/>
      <selection pane="topRight" activeCell="D3" sqref="D3"/>
    </sheetView>
  </sheetViews>
  <sheetFormatPr defaultColWidth="11.42578125" defaultRowHeight="12.6"/>
  <cols>
    <col min="1" max="1" width="13.42578125" style="2" customWidth="1"/>
    <col min="2" max="2" width="31.42578125" style="2" customWidth="1"/>
    <col min="3" max="16384" width="11.42578125" style="2"/>
  </cols>
  <sheetData>
    <row r="1" spans="1:7" ht="60.75" customHeight="1">
      <c r="A1" s="22" t="s">
        <v>0</v>
      </c>
      <c r="B1" s="23"/>
    </row>
    <row r="2" spans="1:7" ht="5.25" customHeight="1"/>
    <row r="3" spans="1:7" ht="5.25" customHeight="1"/>
    <row r="4" spans="1:7" ht="5.25" customHeight="1" thickBot="1"/>
    <row r="5" spans="1:7" ht="27.75" customHeight="1">
      <c r="A5" s="32" t="s">
        <v>1</v>
      </c>
      <c r="B5" s="34" t="s">
        <v>2</v>
      </c>
      <c r="C5" s="30" t="s">
        <v>52</v>
      </c>
      <c r="D5" s="31"/>
      <c r="E5" s="30" t="s">
        <v>7</v>
      </c>
      <c r="F5" s="31"/>
    </row>
    <row r="6" spans="1:7" ht="27.75" customHeight="1" thickBot="1">
      <c r="A6" s="33"/>
      <c r="B6" s="35"/>
      <c r="C6" s="4" t="s">
        <v>8</v>
      </c>
      <c r="D6" s="5" t="s">
        <v>9</v>
      </c>
      <c r="E6" s="4" t="s">
        <v>8</v>
      </c>
      <c r="F6" s="5" t="s">
        <v>9</v>
      </c>
    </row>
    <row r="7" spans="1:7" ht="12.95">
      <c r="A7" s="6" t="s">
        <v>10</v>
      </c>
      <c r="B7" s="7" t="s">
        <v>11</v>
      </c>
      <c r="C7" s="8"/>
      <c r="D7" s="9">
        <v>30</v>
      </c>
      <c r="E7" s="10">
        <f>C7</f>
        <v>0</v>
      </c>
      <c r="F7" s="10">
        <f>D7</f>
        <v>30</v>
      </c>
    </row>
    <row r="8" spans="1:7" ht="12.95">
      <c r="A8" s="11" t="s">
        <v>19</v>
      </c>
      <c r="B8" s="12" t="s">
        <v>20</v>
      </c>
      <c r="C8" s="13"/>
      <c r="D8" s="12">
        <v>500</v>
      </c>
      <c r="E8" s="10">
        <f t="shared" ref="E8:E10" si="0">C8</f>
        <v>0</v>
      </c>
      <c r="F8" s="10">
        <f t="shared" ref="F8:F10" si="1">D8</f>
        <v>500</v>
      </c>
    </row>
    <row r="9" spans="1:7" ht="12.95">
      <c r="A9" s="14" t="s">
        <v>23</v>
      </c>
      <c r="B9" s="12" t="s">
        <v>24</v>
      </c>
      <c r="C9" s="13"/>
      <c r="D9" s="12">
        <v>1</v>
      </c>
      <c r="E9" s="10">
        <f t="shared" si="0"/>
        <v>0</v>
      </c>
      <c r="F9" s="10">
        <f t="shared" si="1"/>
        <v>1</v>
      </c>
    </row>
    <row r="10" spans="1:7" ht="12.95">
      <c r="A10" s="14" t="s">
        <v>36</v>
      </c>
      <c r="B10" s="12" t="s">
        <v>37</v>
      </c>
      <c r="C10" s="13"/>
      <c r="D10" s="12">
        <v>1</v>
      </c>
      <c r="E10" s="10">
        <f t="shared" si="0"/>
        <v>0</v>
      </c>
      <c r="F10" s="10">
        <f t="shared" si="1"/>
        <v>1</v>
      </c>
    </row>
    <row r="11" spans="1:7">
      <c r="F11" s="20"/>
      <c r="G11" s="20"/>
    </row>
  </sheetData>
  <mergeCells count="5">
    <mergeCell ref="E5:F5"/>
    <mergeCell ref="C5:D5"/>
    <mergeCell ref="A1:B1"/>
    <mergeCell ref="A5:A6"/>
    <mergeCell ref="B5:B6"/>
  </mergeCells>
  <pageMargins left="0.7" right="0.7" top="0.75" bottom="0.75" header="0.3" footer="0.3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Rama Judicial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Rodríguez Estupiñan</dc:creator>
  <cp:keywords/>
  <dc:description/>
  <cp:lastModifiedBy>Deisy Virginia Salamanca Sierra</cp:lastModifiedBy>
  <cp:revision/>
  <dcterms:created xsi:type="dcterms:W3CDTF">2024-12-02T14:59:52Z</dcterms:created>
  <dcterms:modified xsi:type="dcterms:W3CDTF">2025-04-01T14:44:14Z</dcterms:modified>
  <cp:category/>
  <cp:contentStatus/>
</cp:coreProperties>
</file>