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PROCESO VALLAS-TRANSPORTE\DOCUMENTOS NUEVO PROCESO\"/>
    </mc:Choice>
  </mc:AlternateContent>
  <bookViews>
    <workbookView xWindow="0" yWindow="0" windowWidth="28800" windowHeight="12624"/>
  </bookViews>
  <sheets>
    <sheet name="SERVICIO TRANSPORTE" sheetId="2" r:id="rId1"/>
  </sheets>
  <definedNames>
    <definedName name="_xlnm._FilterDatabase" localSheetId="0" hidden="1">'SERVICIO TRANSPORTE'!$E$7:$H$7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4" i="2" l="1"/>
  <c r="D15" i="2" l="1"/>
  <c r="F30" i="2"/>
  <c r="F31" i="2" s="1"/>
  <c r="F32" i="2" l="1"/>
  <c r="F33" i="2" s="1"/>
  <c r="G9" i="2" l="1"/>
  <c r="E15" i="2" s="1"/>
  <c r="F15" i="2" s="1"/>
  <c r="G8" i="2"/>
  <c r="E14" i="2" s="1"/>
  <c r="F14" i="2" s="1"/>
  <c r="F16" i="2" l="1"/>
</calcChain>
</file>

<file path=xl/sharedStrings.xml><?xml version="1.0" encoding="utf-8"?>
<sst xmlns="http://schemas.openxmlformats.org/spreadsheetml/2006/main" count="43" uniqueCount="31">
  <si>
    <t>ANEXO ESTUDIO DE MERCADO</t>
  </si>
  <si>
    <t>ÍTEM</t>
  </si>
  <si>
    <t>DESCRIPCION</t>
  </si>
  <si>
    <t>EMPRESA 1</t>
  </si>
  <si>
    <t>EMPRESA 2</t>
  </si>
  <si>
    <t>PROMEDIO</t>
  </si>
  <si>
    <t>Valor Unitario</t>
  </si>
  <si>
    <t>Camión para transporte de motos tipo NPR, con rampa y/o sistema hidráulico para cargue y adaptaciones para cargar mínimo 15 motos para servicios de transporte de carga de 4,5 hasta 6,5, en estacas carpado y/o furgón. Modelos 2015 en adelante, con gato hidráulico. Debe contener cobijas o frazadas que permitan la protección de las motos, debe contar con ayudante y/o auxiliar. Realizar registro fotográfico de la carga al momento de recibir y entregar, como evidencia ante reclamo de terceros. El servicio debe contar con todos los permisos, licencias y seguros (SOAT y Responsabilidad Civil), requeridos para este tipo de servicio.</t>
  </si>
  <si>
    <t>Camión Tipo NPR modelo 2015 en adelante, con capacidad de 20 a 30 personas, con bancas laterales y una banca central, para transporte de personal en el marco de los operativos. El servicio debe contar con todos los permisos, licencias y seguros (SOAT y Responsabilidad Civil), requeridos para este tipo de servicio.</t>
  </si>
  <si>
    <t>ANEXO ANÁLISIS ECONÓMICO</t>
  </si>
  <si>
    <t>VALOR UNITARIO SIN IVA</t>
  </si>
  <si>
    <t>IMPORTANTE:</t>
  </si>
  <si>
    <t>**Para el presente proceso de contratación se redondea a cero decimales los costos unitarios IVA incluido, debido a la configuración del sistema de información SAP.</t>
  </si>
  <si>
    <t>SANTIAGO BERMÚDEZ MACÍAS</t>
  </si>
  <si>
    <t>Técnico CEEC</t>
  </si>
  <si>
    <t>VALOR UNITARIO</t>
  </si>
  <si>
    <t>VALOR TOTAL</t>
  </si>
  <si>
    <t>SUBTOTAL</t>
  </si>
  <si>
    <t>IVA</t>
  </si>
  <si>
    <t>TOTAL INCLUIDO IVA</t>
  </si>
  <si>
    <t>*Para el presente proceso de contratación el IVA a aplicar corresponde a 19%.</t>
  </si>
  <si>
    <t>*Para el presente proceso de contratación el servicio de transporte se encuentra exento de IVA.</t>
  </si>
  <si>
    <t>TOTAL</t>
  </si>
  <si>
    <t>Valla (unidad): 
Alquiler de vallas, de contención peatonal en estructura metálica de 1.20 de altura x 2.0 m de ancho. Fabricadas en tubo de alta resistencia de 1.5 pulgadas y con área en lámina para logos y mensaje institucional). Pata (aprox. 40x20 cm), que asegure perfecto sostenimiento. Ganchos soldados a la valla. La empresa debe contar con una capacidad mínima de 1.500 vallas de forma simultánea.</t>
  </si>
  <si>
    <t>LOTE 01: SERVICIO TRANSPORTE</t>
  </si>
  <si>
    <t>LOTE 02: SERVICIO VALLAS</t>
  </si>
  <si>
    <t>CANTIDAD (horas)</t>
  </si>
  <si>
    <t>****El servicio de vallas para las intervenciones desarrolladas por la Secretaría de Seguridad y Convivencia se tomó en cuenta el valor de los contratos anteriores desarrollados por la Secretaría de Cultura Ciudadana para este mismo servicio y se le aumentó el IPC del año 2019</t>
  </si>
  <si>
    <t>*** los totales de los ítems se dispondrán a demanda y se va disminuyendo del presupuesto según el valor cobrado por el servicio en el momento de ejecución</t>
  </si>
  <si>
    <t>CANTIDAD</t>
  </si>
  <si>
    <t>*** los totales del ítem se dispondrá a demanda y se va disminuyendo del presupuesto según el valor cobrado por el servicio en el momento de ejecución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</si>
</sst>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\ * #,##0.00_-;\-&quot;$&quot;\ * #,##0.00_-;_-&quot;$&quot;\ * &quot;-&quot;_-;_-@_-"/>
    <numFmt numFmtId="165" formatCode="_-* #,##0_-;\-* #,##0_-;_-* &quot;-&quot;??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63">
    <xf numFmtId="0" fontId="0" fillId="0" borderId="0" xfId="0"/>
    <xf numFmtId="0" fontId="3" fillId="0" borderId="0" xfId="0" applyFont="1" applyAlignment="1">
      <alignment horizontal="left"/>
    </xf>
    <xf numFmtId="0" fontId="3" fillId="2" borderId="0" xfId="0" applyFont="1" applyFill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5" fillId="3" borderId="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center" vertical="center" wrapText="1"/>
    </xf>
    <xf numFmtId="164" fontId="3" fillId="2" borderId="2" xfId="3" applyNumberFormat="1" applyFont="1" applyFill="1" applyBorder="1" applyAlignment="1">
      <alignment horizontal="center" vertical="center" wrapText="1"/>
    </xf>
    <xf numFmtId="164" fontId="5" fillId="2" borderId="3" xfId="3" applyNumberFormat="1" applyFont="1" applyFill="1" applyBorder="1" applyAlignment="1">
      <alignment horizontal="center" vertical="center" wrapText="1"/>
    </xf>
    <xf numFmtId="165" fontId="3" fillId="0" borderId="0" xfId="1" applyNumberFormat="1" applyFont="1"/>
    <xf numFmtId="165" fontId="3" fillId="0" borderId="0" xfId="0" applyNumberFormat="1" applyFont="1"/>
    <xf numFmtId="164" fontId="3" fillId="0" borderId="2" xfId="0" applyNumberFormat="1" applyFont="1" applyBorder="1" applyAlignment="1">
      <alignment horizontal="right" vertical="center"/>
    </xf>
    <xf numFmtId="164" fontId="3" fillId="2" borderId="2" xfId="0" applyNumberFormat="1" applyFont="1" applyFill="1" applyBorder="1" applyAlignment="1">
      <alignment horizontal="center" vertical="center"/>
    </xf>
    <xf numFmtId="41" fontId="0" fillId="0" borderId="0" xfId="2" applyFont="1"/>
    <xf numFmtId="41" fontId="3" fillId="0" borderId="0" xfId="0" applyNumberFormat="1" applyFont="1"/>
    <xf numFmtId="42" fontId="0" fillId="0" borderId="0" xfId="0" applyNumberFormat="1"/>
    <xf numFmtId="0" fontId="2" fillId="0" borderId="0" xfId="0" applyFont="1" applyBorder="1" applyAlignment="1">
      <alignment horizontal="center" vertical="center"/>
    </xf>
    <xf numFmtId="0" fontId="6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41" fontId="3" fillId="2" borderId="2" xfId="2" applyFont="1" applyFill="1" applyBorder="1" applyAlignment="1">
      <alignment horizontal="center" vertical="center" wrapText="1"/>
    </xf>
    <xf numFmtId="44" fontId="2" fillId="0" borderId="2" xfId="0" applyNumberFormat="1" applyFont="1" applyBorder="1" applyAlignment="1">
      <alignment horizontal="center" vertical="center"/>
    </xf>
    <xf numFmtId="44" fontId="2" fillId="0" borderId="2" xfId="0" applyNumberFormat="1" applyFont="1" applyBorder="1" applyAlignment="1">
      <alignment vertical="center"/>
    </xf>
    <xf numFmtId="0" fontId="8" fillId="2" borderId="2" xfId="0" applyFont="1" applyFill="1" applyBorder="1" applyAlignment="1">
      <alignment horizontal="left" vertical="center" wrapText="1"/>
    </xf>
    <xf numFmtId="164" fontId="0" fillId="0" borderId="2" xfId="0" applyNumberFormat="1" applyBorder="1" applyAlignment="1">
      <alignment vertical="center"/>
    </xf>
    <xf numFmtId="0" fontId="3" fillId="0" borderId="4" xfId="0" applyFont="1" applyBorder="1" applyAlignment="1">
      <alignment horizontal="left"/>
    </xf>
    <xf numFmtId="0" fontId="4" fillId="0" borderId="0" xfId="0" applyFont="1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0" borderId="0" xfId="0" applyFont="1" applyBorder="1" applyAlignment="1">
      <alignment horizontal="left"/>
    </xf>
    <xf numFmtId="0" fontId="3" fillId="0" borderId="0" xfId="0" applyFont="1" applyBorder="1" applyAlignment="1">
      <alignment horizontal="center"/>
    </xf>
    <xf numFmtId="0" fontId="5" fillId="3" borderId="1" xfId="0" applyFont="1" applyFill="1" applyBorder="1" applyAlignment="1">
      <alignment horizontal="center" vertical="center" wrapText="1"/>
    </xf>
    <xf numFmtId="41" fontId="3" fillId="2" borderId="5" xfId="2" applyFont="1" applyFill="1" applyBorder="1" applyAlignment="1">
      <alignment horizontal="center"/>
    </xf>
    <xf numFmtId="42" fontId="3" fillId="2" borderId="5" xfId="3" applyFont="1" applyFill="1" applyBorder="1" applyAlignment="1">
      <alignment horizontal="center"/>
    </xf>
    <xf numFmtId="0" fontId="5" fillId="0" borderId="0" xfId="0" applyFont="1" applyBorder="1" applyAlignment="1">
      <alignment horizontal="left"/>
    </xf>
    <xf numFmtId="0" fontId="3" fillId="0" borderId="0" xfId="0" applyFont="1" applyFill="1" applyBorder="1" applyAlignment="1">
      <alignment horizontal="left"/>
    </xf>
    <xf numFmtId="0" fontId="3" fillId="0" borderId="6" xfId="0" applyFont="1" applyBorder="1" applyAlignment="1">
      <alignment horizontal="left"/>
    </xf>
    <xf numFmtId="0" fontId="3" fillId="2" borderId="8" xfId="0" applyFont="1" applyFill="1" applyBorder="1" applyAlignment="1">
      <alignment horizontal="center"/>
    </xf>
    <xf numFmtId="0" fontId="7" fillId="0" borderId="0" xfId="0" applyFont="1" applyBorder="1" applyAlignment="1">
      <alignment horizontal="left"/>
    </xf>
    <xf numFmtId="0" fontId="0" fillId="0" borderId="5" xfId="0" applyBorder="1"/>
    <xf numFmtId="0" fontId="3" fillId="0" borderId="0" xfId="0" applyFont="1" applyBorder="1"/>
    <xf numFmtId="0" fontId="4" fillId="0" borderId="4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left" wrapText="1"/>
    </xf>
    <xf numFmtId="0" fontId="3" fillId="0" borderId="7" xfId="0" applyFont="1" applyBorder="1" applyAlignment="1">
      <alignment horizontal="left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5" fillId="3" borderId="1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3" fillId="0" borderId="7" xfId="0" applyFont="1" applyFill="1" applyBorder="1" applyAlignment="1">
      <alignment horizontal="left" vertical="center" wrapText="1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</cellXfs>
  <cellStyles count="4">
    <cellStyle name="Millares" xfId="1" builtinId="3"/>
    <cellStyle name="Millares [0]" xfId="2" builtinId="6"/>
    <cellStyle name="Moneda [0]" xfId="3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45"/>
  <sheetViews>
    <sheetView showGridLines="0" tabSelected="1" topLeftCell="A23" zoomScaleNormal="100" workbookViewId="0">
      <selection activeCell="C37" sqref="C37:F37"/>
    </sheetView>
  </sheetViews>
  <sheetFormatPr baseColWidth="10" defaultColWidth="11.44140625" defaultRowHeight="14.4" x14ac:dyDescent="0.3"/>
  <cols>
    <col min="1" max="1" width="1.5546875" style="3" customWidth="1"/>
    <col min="2" max="2" width="16" style="1" customWidth="1"/>
    <col min="3" max="3" width="57.77734375" style="1" customWidth="1"/>
    <col min="4" max="4" width="12.109375" style="4" customWidth="1"/>
    <col min="5" max="5" width="15.6640625" style="4" customWidth="1"/>
    <col min="6" max="6" width="16.5546875" style="2" bestFit="1" customWidth="1"/>
    <col min="7" max="7" width="14.5546875" style="2" customWidth="1"/>
    <col min="8" max="8" width="15.109375" bestFit="1" customWidth="1"/>
    <col min="9" max="10" width="12.44140625" style="3" bestFit="1" customWidth="1"/>
    <col min="11" max="16384" width="11.44140625" style="3"/>
  </cols>
  <sheetData>
    <row r="1" spans="2:10" ht="15" thickBot="1" x14ac:dyDescent="0.35"/>
    <row r="2" spans="2:10" ht="16.2" thickBot="1" x14ac:dyDescent="0.35">
      <c r="B2" s="49" t="s">
        <v>24</v>
      </c>
      <c r="C2" s="50"/>
      <c r="D2" s="50"/>
      <c r="E2" s="50"/>
      <c r="F2" s="50"/>
      <c r="G2" s="51"/>
    </row>
    <row r="3" spans="2:10" ht="15.6" x14ac:dyDescent="0.3">
      <c r="B3" s="26"/>
      <c r="C3" s="27"/>
      <c r="D3" s="27"/>
      <c r="E3" s="27"/>
      <c r="F3" s="27"/>
      <c r="G3" s="29"/>
    </row>
    <row r="4" spans="2:10" ht="15.6" x14ac:dyDescent="0.3">
      <c r="B4" s="52" t="s">
        <v>0</v>
      </c>
      <c r="C4" s="53"/>
      <c r="D4" s="53"/>
      <c r="E4" s="53"/>
      <c r="F4" s="53"/>
      <c r="G4" s="54"/>
    </row>
    <row r="5" spans="2:10" x14ac:dyDescent="0.3">
      <c r="B5" s="26"/>
      <c r="C5" s="30"/>
      <c r="D5" s="31"/>
      <c r="E5" s="31"/>
      <c r="F5" s="28"/>
      <c r="G5" s="29"/>
    </row>
    <row r="6" spans="2:10" x14ac:dyDescent="0.3">
      <c r="B6" s="55" t="s">
        <v>1</v>
      </c>
      <c r="C6" s="56" t="s">
        <v>2</v>
      </c>
      <c r="D6" s="56" t="s">
        <v>26</v>
      </c>
      <c r="E6" s="5" t="s">
        <v>3</v>
      </c>
      <c r="F6" s="5" t="s">
        <v>4</v>
      </c>
      <c r="G6" s="57" t="s">
        <v>5</v>
      </c>
    </row>
    <row r="7" spans="2:10" x14ac:dyDescent="0.3">
      <c r="B7" s="55"/>
      <c r="C7" s="56"/>
      <c r="D7" s="56"/>
      <c r="E7" s="5" t="s">
        <v>6</v>
      </c>
      <c r="F7" s="5" t="s">
        <v>6</v>
      </c>
      <c r="G7" s="57"/>
    </row>
    <row r="8" spans="2:10" ht="138" x14ac:dyDescent="0.3">
      <c r="B8" s="6">
        <v>1</v>
      </c>
      <c r="C8" s="7" t="s">
        <v>7</v>
      </c>
      <c r="D8" s="8">
        <v>3616</v>
      </c>
      <c r="E8" s="9">
        <v>91000</v>
      </c>
      <c r="F8" s="9">
        <v>98700</v>
      </c>
      <c r="G8" s="10">
        <f>+ROUND(AVERAGE(E8:F8),0)</f>
        <v>94850</v>
      </c>
      <c r="I8" s="11"/>
      <c r="J8" s="12"/>
    </row>
    <row r="9" spans="2:10" ht="69" x14ac:dyDescent="0.3">
      <c r="B9" s="6">
        <v>2</v>
      </c>
      <c r="C9" s="7" t="s">
        <v>8</v>
      </c>
      <c r="D9" s="8">
        <v>2712</v>
      </c>
      <c r="E9" s="9">
        <v>69000</v>
      </c>
      <c r="F9" s="9">
        <v>78000</v>
      </c>
      <c r="G9" s="10">
        <f>+ROUND(AVERAGE(E9:F9),0)</f>
        <v>73500</v>
      </c>
      <c r="I9" s="11"/>
      <c r="J9" s="12"/>
    </row>
    <row r="10" spans="2:10" x14ac:dyDescent="0.3">
      <c r="B10" s="26"/>
      <c r="C10" s="30"/>
      <c r="D10" s="31"/>
      <c r="E10" s="31"/>
      <c r="F10" s="28"/>
      <c r="G10" s="29"/>
    </row>
    <row r="11" spans="2:10" ht="15.6" x14ac:dyDescent="0.3">
      <c r="B11" s="52" t="s">
        <v>9</v>
      </c>
      <c r="C11" s="53"/>
      <c r="D11" s="53"/>
      <c r="E11" s="53"/>
      <c r="F11" s="53"/>
      <c r="G11" s="54"/>
    </row>
    <row r="12" spans="2:10" x14ac:dyDescent="0.3">
      <c r="B12" s="26"/>
      <c r="C12" s="30"/>
      <c r="D12" s="31"/>
      <c r="E12" s="31"/>
      <c r="F12" s="28"/>
      <c r="G12" s="29"/>
    </row>
    <row r="13" spans="2:10" ht="27.6" x14ac:dyDescent="0.3">
      <c r="B13" s="32" t="s">
        <v>1</v>
      </c>
      <c r="C13" s="5" t="s">
        <v>2</v>
      </c>
      <c r="D13" s="5" t="s">
        <v>26</v>
      </c>
      <c r="E13" s="5" t="s">
        <v>10</v>
      </c>
      <c r="F13" s="5" t="s">
        <v>22</v>
      </c>
      <c r="G13" s="29"/>
    </row>
    <row r="14" spans="2:10" ht="138" x14ac:dyDescent="0.3">
      <c r="B14" s="6">
        <v>1</v>
      </c>
      <c r="C14" s="7" t="s">
        <v>7</v>
      </c>
      <c r="D14" s="8">
        <f>+D8</f>
        <v>3616</v>
      </c>
      <c r="E14" s="13">
        <f>+G8</f>
        <v>94850</v>
      </c>
      <c r="F14" s="14">
        <f>+D14*E14</f>
        <v>342977600</v>
      </c>
      <c r="G14" s="33"/>
      <c r="H14" s="15"/>
      <c r="I14" s="16"/>
    </row>
    <row r="15" spans="2:10" ht="69" x14ac:dyDescent="0.3">
      <c r="B15" s="6">
        <v>2</v>
      </c>
      <c r="C15" s="7" t="s">
        <v>8</v>
      </c>
      <c r="D15" s="8">
        <f>+D9</f>
        <v>2712</v>
      </c>
      <c r="E15" s="13">
        <f>+G9</f>
        <v>73500</v>
      </c>
      <c r="F15" s="14">
        <f>+D15*E15</f>
        <v>199332000</v>
      </c>
      <c r="G15" s="33"/>
      <c r="H15" s="15"/>
      <c r="I15" s="16"/>
    </row>
    <row r="16" spans="2:10" x14ac:dyDescent="0.3">
      <c r="B16" s="47" t="s">
        <v>16</v>
      </c>
      <c r="C16" s="48"/>
      <c r="D16" s="48"/>
      <c r="E16" s="48"/>
      <c r="F16" s="23">
        <f>+F14+F15</f>
        <v>542309600</v>
      </c>
      <c r="G16" s="34"/>
      <c r="H16" s="17"/>
      <c r="I16" s="16"/>
      <c r="J16" s="16"/>
    </row>
    <row r="17" spans="2:7" x14ac:dyDescent="0.3">
      <c r="B17" s="26"/>
      <c r="C17" s="18"/>
      <c r="D17" s="18"/>
      <c r="E17" s="18"/>
      <c r="F17" s="18"/>
      <c r="G17" s="29"/>
    </row>
    <row r="18" spans="2:7" x14ac:dyDescent="0.3">
      <c r="B18" s="26"/>
      <c r="C18" s="35" t="s">
        <v>11</v>
      </c>
      <c r="D18" s="31"/>
      <c r="E18" s="31"/>
      <c r="F18" s="28"/>
      <c r="G18" s="29"/>
    </row>
    <row r="19" spans="2:7" x14ac:dyDescent="0.3">
      <c r="B19" s="26"/>
      <c r="C19" s="36" t="s">
        <v>21</v>
      </c>
      <c r="D19" s="31"/>
      <c r="E19" s="31"/>
      <c r="F19" s="28"/>
      <c r="G19" s="29"/>
    </row>
    <row r="20" spans="2:7" ht="28.8" customHeight="1" x14ac:dyDescent="0.3">
      <c r="B20" s="26"/>
      <c r="C20" s="45" t="s">
        <v>12</v>
      </c>
      <c r="D20" s="45"/>
      <c r="E20" s="45"/>
      <c r="F20" s="45"/>
      <c r="G20" s="29"/>
    </row>
    <row r="21" spans="2:7" ht="30.6" customHeight="1" thickBot="1" x14ac:dyDescent="0.35">
      <c r="B21" s="37"/>
      <c r="C21" s="46" t="s">
        <v>28</v>
      </c>
      <c r="D21" s="46"/>
      <c r="E21" s="46"/>
      <c r="F21" s="46"/>
      <c r="G21" s="38"/>
    </row>
    <row r="22" spans="2:7" x14ac:dyDescent="0.3">
      <c r="B22" s="30"/>
      <c r="C22" s="30"/>
      <c r="D22" s="31"/>
      <c r="E22" s="31"/>
      <c r="F22" s="28"/>
      <c r="G22" s="28"/>
    </row>
    <row r="23" spans="2:7" ht="15" thickBot="1" x14ac:dyDescent="0.35"/>
    <row r="24" spans="2:7" ht="16.2" thickBot="1" x14ac:dyDescent="0.35">
      <c r="B24" s="49" t="s">
        <v>25</v>
      </c>
      <c r="C24" s="50"/>
      <c r="D24" s="50"/>
      <c r="E24" s="50"/>
      <c r="F24" s="50"/>
      <c r="G24" s="51"/>
    </row>
    <row r="25" spans="2:7" x14ac:dyDescent="0.3">
      <c r="B25" s="26"/>
      <c r="C25" s="39"/>
      <c r="D25" s="31"/>
      <c r="E25" s="31"/>
      <c r="F25" s="28"/>
      <c r="G25" s="29"/>
    </row>
    <row r="26" spans="2:7" ht="14.4" customHeight="1" x14ac:dyDescent="0.3">
      <c r="B26" s="60" t="s">
        <v>9</v>
      </c>
      <c r="C26" s="61"/>
      <c r="D26" s="61"/>
      <c r="E26" s="61"/>
      <c r="F26" s="61"/>
      <c r="G26" s="62"/>
    </row>
    <row r="27" spans="2:7" ht="14.4" customHeight="1" x14ac:dyDescent="0.3">
      <c r="B27" s="60"/>
      <c r="C27" s="61"/>
      <c r="D27" s="61"/>
      <c r="E27" s="61"/>
      <c r="F27" s="61"/>
      <c r="G27" s="62"/>
    </row>
    <row r="28" spans="2:7" ht="14.4" customHeight="1" x14ac:dyDescent="0.3">
      <c r="B28" s="42"/>
      <c r="C28" s="43"/>
      <c r="D28" s="43"/>
      <c r="E28" s="43"/>
      <c r="F28" s="43"/>
      <c r="G28" s="44"/>
    </row>
    <row r="29" spans="2:7" x14ac:dyDescent="0.3">
      <c r="B29" s="32" t="s">
        <v>1</v>
      </c>
      <c r="C29" s="5" t="s">
        <v>2</v>
      </c>
      <c r="D29" s="5" t="s">
        <v>29</v>
      </c>
      <c r="E29" s="5" t="s">
        <v>15</v>
      </c>
      <c r="F29" s="5" t="s">
        <v>16</v>
      </c>
      <c r="G29" s="40"/>
    </row>
    <row r="30" spans="2:7" ht="110.4" x14ac:dyDescent="0.3">
      <c r="B30" s="6">
        <v>1</v>
      </c>
      <c r="C30" s="24" t="s">
        <v>23</v>
      </c>
      <c r="D30" s="21">
        <v>29044</v>
      </c>
      <c r="E30" s="13">
        <v>7539</v>
      </c>
      <c r="F30" s="14">
        <f>+D30*E30</f>
        <v>218962716</v>
      </c>
      <c r="G30" s="40"/>
    </row>
    <row r="31" spans="2:7" x14ac:dyDescent="0.3">
      <c r="B31" s="47" t="s">
        <v>17</v>
      </c>
      <c r="C31" s="48"/>
      <c r="D31" s="48"/>
      <c r="E31" s="48"/>
      <c r="F31" s="25">
        <f>+F30</f>
        <v>218962716</v>
      </c>
      <c r="G31" s="29"/>
    </row>
    <row r="32" spans="2:7" x14ac:dyDescent="0.3">
      <c r="B32" s="47" t="s">
        <v>18</v>
      </c>
      <c r="C32" s="48"/>
      <c r="D32" s="48"/>
      <c r="E32" s="48"/>
      <c r="F32" s="25">
        <f>+ROUND((F31*0.19),0)</f>
        <v>41602916</v>
      </c>
      <c r="G32" s="29"/>
    </row>
    <row r="33" spans="2:7" x14ac:dyDescent="0.3">
      <c r="B33" s="47" t="s">
        <v>19</v>
      </c>
      <c r="C33" s="48"/>
      <c r="D33" s="48"/>
      <c r="E33" s="48"/>
      <c r="F33" s="22">
        <f>+F31+F32</f>
        <v>260565632</v>
      </c>
      <c r="G33" s="29"/>
    </row>
    <row r="34" spans="2:7" x14ac:dyDescent="0.3">
      <c r="B34" s="26"/>
      <c r="C34" s="41"/>
      <c r="D34" s="31"/>
      <c r="E34" s="31"/>
      <c r="F34" s="28"/>
      <c r="G34" s="29"/>
    </row>
    <row r="35" spans="2:7" x14ac:dyDescent="0.3">
      <c r="B35" s="26"/>
      <c r="C35" s="35" t="s">
        <v>11</v>
      </c>
      <c r="D35" s="31"/>
      <c r="E35" s="31"/>
      <c r="F35" s="28"/>
      <c r="G35" s="29"/>
    </row>
    <row r="36" spans="2:7" ht="18" customHeight="1" x14ac:dyDescent="0.3">
      <c r="B36" s="26"/>
      <c r="C36" s="58" t="s">
        <v>20</v>
      </c>
      <c r="D36" s="58"/>
      <c r="E36" s="58"/>
      <c r="F36" s="58"/>
      <c r="G36" s="29"/>
    </row>
    <row r="37" spans="2:7" ht="27" customHeight="1" x14ac:dyDescent="0.3">
      <c r="B37" s="26"/>
      <c r="C37" s="58" t="s">
        <v>12</v>
      </c>
      <c r="D37" s="58"/>
      <c r="E37" s="58"/>
      <c r="F37" s="58"/>
      <c r="G37" s="29"/>
    </row>
    <row r="38" spans="2:7" ht="27" customHeight="1" x14ac:dyDescent="0.3">
      <c r="B38" s="26"/>
      <c r="C38" s="45" t="s">
        <v>30</v>
      </c>
      <c r="D38" s="45"/>
      <c r="E38" s="45"/>
      <c r="F38" s="45"/>
      <c r="G38" s="29"/>
    </row>
    <row r="39" spans="2:7" ht="42" customHeight="1" thickBot="1" x14ac:dyDescent="0.35">
      <c r="B39" s="37"/>
      <c r="C39" s="59" t="s">
        <v>27</v>
      </c>
      <c r="D39" s="59"/>
      <c r="E39" s="59"/>
      <c r="F39" s="59"/>
      <c r="G39" s="38"/>
    </row>
    <row r="40" spans="2:7" x14ac:dyDescent="0.3">
      <c r="C40"/>
      <c r="D40"/>
      <c r="E40"/>
      <c r="F40"/>
    </row>
    <row r="41" spans="2:7" x14ac:dyDescent="0.3">
      <c r="C41"/>
      <c r="D41"/>
      <c r="E41"/>
      <c r="F41"/>
    </row>
    <row r="44" spans="2:7" x14ac:dyDescent="0.3">
      <c r="C44" s="19" t="s">
        <v>13</v>
      </c>
    </row>
    <row r="45" spans="2:7" x14ac:dyDescent="0.3">
      <c r="C45" s="20" t="s">
        <v>14</v>
      </c>
    </row>
  </sheetData>
  <mergeCells count="19">
    <mergeCell ref="C39:F39"/>
    <mergeCell ref="B26:G27"/>
    <mergeCell ref="B31:E31"/>
    <mergeCell ref="B32:E32"/>
    <mergeCell ref="B33:E33"/>
    <mergeCell ref="C20:F20"/>
    <mergeCell ref="C21:F21"/>
    <mergeCell ref="C38:F38"/>
    <mergeCell ref="B16:E16"/>
    <mergeCell ref="B2:G2"/>
    <mergeCell ref="B4:G4"/>
    <mergeCell ref="B11:G11"/>
    <mergeCell ref="B6:B7"/>
    <mergeCell ref="C6:C7"/>
    <mergeCell ref="D6:D7"/>
    <mergeCell ref="G6:G7"/>
    <mergeCell ref="B24:G24"/>
    <mergeCell ref="C36:F36"/>
    <mergeCell ref="C37:F37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SERVICIO TRANSPORTE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Santiago Bermudez Macias</dc:creator>
  <cp:lastModifiedBy>Santiago Bermúdez</cp:lastModifiedBy>
  <dcterms:created xsi:type="dcterms:W3CDTF">2020-07-30T19:40:08Z</dcterms:created>
  <dcterms:modified xsi:type="dcterms:W3CDTF">2020-08-08T18:40:59Z</dcterms:modified>
</cp:coreProperties>
</file>