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oble\Desktop\PROCESOS 2025\VIGILANCIA 2025\"/>
    </mc:Choice>
  </mc:AlternateContent>
  <bookViews>
    <workbookView xWindow="0" yWindow="0" windowWidth="28800" windowHeight="12210"/>
  </bookViews>
  <sheets>
    <sheet name="OFERT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8" i="8" l="1"/>
  <c r="Q39" i="8"/>
  <c r="P32" i="8"/>
  <c r="Q32" i="8" s="1"/>
  <c r="P33" i="8"/>
  <c r="Q33" i="8" s="1"/>
  <c r="P34" i="8"/>
  <c r="Q34" i="8" s="1"/>
  <c r="P35" i="8"/>
  <c r="Q35" i="8" s="1"/>
  <c r="P36" i="8"/>
  <c r="Q36" i="8" s="1"/>
  <c r="P31" i="8"/>
  <c r="Q31" i="8" s="1"/>
  <c r="B6" i="8"/>
  <c r="B7" i="8" s="1"/>
  <c r="B8" i="8" s="1"/>
  <c r="B9" i="8" s="1"/>
  <c r="B10" i="8" s="1"/>
  <c r="B11" i="8" s="1"/>
  <c r="B12" i="8" s="1"/>
  <c r="B13" i="8" s="1"/>
  <c r="B14" i="8" s="1"/>
  <c r="B15" i="8" s="1"/>
  <c r="B16" i="8" s="1"/>
  <c r="B17" i="8" s="1"/>
  <c r="B18" i="8" s="1"/>
  <c r="B19" i="8" s="1"/>
  <c r="B20" i="8" s="1"/>
  <c r="B21" i="8" s="1"/>
  <c r="B22" i="8" s="1"/>
  <c r="B23" i="8" s="1"/>
  <c r="B24" i="8" s="1"/>
  <c r="B25" i="8" s="1"/>
  <c r="B26" i="8" s="1"/>
  <c r="B31" i="8" s="1"/>
  <c r="B32" i="8" s="1"/>
  <c r="B33" i="8" s="1"/>
  <c r="B34" i="8" s="1"/>
  <c r="B35" i="8" s="1"/>
  <c r="B36" i="8" s="1"/>
  <c r="Q37" i="8" l="1"/>
  <c r="Q27" i="8" l="1"/>
  <c r="Q28" i="8" s="1"/>
  <c r="Q29" i="8" s="1"/>
  <c r="Q40" i="8" l="1"/>
  <c r="Q42" i="8" s="1"/>
</calcChain>
</file>

<file path=xl/sharedStrings.xml><?xml version="1.0" encoding="utf-8"?>
<sst xmlns="http://schemas.openxmlformats.org/spreadsheetml/2006/main" count="69" uniqueCount="53">
  <si>
    <t>TOTAL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</si>
  <si>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</si>
  <si>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</si>
  <si>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</si>
  <si>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</si>
  <si>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</si>
  <si>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</si>
  <si>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(INCLUYE 9 HORAS NOCTURNAS) TODOS LOS DÍAS SIN ARMA</t>
  </si>
  <si>
    <t>PUESTO 16 HORAS (INCLUYE 1 HORA NOCTURNA) TODOS LOS DÍAS SIN ARMA</t>
  </si>
  <si>
    <t>PUESTO 16 HORAS (INCLUYE 1 HORA NOCTURNA) LUNES A VIERNES NO INCLUYE FESTIVOS SIN ARMA</t>
  </si>
  <si>
    <t>PUESTO 16 HORAS (INCLUYE 1 HORA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</si>
  <si>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</si>
  <si>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</si>
  <si>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</si>
  <si>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(INCLUYE 9 HORAS NOCTURNAS) TODOS LOS DIAS SIN ARMA</t>
  </si>
  <si>
    <t>PUESTO 12 HORAS (INCLUYE 9 HORAS NOCTURNAS) LUNES A SABADO  SIN ARMA</t>
  </si>
  <si>
    <t>PUESTO 12 HORAS (INCLUYE 9 HORAS NOCTURNAS)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</si>
  <si>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</si>
  <si>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</si>
  <si>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</si>
  <si>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</si>
  <si>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</si>
  <si>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</si>
  <si>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>DVR</t>
  </si>
  <si>
    <t>DETALLE DEL SERVICIO</t>
  </si>
  <si>
    <t>VALOR TARIFA</t>
  </si>
  <si>
    <t>ITEM</t>
  </si>
  <si>
    <t>CAMARA TIPO MINI DOMO</t>
  </si>
  <si>
    <t>CAMARA PTZ</t>
  </si>
  <si>
    <t>MONITOR</t>
  </si>
  <si>
    <t>CONTOL DE VISITANTES Y DE BIENES (PARA REGIONALES)</t>
  </si>
  <si>
    <t>ALARMA</t>
  </si>
  <si>
    <t>ATLANTICO</t>
  </si>
  <si>
    <t>BOLIVAR</t>
  </si>
  <si>
    <t>TOTAL ITEMS</t>
  </si>
  <si>
    <t>CESAR</t>
  </si>
  <si>
    <t>CORDOBA</t>
  </si>
  <si>
    <t>GUAJIRA</t>
  </si>
  <si>
    <t>MAGDALENA</t>
  </si>
  <si>
    <t>SAN ANDRES</t>
  </si>
  <si>
    <t>SUCRE</t>
  </si>
  <si>
    <t>% AY S</t>
  </si>
  <si>
    <t>AYS</t>
  </si>
  <si>
    <t>TIEMPO EJECUCION</t>
  </si>
  <si>
    <t>SUBTOTAL</t>
  </si>
  <si>
    <t xml:space="preserve">IVA </t>
  </si>
  <si>
    <t>MEDIOS TECNOLOGICOS</t>
  </si>
  <si>
    <t>TOTALVIGILANCIA  HUMANA</t>
  </si>
  <si>
    <t>TOTAL MEDIO TECNOLOGICO</t>
  </si>
  <si>
    <t>TOTAL EJECUCION</t>
  </si>
  <si>
    <t>IPC TECNOLOGICOS 8,9%</t>
  </si>
  <si>
    <t>TOTAL CONTRATO</t>
  </si>
  <si>
    <t xml:space="preserve">ANEXO 4  FORMATO OFERTA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</si>
</sst>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* #,##0.00_);_(* \(#,##0.00\);_(* &quot;-&quot;??_);_(@_)"/>
    <numFmt numFmtId="166" formatCode="&quot;$&quot;\ #,##0"/>
    <numFmt numFmtId="167" formatCode="_-&quot;$&quot;\ * #,##0_-;\-&quot;$&quot;\ * #,##0_-;_-&quot;$&quot;\ * &quot;-&quot;??_-;_-@_-"/>
    <numFmt numFmtId="168" formatCode="_(&quot;$&quot;\ * #,##0.00_);_(&quot;$&quot;\ * \(#,##0.00\);_(&quot;$&quot;\ * &quot;-&quot;??_);_(@_)"/>
  </numFmts>
  <fonts count="15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ptos Narrow"/>
      <scheme val="minor"/>
    </font>
    <font>
      <sz val="11"/>
      <color theme="1"/>
      <name val="Aptos Narrow"/>
      <scheme val="minor"/>
    </font>
    <font>
      <b/>
      <sz val="11"/>
      <color theme="1"/>
      <name val="Aptos Narrow"/>
      <scheme val="minor"/>
    </font>
    <font>
      <b/>
      <sz val="14"/>
      <color theme="1"/>
      <name val="Aptos Narrow"/>
      <scheme val="minor"/>
    </font>
    <font>
      <b/>
      <sz val="10"/>
      <color theme="1"/>
      <name val="Aptos Narrow"/>
      <scheme val="minor"/>
    </font>
    <font>
      <sz val="18"/>
      <color theme="3"/>
      <name val="Aptos Display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168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73">
    <xf numFmtId="0" fontId="0" fillId="0" borderId="0" xfId="0"/>
    <xf numFmtId="164" fontId="0" fillId="0" borderId="0" xfId="0" applyNumberFormat="1"/>
    <xf numFmtId="0" fontId="0" fillId="0" borderId="1" xfId="0" applyBorder="1"/>
    <xf numFmtId="167" fontId="0" fillId="0" borderId="0" xfId="2" applyNumberFormat="1" applyFont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" fontId="6" fillId="2" borderId="1" xfId="1" applyNumberFormat="1" applyFont="1" applyFill="1" applyBorder="1" applyAlignment="1">
      <alignment horizontal="center" vertical="center" wrapText="1"/>
    </xf>
    <xf numFmtId="1" fontId="6" fillId="2" borderId="1" xfId="1" applyNumberFormat="1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left" vertical="center"/>
    </xf>
    <xf numFmtId="1" fontId="7" fillId="2" borderId="1" xfId="0" applyNumberFormat="1" applyFont="1" applyFill="1" applyBorder="1" applyAlignment="1">
      <alignment horizontal="left" vertical="center" wrapText="1"/>
    </xf>
    <xf numFmtId="166" fontId="8" fillId="3" borderId="1" xfId="7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 wrapText="1"/>
    </xf>
    <xf numFmtId="1" fontId="5" fillId="2" borderId="0" xfId="0" applyNumberFormat="1" applyFont="1" applyFill="1" applyAlignment="1">
      <alignment horizontal="center" vertical="center" wrapText="1"/>
    </xf>
    <xf numFmtId="1" fontId="6" fillId="2" borderId="6" xfId="1" applyNumberFormat="1" applyFont="1" applyFill="1" applyBorder="1" applyAlignment="1">
      <alignment horizontal="left" vertical="center" wrapText="1"/>
    </xf>
    <xf numFmtId="1" fontId="6" fillId="2" borderId="3" xfId="1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167" fontId="0" fillId="0" borderId="1" xfId="2" applyNumberFormat="1" applyFont="1" applyBorder="1"/>
    <xf numFmtId="44" fontId="9" fillId="2" borderId="1" xfId="2" applyFont="1" applyFill="1" applyBorder="1" applyAlignment="1">
      <alignment horizontal="center" vertical="center"/>
    </xf>
    <xf numFmtId="9" fontId="10" fillId="0" borderId="1" xfId="3" applyFont="1" applyBorder="1" applyAlignment="1">
      <alignment horizontal="center"/>
    </xf>
    <xf numFmtId="9" fontId="10" fillId="0" borderId="1" xfId="3" applyFont="1" applyBorder="1" applyAlignment="1">
      <alignment horizontal="center" vertical="center"/>
    </xf>
    <xf numFmtId="44" fontId="10" fillId="0" borderId="1" xfId="0" applyNumberFormat="1" applyFont="1" applyBorder="1"/>
    <xf numFmtId="166" fontId="8" fillId="3" borderId="5" xfId="7" applyNumberFormat="1" applyFont="1" applyFill="1" applyBorder="1" applyAlignment="1">
      <alignment horizontal="center" vertical="center"/>
    </xf>
    <xf numFmtId="44" fontId="10" fillId="0" borderId="2" xfId="0" applyNumberFormat="1" applyFont="1" applyBorder="1"/>
    <xf numFmtId="0" fontId="6" fillId="2" borderId="6" xfId="1" applyNumberFormat="1" applyFont="1" applyFill="1" applyBorder="1" applyAlignment="1">
      <alignment horizontal="center" vertical="center" wrapText="1"/>
    </xf>
    <xf numFmtId="167" fontId="12" fillId="0" borderId="1" xfId="2" applyNumberFormat="1" applyFont="1" applyBorder="1" applyAlignment="1">
      <alignment vertical="center"/>
    </xf>
    <xf numFmtId="167" fontId="12" fillId="0" borderId="0" xfId="0" applyNumberFormat="1" applyFont="1"/>
    <xf numFmtId="167" fontId="12" fillId="0" borderId="7" xfId="2" applyNumberFormat="1" applyFont="1" applyBorder="1"/>
    <xf numFmtId="0" fontId="0" fillId="0" borderId="2" xfId="0" applyBorder="1" applyAlignment="1">
      <alignment horizontal="center" vertical="center"/>
    </xf>
    <xf numFmtId="1" fontId="6" fillId="2" borderId="2" xfId="1" applyNumberFormat="1" applyFont="1" applyFill="1" applyBorder="1" applyAlignment="1">
      <alignment horizontal="left" vertical="center" wrapText="1"/>
    </xf>
    <xf numFmtId="0" fontId="6" fillId="2" borderId="8" xfId="1" applyNumberFormat="1" applyFont="1" applyFill="1" applyBorder="1" applyAlignment="1">
      <alignment horizontal="center" vertical="center" wrapText="1"/>
    </xf>
    <xf numFmtId="1" fontId="6" fillId="2" borderId="2" xfId="1" applyNumberFormat="1" applyFont="1" applyFill="1" applyBorder="1" applyAlignment="1">
      <alignment horizontal="center" vertical="center" wrapText="1"/>
    </xf>
    <xf numFmtId="44" fontId="9" fillId="2" borderId="2" xfId="2" applyFont="1" applyFill="1" applyBorder="1" applyAlignment="1">
      <alignment horizontal="center" vertical="center"/>
    </xf>
    <xf numFmtId="9" fontId="10" fillId="0" borderId="2" xfId="3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" fontId="6" fillId="2" borderId="9" xfId="1" applyNumberFormat="1" applyFont="1" applyFill="1" applyBorder="1" applyAlignment="1">
      <alignment horizontal="left" vertical="center" wrapText="1"/>
    </xf>
    <xf numFmtId="0" fontId="6" fillId="2" borderId="9" xfId="1" applyNumberFormat="1" applyFont="1" applyFill="1" applyBorder="1" applyAlignment="1">
      <alignment horizontal="center" vertical="center" wrapText="1"/>
    </xf>
    <xf numFmtId="1" fontId="6" fillId="2" borderId="9" xfId="1" applyNumberFormat="1" applyFont="1" applyFill="1" applyBorder="1" applyAlignment="1">
      <alignment horizontal="center" vertical="center" wrapText="1"/>
    </xf>
    <xf numFmtId="44" fontId="9" fillId="2" borderId="9" xfId="2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" fontId="6" fillId="2" borderId="10" xfId="1" applyNumberFormat="1" applyFont="1" applyFill="1" applyBorder="1" applyAlignment="1">
      <alignment horizontal="left" vertical="center" wrapText="1"/>
    </xf>
    <xf numFmtId="0" fontId="6" fillId="2" borderId="10" xfId="1" applyNumberFormat="1" applyFont="1" applyFill="1" applyBorder="1" applyAlignment="1">
      <alignment horizontal="center" vertical="center" wrapText="1"/>
    </xf>
    <xf numFmtId="1" fontId="6" fillId="2" borderId="10" xfId="1" applyNumberFormat="1" applyFont="1" applyFill="1" applyBorder="1" applyAlignment="1">
      <alignment horizontal="center" vertical="center" wrapText="1"/>
    </xf>
    <xf numFmtId="44" fontId="9" fillId="2" borderId="10" xfId="2" applyFont="1" applyFill="1" applyBorder="1" applyAlignment="1">
      <alignment horizontal="center" vertical="center"/>
    </xf>
    <xf numFmtId="44" fontId="10" fillId="0" borderId="6" xfId="0" applyNumberFormat="1" applyFont="1" applyBorder="1"/>
    <xf numFmtId="167" fontId="12" fillId="0" borderId="7" xfId="2" applyNumberFormat="1" applyFont="1" applyBorder="1" applyAlignment="1">
      <alignment vertical="center"/>
    </xf>
    <xf numFmtId="0" fontId="0" fillId="2" borderId="1" xfId="0" applyFill="1" applyBorder="1" applyAlignment="1">
      <alignment horizontal="center"/>
    </xf>
    <xf numFmtId="167" fontId="11" fillId="0" borderId="1" xfId="0" applyNumberFormat="1" applyFont="1" applyBorder="1"/>
    <xf numFmtId="0" fontId="11" fillId="0" borderId="1" xfId="0" applyFont="1" applyBorder="1"/>
    <xf numFmtId="0" fontId="0" fillId="2" borderId="1" xfId="2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67" fontId="12" fillId="0" borderId="0" xfId="2" applyNumberFormat="1" applyFont="1" applyBorder="1"/>
    <xf numFmtId="167" fontId="12" fillId="0" borderId="0" xfId="2" applyNumberFormat="1" applyFont="1" applyBorder="1" applyAlignment="1">
      <alignment vertical="center"/>
    </xf>
    <xf numFmtId="167" fontId="11" fillId="0" borderId="0" xfId="0" applyNumberFormat="1" applyFont="1"/>
    <xf numFmtId="166" fontId="8" fillId="2" borderId="0" xfId="7" applyNumberFormat="1" applyFont="1" applyFill="1" applyBorder="1" applyAlignment="1">
      <alignment horizontal="center" vertical="center"/>
    </xf>
    <xf numFmtId="9" fontId="10" fillId="0" borderId="10" xfId="3" applyFont="1" applyBorder="1" applyAlignment="1">
      <alignment horizontal="right" vertical="center"/>
    </xf>
    <xf numFmtId="44" fontId="11" fillId="0" borderId="1" xfId="0" applyNumberFormat="1" applyFont="1" applyBorder="1" applyAlignment="1">
      <alignment horizontal="right"/>
    </xf>
    <xf numFmtId="9" fontId="10" fillId="0" borderId="11" xfId="3" applyFont="1" applyBorder="1" applyAlignment="1">
      <alignment horizontal="right" vertical="center"/>
    </xf>
    <xf numFmtId="44" fontId="11" fillId="0" borderId="4" xfId="0" applyNumberFormat="1" applyFont="1" applyBorder="1" applyAlignment="1">
      <alignment horizontal="right" vertical="center"/>
    </xf>
    <xf numFmtId="167" fontId="0" fillId="0" borderId="1" xfId="0" applyNumberFormat="1" applyBorder="1"/>
    <xf numFmtId="0" fontId="11" fillId="0" borderId="1" xfId="0" applyFont="1" applyBorder="1" applyAlignment="1">
      <alignment horizontal="right"/>
    </xf>
    <xf numFmtId="167" fontId="13" fillId="0" borderId="1" xfId="0" applyNumberFormat="1" applyFont="1" applyBorder="1"/>
    <xf numFmtId="167" fontId="1" fillId="0" borderId="0" xfId="2" applyNumberFormat="1" applyFont="1" applyBorder="1"/>
    <xf numFmtId="1" fontId="14" fillId="2" borderId="1" xfId="13" applyNumberFormat="1" applyFill="1" applyBorder="1" applyAlignment="1">
      <alignment horizontal="center" vertical="center" wrapText="1"/>
    </xf>
    <xf numFmtId="44" fontId="11" fillId="0" borderId="9" xfId="0" applyNumberFormat="1" applyFont="1" applyBorder="1" applyAlignment="1">
      <alignment horizontal="right" vertical="center"/>
    </xf>
    <xf numFmtId="44" fontId="11" fillId="0" borderId="7" xfId="0" applyNumberFormat="1" applyFont="1" applyBorder="1" applyAlignment="1">
      <alignment horizontal="right" vertical="center"/>
    </xf>
    <xf numFmtId="0" fontId="14" fillId="0" borderId="12" xfId="13" applyBorder="1" applyAlignment="1">
      <alignment horizontal="center"/>
    </xf>
    <xf numFmtId="0" fontId="14" fillId="0" borderId="13" xfId="13" applyBorder="1" applyAlignment="1">
      <alignment horizontal="center"/>
    </xf>
    <xf numFmtId="0" fontId="14" fillId="0" borderId="14" xfId="13" applyBorder="1" applyAlignment="1">
      <alignment horizontal="center"/>
    </xf>
  </cellXfs>
  <cellStyles count="14">
    <cellStyle name="Millares" xfId="1" builtinId="3"/>
    <cellStyle name="Millares 2" xfId="6"/>
    <cellStyle name="Millares 3" xfId="4"/>
    <cellStyle name="Moneda" xfId="2" builtinId="4"/>
    <cellStyle name="Moneda [0] 2" xfId="8"/>
    <cellStyle name="Moneda [0] 2 2" xfId="12"/>
    <cellStyle name="Moneda 2" xfId="11"/>
    <cellStyle name="Moneda 3" xfId="7"/>
    <cellStyle name="Normal" xfId="0" builtinId="0"/>
    <cellStyle name="Normal 2" xfId="5"/>
    <cellStyle name="Normal 2 2" xfId="9"/>
    <cellStyle name="Normal 6 4 2" xfId="10"/>
    <cellStyle name="Porcentaje" xfId="3" builtinId="5"/>
    <cellStyle name="Título" xfId="13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17/10/relationships/person" Target="persons/person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Dayanna Avila Mesa" id="{45C766EA-ADB7-4F55-9454-BDE6B5F01C71}" userId="S-1-5-21-1836410667-2628117613-3946582407-153064" providerId="AD"/>
  <person displayName="Yenni Mercedes Soto Vergel" id="{BED82779-2DC4-48D1-8CA2-735C76E5BEC9}" userId="S::ysotover@sena.edu.co::ee0fb1b6-70cc-498b-b08c-9b3d43ff5e2f" providerId="AD"/>
  <person displayName="Cesar Andres Manrique Grimaldos" id="{B7EE7BD4-7FE8-4FEF-922B-FB97240FCC47}" userId="S::camanrique@sena.edu.co::c7b7db4d-8329-42f6-86f4-016d83cc52f7" providerId="AD"/>
  <person displayName="Jorge Armando Rodriguez Forero" id="{47754653-68E8-405F-AECE-8EE7189BADC5}" userId="S::jrodriguezf@sena.edu.co::95f04b9d-42e3-4786-a8e2-40610174794f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G47"/>
  <sheetViews>
    <sheetView tabSelected="1" zoomScale="90" zoomScaleNormal="90" workbookViewId="0">
      <selection activeCell="R33" sqref="R33"/>
    </sheetView>
  </sheetViews>
  <sheetFormatPr baseColWidth="10" defaultColWidth="11.375" defaultRowHeight="14.25"/>
  <cols>
    <col min="3" max="3" width="55.5" customWidth="1"/>
    <col min="4" max="4" width="19.125" customWidth="1"/>
    <col min="5" max="13" width="22.625" customWidth="1"/>
    <col min="14" max="14" width="23.625" customWidth="1"/>
    <col min="15" max="15" width="17" customWidth="1"/>
    <col min="16" max="16" width="25" customWidth="1"/>
    <col min="17" max="18" width="29.375" customWidth="1"/>
    <col min="19" max="19" width="14.125" customWidth="1"/>
    <col min="20" max="20" width="11.375" bestFit="1" customWidth="1"/>
    <col min="21" max="21" width="13.125" customWidth="1"/>
    <col min="22" max="22" width="17.625" customWidth="1"/>
    <col min="23" max="23" width="18.625" customWidth="1"/>
    <col min="24" max="24" width="17.125" customWidth="1"/>
    <col min="25" max="25" width="11.375" customWidth="1"/>
    <col min="26" max="26" width="13.875" customWidth="1"/>
    <col min="27" max="27" width="16.625" customWidth="1"/>
    <col min="28" max="28" width="14.5" customWidth="1"/>
    <col min="29" max="29" width="18.875" bestFit="1" customWidth="1"/>
    <col min="30" max="32" width="15.125" bestFit="1" customWidth="1"/>
    <col min="33" max="33" width="13.5" customWidth="1"/>
    <col min="34" max="34" width="15.375" customWidth="1"/>
    <col min="35" max="35" width="17" customWidth="1"/>
    <col min="36" max="36" width="24.375" customWidth="1"/>
    <col min="37" max="37" width="3.625" customWidth="1"/>
    <col min="39" max="39" width="14.375" bestFit="1" customWidth="1"/>
  </cols>
  <sheetData>
    <row r="1" spans="2:33" ht="15.95" thickBot="1"/>
    <row r="2" spans="2:33" ht="24.95" thickBot="1">
      <c r="B2" s="70" t="s">
        <v>52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/>
    </row>
    <row r="4" spans="2:33" ht="15">
      <c r="B4" s="13" t="s">
        <v>26</v>
      </c>
      <c r="C4" s="13" t="s">
        <v>24</v>
      </c>
      <c r="D4" s="13" t="s">
        <v>43</v>
      </c>
      <c r="E4" s="13" t="s">
        <v>32</v>
      </c>
      <c r="F4" s="13" t="s">
        <v>33</v>
      </c>
      <c r="G4" s="13" t="s">
        <v>35</v>
      </c>
      <c r="H4" s="13" t="s">
        <v>36</v>
      </c>
      <c r="I4" s="13" t="s">
        <v>37</v>
      </c>
      <c r="J4" s="13" t="s">
        <v>38</v>
      </c>
      <c r="K4" s="13" t="s">
        <v>39</v>
      </c>
      <c r="L4" s="13" t="s">
        <v>40</v>
      </c>
      <c r="M4" s="13" t="s">
        <v>34</v>
      </c>
      <c r="N4" s="13" t="s">
        <v>25</v>
      </c>
      <c r="O4" s="13" t="s">
        <v>41</v>
      </c>
      <c r="P4" s="13" t="s">
        <v>42</v>
      </c>
      <c r="Q4" s="26" t="s">
        <v>0</v>
      </c>
      <c r="R4" s="58"/>
    </row>
    <row r="5" spans="2:33" ht="23.1" customHeight="1">
      <c r="B5" s="4">
        <v>1</v>
      </c>
      <c r="C5" s="18" t="s">
        <v>1</v>
      </c>
      <c r="D5" s="28">
        <v>7.5</v>
      </c>
      <c r="E5" s="20"/>
      <c r="F5" s="20"/>
      <c r="G5" s="20"/>
      <c r="H5" s="20"/>
      <c r="I5" s="20"/>
      <c r="J5" s="20"/>
      <c r="K5" s="20"/>
      <c r="L5" s="20"/>
      <c r="M5" s="20"/>
      <c r="N5" s="22"/>
      <c r="O5" s="24"/>
      <c r="P5" s="48"/>
      <c r="Q5" s="21"/>
      <c r="R5" s="3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2:33" ht="27.95" customHeight="1">
      <c r="B6" s="4">
        <f>B5+1</f>
        <v>2</v>
      </c>
      <c r="C6" s="18" t="s">
        <v>2</v>
      </c>
      <c r="D6" s="28">
        <v>7.5</v>
      </c>
      <c r="E6" s="20"/>
      <c r="F6" s="20"/>
      <c r="G6" s="20"/>
      <c r="H6" s="20"/>
      <c r="I6" s="20"/>
      <c r="J6" s="20"/>
      <c r="K6" s="20"/>
      <c r="L6" s="20"/>
      <c r="M6" s="20"/>
      <c r="N6" s="22"/>
      <c r="O6" s="24"/>
      <c r="P6" s="25"/>
      <c r="Q6" s="21"/>
      <c r="R6" s="3"/>
    </row>
    <row r="7" spans="2:33" ht="33.950000000000003" customHeight="1">
      <c r="B7" s="4">
        <f t="shared" ref="B7:B36" si="0">B6+1</f>
        <v>3</v>
      </c>
      <c r="C7" s="18" t="s">
        <v>3</v>
      </c>
      <c r="D7" s="28">
        <v>7.5</v>
      </c>
      <c r="E7" s="20"/>
      <c r="F7" s="20"/>
      <c r="G7" s="20"/>
      <c r="H7" s="67"/>
      <c r="I7" s="20"/>
      <c r="J7" s="20"/>
      <c r="K7" s="20"/>
      <c r="L7" s="20"/>
      <c r="M7" s="20"/>
      <c r="N7" s="22"/>
      <c r="O7" s="24"/>
      <c r="P7" s="25"/>
      <c r="Q7" s="21"/>
      <c r="R7" s="3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8"/>
    </row>
    <row r="8" spans="2:33" ht="29.1" customHeight="1">
      <c r="B8" s="4">
        <f t="shared" si="0"/>
        <v>4</v>
      </c>
      <c r="C8" s="10" t="s">
        <v>4</v>
      </c>
      <c r="D8" s="28">
        <v>7.5</v>
      </c>
      <c r="E8" s="19"/>
      <c r="F8" s="19"/>
      <c r="G8" s="20"/>
      <c r="H8" s="19"/>
      <c r="I8" s="19"/>
      <c r="J8" s="19"/>
      <c r="K8" s="19"/>
      <c r="L8" s="19"/>
      <c r="M8" s="20"/>
      <c r="N8" s="22"/>
      <c r="O8" s="24"/>
      <c r="P8" s="25"/>
      <c r="Q8" s="21"/>
      <c r="R8" s="3"/>
    </row>
    <row r="9" spans="2:33" ht="54" customHeight="1">
      <c r="B9" s="4">
        <f t="shared" si="0"/>
        <v>5</v>
      </c>
      <c r="C9" s="10" t="s">
        <v>5</v>
      </c>
      <c r="D9" s="28">
        <v>7.5</v>
      </c>
      <c r="E9" s="9"/>
      <c r="F9" s="9"/>
      <c r="G9" s="20"/>
      <c r="H9" s="9"/>
      <c r="I9" s="9"/>
      <c r="J9" s="9"/>
      <c r="K9" s="9"/>
      <c r="L9" s="19"/>
      <c r="M9" s="20"/>
      <c r="N9" s="22"/>
      <c r="O9" s="24"/>
      <c r="P9" s="25"/>
      <c r="Q9" s="21"/>
      <c r="R9" s="3"/>
    </row>
    <row r="10" spans="2:33" ht="51.6" customHeight="1">
      <c r="B10" s="4">
        <f t="shared" si="0"/>
        <v>6</v>
      </c>
      <c r="C10" s="10" t="s">
        <v>6</v>
      </c>
      <c r="D10" s="28">
        <v>7.5</v>
      </c>
      <c r="E10" s="9"/>
      <c r="F10" s="9"/>
      <c r="G10" s="20"/>
      <c r="H10" s="9"/>
      <c r="I10" s="9"/>
      <c r="J10" s="9"/>
      <c r="K10" s="9"/>
      <c r="L10" s="19"/>
      <c r="M10" s="20"/>
      <c r="N10" s="22"/>
      <c r="O10" s="24"/>
      <c r="P10" s="25"/>
      <c r="Q10" s="21"/>
      <c r="R10" s="3"/>
    </row>
    <row r="11" spans="2:33" ht="56.1" customHeight="1">
      <c r="B11" s="4">
        <f t="shared" si="0"/>
        <v>7</v>
      </c>
      <c r="C11" s="10" t="s">
        <v>7</v>
      </c>
      <c r="D11" s="28">
        <v>7.5</v>
      </c>
      <c r="E11" s="9"/>
      <c r="F11" s="9"/>
      <c r="G11" s="20"/>
      <c r="H11" s="9"/>
      <c r="I11" s="9"/>
      <c r="J11" s="9"/>
      <c r="K11" s="9"/>
      <c r="L11" s="19"/>
      <c r="M11" s="20"/>
      <c r="N11" s="22"/>
      <c r="O11" s="24"/>
      <c r="P11" s="25"/>
      <c r="Q11" s="21"/>
      <c r="R11" s="3"/>
    </row>
    <row r="12" spans="2:33" ht="55.5" customHeight="1">
      <c r="B12" s="4">
        <f t="shared" si="0"/>
        <v>8</v>
      </c>
      <c r="C12" s="10" t="s">
        <v>8</v>
      </c>
      <c r="D12" s="28">
        <v>7.5</v>
      </c>
      <c r="E12" s="9"/>
      <c r="F12" s="9"/>
      <c r="G12" s="20"/>
      <c r="H12" s="9"/>
      <c r="I12" s="9"/>
      <c r="J12" s="9"/>
      <c r="K12" s="9"/>
      <c r="L12" s="19"/>
      <c r="M12" s="20"/>
      <c r="N12" s="22"/>
      <c r="O12" s="24"/>
      <c r="P12" s="25"/>
      <c r="Q12" s="21"/>
      <c r="R12" s="3"/>
    </row>
    <row r="13" spans="2:33" ht="59.45" customHeight="1">
      <c r="B13" s="4">
        <f t="shared" si="0"/>
        <v>9</v>
      </c>
      <c r="C13" s="10" t="s">
        <v>9</v>
      </c>
      <c r="D13" s="28">
        <v>7.5</v>
      </c>
      <c r="E13" s="9"/>
      <c r="F13" s="9"/>
      <c r="G13" s="20"/>
      <c r="H13" s="9"/>
      <c r="I13" s="9"/>
      <c r="J13" s="9"/>
      <c r="K13" s="9"/>
      <c r="L13" s="19"/>
      <c r="M13" s="20"/>
      <c r="N13" s="22"/>
      <c r="O13" s="24"/>
      <c r="P13" s="25"/>
      <c r="Q13" s="21"/>
      <c r="R13" s="3"/>
    </row>
    <row r="14" spans="2:33" ht="48.95" customHeight="1">
      <c r="B14" s="4">
        <f t="shared" si="0"/>
        <v>10</v>
      </c>
      <c r="C14" s="10" t="s">
        <v>10</v>
      </c>
      <c r="D14" s="28">
        <v>7.5</v>
      </c>
      <c r="E14" s="9"/>
      <c r="F14" s="9"/>
      <c r="G14" s="20"/>
      <c r="H14" s="9"/>
      <c r="I14" s="9"/>
      <c r="J14" s="9"/>
      <c r="K14" s="9"/>
      <c r="L14" s="19"/>
      <c r="M14" s="20"/>
      <c r="N14" s="22"/>
      <c r="O14" s="24"/>
      <c r="P14" s="25"/>
      <c r="Q14" s="21"/>
      <c r="R14" s="3"/>
    </row>
    <row r="15" spans="2:33" ht="29.1" customHeight="1">
      <c r="B15" s="4">
        <f t="shared" si="0"/>
        <v>11</v>
      </c>
      <c r="C15" s="11" t="s">
        <v>11</v>
      </c>
      <c r="D15" s="28">
        <v>7.5</v>
      </c>
      <c r="E15" s="15"/>
      <c r="F15" s="15"/>
      <c r="G15" s="20"/>
      <c r="H15" s="15"/>
      <c r="I15" s="15"/>
      <c r="J15" s="15"/>
      <c r="K15" s="15"/>
      <c r="L15" s="19"/>
      <c r="M15" s="20"/>
      <c r="N15" s="22"/>
      <c r="O15" s="24"/>
      <c r="P15" s="25"/>
      <c r="Q15" s="21"/>
      <c r="R15" s="3"/>
    </row>
    <row r="16" spans="2:33" ht="31.5" customHeight="1">
      <c r="B16" s="4">
        <f t="shared" si="0"/>
        <v>12</v>
      </c>
      <c r="C16" s="10" t="s">
        <v>12</v>
      </c>
      <c r="D16" s="28">
        <v>7.5</v>
      </c>
      <c r="E16" s="9"/>
      <c r="F16" s="9"/>
      <c r="G16" s="20"/>
      <c r="H16" s="9"/>
      <c r="I16" s="9"/>
      <c r="J16" s="9"/>
      <c r="K16" s="9"/>
      <c r="L16" s="19"/>
      <c r="M16" s="20"/>
      <c r="N16" s="22"/>
      <c r="O16" s="24"/>
      <c r="P16" s="25"/>
      <c r="Q16" s="21"/>
      <c r="R16" s="3"/>
    </row>
    <row r="17" spans="2:18" ht="35.450000000000003" customHeight="1">
      <c r="B17" s="4">
        <f t="shared" si="0"/>
        <v>13</v>
      </c>
      <c r="C17" s="10" t="s">
        <v>13</v>
      </c>
      <c r="D17" s="28">
        <v>7.5</v>
      </c>
      <c r="E17" s="9"/>
      <c r="F17" s="9"/>
      <c r="G17" s="20"/>
      <c r="H17" s="9"/>
      <c r="I17" s="9"/>
      <c r="J17" s="9"/>
      <c r="K17" s="9"/>
      <c r="L17" s="19"/>
      <c r="M17" s="20"/>
      <c r="N17" s="22"/>
      <c r="O17" s="24"/>
      <c r="P17" s="25"/>
      <c r="Q17" s="21"/>
      <c r="R17" s="3"/>
    </row>
    <row r="18" spans="2:18" ht="27.6" customHeight="1">
      <c r="B18" s="4">
        <f t="shared" si="0"/>
        <v>14</v>
      </c>
      <c r="C18" s="10" t="s">
        <v>14</v>
      </c>
      <c r="D18" s="28">
        <v>7.5</v>
      </c>
      <c r="E18" s="9"/>
      <c r="F18" s="9"/>
      <c r="G18" s="20"/>
      <c r="H18" s="9"/>
      <c r="I18" s="9"/>
      <c r="J18" s="9"/>
      <c r="K18" s="9"/>
      <c r="L18" s="19"/>
      <c r="M18" s="20"/>
      <c r="N18" s="22"/>
      <c r="O18" s="24"/>
      <c r="P18" s="25"/>
      <c r="Q18" s="21"/>
      <c r="R18" s="3"/>
    </row>
    <row r="19" spans="2:18" ht="49.5" customHeight="1">
      <c r="B19" s="4">
        <f t="shared" si="0"/>
        <v>15</v>
      </c>
      <c r="C19" s="10" t="s">
        <v>15</v>
      </c>
      <c r="D19" s="28">
        <v>7.5</v>
      </c>
      <c r="E19" s="9"/>
      <c r="F19" s="9"/>
      <c r="G19" s="20"/>
      <c r="H19" s="9"/>
      <c r="I19" s="9"/>
      <c r="J19" s="9"/>
      <c r="K19" s="9"/>
      <c r="L19" s="19"/>
      <c r="M19" s="20"/>
      <c r="N19" s="22"/>
      <c r="O19" s="24"/>
      <c r="P19" s="25"/>
      <c r="Q19" s="21"/>
      <c r="R19" s="3"/>
    </row>
    <row r="20" spans="2:18" ht="33" customHeight="1">
      <c r="B20" s="4">
        <f t="shared" si="0"/>
        <v>16</v>
      </c>
      <c r="C20" s="12" t="s">
        <v>16</v>
      </c>
      <c r="D20" s="28">
        <v>7.5</v>
      </c>
      <c r="E20" s="16"/>
      <c r="F20" s="16"/>
      <c r="G20" s="20"/>
      <c r="H20" s="16"/>
      <c r="I20" s="16"/>
      <c r="J20" s="16"/>
      <c r="K20" s="16"/>
      <c r="L20" s="19"/>
      <c r="M20" s="20"/>
      <c r="N20" s="22"/>
      <c r="O20" s="24"/>
      <c r="P20" s="25"/>
      <c r="Q20" s="21"/>
      <c r="R20" s="3"/>
    </row>
    <row r="21" spans="2:18" ht="33" customHeight="1">
      <c r="B21" s="4">
        <f t="shared" si="0"/>
        <v>17</v>
      </c>
      <c r="C21" s="10" t="s">
        <v>17</v>
      </c>
      <c r="D21" s="28">
        <v>7.5</v>
      </c>
      <c r="E21" s="9"/>
      <c r="F21" s="9"/>
      <c r="G21" s="20"/>
      <c r="H21" s="9"/>
      <c r="I21" s="9"/>
      <c r="J21" s="9"/>
      <c r="K21" s="9"/>
      <c r="L21" s="19"/>
      <c r="M21" s="20"/>
      <c r="N21" s="22"/>
      <c r="O21" s="24"/>
      <c r="P21" s="25"/>
      <c r="Q21" s="21"/>
      <c r="R21" s="3"/>
    </row>
    <row r="22" spans="2:18" ht="32.450000000000003" customHeight="1">
      <c r="B22" s="4">
        <f t="shared" si="0"/>
        <v>18</v>
      </c>
      <c r="C22" s="10" t="s">
        <v>18</v>
      </c>
      <c r="D22" s="28">
        <v>7.5</v>
      </c>
      <c r="E22" s="9"/>
      <c r="F22" s="9"/>
      <c r="G22" s="20"/>
      <c r="H22" s="9"/>
      <c r="I22" s="9"/>
      <c r="J22" s="9"/>
      <c r="K22" s="9"/>
      <c r="L22" s="19"/>
      <c r="M22" s="20"/>
      <c r="N22" s="22"/>
      <c r="O22" s="24"/>
      <c r="P22" s="25"/>
      <c r="Q22" s="21"/>
      <c r="R22" s="3"/>
    </row>
    <row r="23" spans="2:18" ht="33" customHeight="1">
      <c r="B23" s="4">
        <f t="shared" si="0"/>
        <v>19</v>
      </c>
      <c r="C23" s="10" t="s">
        <v>19</v>
      </c>
      <c r="D23" s="28">
        <v>7.5</v>
      </c>
      <c r="E23" s="9"/>
      <c r="F23" s="9"/>
      <c r="G23" s="20"/>
      <c r="H23" s="9"/>
      <c r="I23" s="9"/>
      <c r="J23" s="9"/>
      <c r="K23" s="9"/>
      <c r="L23" s="19"/>
      <c r="M23" s="20"/>
      <c r="N23" s="22"/>
      <c r="O23" s="24"/>
      <c r="P23" s="25"/>
      <c r="Q23" s="21"/>
      <c r="R23" s="3"/>
    </row>
    <row r="24" spans="2:18" ht="35.1" customHeight="1">
      <c r="B24" s="4">
        <f t="shared" si="0"/>
        <v>20</v>
      </c>
      <c r="C24" s="10" t="s">
        <v>20</v>
      </c>
      <c r="D24" s="28">
        <v>7.5</v>
      </c>
      <c r="E24" s="9"/>
      <c r="F24" s="9"/>
      <c r="G24" s="20"/>
      <c r="H24" s="9"/>
      <c r="I24" s="9"/>
      <c r="J24" s="9"/>
      <c r="K24" s="9"/>
      <c r="L24" s="19"/>
      <c r="M24" s="20"/>
      <c r="N24" s="22"/>
      <c r="O24" s="24"/>
      <c r="P24" s="25"/>
      <c r="Q24" s="21"/>
      <c r="R24" s="3"/>
    </row>
    <row r="25" spans="2:18" ht="45" customHeight="1">
      <c r="B25" s="4">
        <f t="shared" si="0"/>
        <v>21</v>
      </c>
      <c r="C25" s="10" t="s">
        <v>21</v>
      </c>
      <c r="D25" s="28">
        <v>7.5</v>
      </c>
      <c r="E25" s="9"/>
      <c r="F25" s="9"/>
      <c r="G25" s="20"/>
      <c r="H25" s="9"/>
      <c r="I25" s="9"/>
      <c r="J25" s="9"/>
      <c r="K25" s="9"/>
      <c r="L25" s="19"/>
      <c r="M25" s="20"/>
      <c r="N25" s="22"/>
      <c r="O25" s="24"/>
      <c r="P25" s="25"/>
      <c r="Q25" s="21"/>
      <c r="R25" s="3"/>
    </row>
    <row r="26" spans="2:18" ht="39.950000000000003" customHeight="1">
      <c r="B26" s="32">
        <f t="shared" si="0"/>
        <v>22</v>
      </c>
      <c r="C26" s="33" t="s">
        <v>22</v>
      </c>
      <c r="D26" s="34">
        <v>7.5</v>
      </c>
      <c r="E26" s="35"/>
      <c r="F26" s="35"/>
      <c r="G26" s="20"/>
      <c r="H26" s="35"/>
      <c r="I26" s="35"/>
      <c r="J26" s="35"/>
      <c r="K26" s="35"/>
      <c r="L26" s="19"/>
      <c r="M26" s="20"/>
      <c r="N26" s="36"/>
      <c r="O26" s="37"/>
      <c r="P26" s="27"/>
      <c r="Q26" s="21"/>
      <c r="R26" s="3"/>
    </row>
    <row r="27" spans="2:18" ht="39.950000000000003" customHeight="1">
      <c r="B27" s="43"/>
      <c r="C27" s="44"/>
      <c r="D27" s="45"/>
      <c r="E27" s="46"/>
      <c r="F27" s="46"/>
      <c r="G27" s="46"/>
      <c r="H27" s="46"/>
      <c r="I27" s="46"/>
      <c r="J27" s="46"/>
      <c r="K27" s="46"/>
      <c r="L27" s="46"/>
      <c r="M27" s="46"/>
      <c r="N27" s="47"/>
      <c r="O27" s="59"/>
      <c r="P27" s="60" t="s">
        <v>44</v>
      </c>
      <c r="Q27" s="31">
        <f>SUM(Q5:Q26)</f>
        <v>0</v>
      </c>
      <c r="R27" s="55"/>
    </row>
    <row r="28" spans="2:18" ht="39.950000000000003" customHeight="1">
      <c r="B28" s="43"/>
      <c r="C28" s="44"/>
      <c r="D28" s="45"/>
      <c r="E28" s="46"/>
      <c r="F28" s="46"/>
      <c r="G28" s="46"/>
      <c r="H28" s="46"/>
      <c r="I28" s="46"/>
      <c r="J28" s="46"/>
      <c r="K28" s="46"/>
      <c r="L28" s="46"/>
      <c r="M28" s="46"/>
      <c r="N28" s="47"/>
      <c r="O28" s="61"/>
      <c r="P28" s="62" t="s">
        <v>45</v>
      </c>
      <c r="Q28" s="29">
        <f>((Q27*10%)*19%)</f>
        <v>0</v>
      </c>
      <c r="R28" s="56"/>
    </row>
    <row r="29" spans="2:18" ht="39.950000000000003" customHeight="1">
      <c r="B29" s="38"/>
      <c r="C29" s="39"/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2"/>
      <c r="O29" s="68" t="s">
        <v>47</v>
      </c>
      <c r="P29" s="69"/>
      <c r="Q29" s="49">
        <f>SUM(Q27:Q28)</f>
        <v>0</v>
      </c>
      <c r="R29" s="56"/>
    </row>
    <row r="30" spans="2:18">
      <c r="B30" s="13" t="s">
        <v>26</v>
      </c>
      <c r="C30" s="13" t="s">
        <v>46</v>
      </c>
      <c r="D30" s="13" t="s">
        <v>43</v>
      </c>
      <c r="E30" s="13" t="s">
        <v>32</v>
      </c>
      <c r="F30" s="13" t="s">
        <v>33</v>
      </c>
      <c r="G30" s="13" t="s">
        <v>35</v>
      </c>
      <c r="H30" s="13" t="s">
        <v>36</v>
      </c>
      <c r="I30" s="13" t="s">
        <v>37</v>
      </c>
      <c r="J30" s="13" t="s">
        <v>38</v>
      </c>
      <c r="K30" s="13" t="s">
        <v>39</v>
      </c>
      <c r="L30" s="13" t="s">
        <v>40</v>
      </c>
      <c r="M30" s="13" t="s">
        <v>34</v>
      </c>
      <c r="N30" s="13" t="s">
        <v>25</v>
      </c>
      <c r="O30" s="13" t="s">
        <v>42</v>
      </c>
      <c r="P30" s="13" t="s">
        <v>48</v>
      </c>
      <c r="Q30" s="13" t="s">
        <v>49</v>
      </c>
      <c r="R30" s="3"/>
    </row>
    <row r="31" spans="2:18" ht="15">
      <c r="B31" s="4">
        <f>B26+1</f>
        <v>23</v>
      </c>
      <c r="C31" s="14" t="s">
        <v>27</v>
      </c>
      <c r="D31" s="28">
        <v>7.5</v>
      </c>
      <c r="E31" s="50"/>
      <c r="F31" s="53"/>
      <c r="G31" s="50"/>
      <c r="H31" s="6"/>
      <c r="I31" s="6"/>
      <c r="J31" s="6"/>
      <c r="K31" s="6"/>
      <c r="L31" s="2"/>
      <c r="M31" s="20"/>
      <c r="N31" s="21"/>
      <c r="O31" s="23"/>
      <c r="P31" s="25">
        <f>N31*M31</f>
        <v>0</v>
      </c>
      <c r="Q31" s="21">
        <f>P31*D31</f>
        <v>0</v>
      </c>
      <c r="R31" s="66"/>
    </row>
    <row r="32" spans="2:18">
      <c r="B32" s="4">
        <f t="shared" si="0"/>
        <v>24</v>
      </c>
      <c r="C32" s="14" t="s">
        <v>28</v>
      </c>
      <c r="D32" s="28">
        <v>7.5</v>
      </c>
      <c r="E32" s="50"/>
      <c r="F32" s="54"/>
      <c r="G32" s="50"/>
      <c r="H32" s="6"/>
      <c r="I32" s="6"/>
      <c r="J32" s="6"/>
      <c r="K32" s="6"/>
      <c r="L32" s="2"/>
      <c r="M32" s="20"/>
      <c r="N32" s="1"/>
      <c r="O32" s="23"/>
      <c r="P32" s="25">
        <f t="shared" ref="P32:P36" si="1">N32*M32</f>
        <v>0</v>
      </c>
      <c r="Q32" s="21">
        <f t="shared" ref="Q32:Q36" si="2">P32*D32</f>
        <v>0</v>
      </c>
      <c r="R32" s="3"/>
    </row>
    <row r="33" spans="2:18">
      <c r="B33" s="4">
        <f t="shared" si="0"/>
        <v>25</v>
      </c>
      <c r="C33" s="14" t="s">
        <v>23</v>
      </c>
      <c r="D33" s="28">
        <v>7.5</v>
      </c>
      <c r="E33" s="50"/>
      <c r="F33" s="53"/>
      <c r="G33" s="50"/>
      <c r="H33" s="6"/>
      <c r="I33" s="6"/>
      <c r="J33" s="6"/>
      <c r="K33" s="6"/>
      <c r="L33" s="2"/>
      <c r="M33" s="20"/>
      <c r="N33" s="21"/>
      <c r="O33" s="23"/>
      <c r="P33" s="25">
        <f t="shared" si="1"/>
        <v>0</v>
      </c>
      <c r="Q33" s="21">
        <f t="shared" si="2"/>
        <v>0</v>
      </c>
      <c r="R33" s="3"/>
    </row>
    <row r="34" spans="2:18">
      <c r="B34" s="4">
        <f t="shared" si="0"/>
        <v>26</v>
      </c>
      <c r="C34" s="14" t="s">
        <v>29</v>
      </c>
      <c r="D34" s="28">
        <v>7.5</v>
      </c>
      <c r="E34" s="50"/>
      <c r="F34" s="53"/>
      <c r="G34" s="50"/>
      <c r="H34" s="6"/>
      <c r="I34" s="6"/>
      <c r="J34" s="6"/>
      <c r="K34" s="6"/>
      <c r="L34" s="2"/>
      <c r="M34" s="20"/>
      <c r="N34" s="21"/>
      <c r="O34" s="23"/>
      <c r="P34" s="25">
        <f t="shared" si="1"/>
        <v>0</v>
      </c>
      <c r="Q34" s="21">
        <f t="shared" si="2"/>
        <v>0</v>
      </c>
      <c r="R34" s="3"/>
    </row>
    <row r="35" spans="2:18">
      <c r="B35" s="4">
        <f t="shared" si="0"/>
        <v>27</v>
      </c>
      <c r="C35" s="14" t="s">
        <v>30</v>
      </c>
      <c r="D35" s="28">
        <v>7.5</v>
      </c>
      <c r="E35" s="50"/>
      <c r="F35" s="53"/>
      <c r="G35" s="50"/>
      <c r="H35" s="6"/>
      <c r="I35" s="6"/>
      <c r="J35" s="6"/>
      <c r="K35" s="6"/>
      <c r="L35" s="2"/>
      <c r="M35" s="20"/>
      <c r="N35" s="21"/>
      <c r="O35" s="23"/>
      <c r="P35" s="25">
        <f t="shared" si="1"/>
        <v>0</v>
      </c>
      <c r="Q35" s="21">
        <f t="shared" si="2"/>
        <v>0</v>
      </c>
      <c r="R35" s="3"/>
    </row>
    <row r="36" spans="2:18">
      <c r="B36" s="4">
        <f t="shared" si="0"/>
        <v>28</v>
      </c>
      <c r="C36" s="14" t="s">
        <v>31</v>
      </c>
      <c r="D36" s="28">
        <v>7.5</v>
      </c>
      <c r="E36" s="50"/>
      <c r="F36" s="53"/>
      <c r="G36" s="50"/>
      <c r="H36" s="6"/>
      <c r="I36" s="6"/>
      <c r="J36" s="6"/>
      <c r="K36" s="6"/>
      <c r="L36" s="2"/>
      <c r="M36" s="20"/>
      <c r="N36" s="21"/>
      <c r="O36" s="23"/>
      <c r="P36" s="25">
        <f t="shared" si="1"/>
        <v>0</v>
      </c>
      <c r="Q36" s="21">
        <f t="shared" si="2"/>
        <v>0</v>
      </c>
      <c r="R36" s="3"/>
    </row>
    <row r="37" spans="2:18" ht="18">
      <c r="B37" s="5"/>
      <c r="P37" s="60" t="s">
        <v>44</v>
      </c>
      <c r="Q37" s="65">
        <f>SUM(Q31:Q36)</f>
        <v>0</v>
      </c>
      <c r="R37" s="30"/>
    </row>
    <row r="38" spans="2:18" ht="15">
      <c r="B38" s="7"/>
      <c r="P38" s="64" t="s">
        <v>45</v>
      </c>
      <c r="Q38" s="63">
        <f>Q37*19%</f>
        <v>0</v>
      </c>
    </row>
    <row r="39" spans="2:18" ht="15">
      <c r="B39" s="7"/>
      <c r="P39" s="64" t="s">
        <v>48</v>
      </c>
      <c r="Q39" s="51">
        <f>SUM(Q37:Q38)</f>
        <v>0</v>
      </c>
    </row>
    <row r="40" spans="2:18" ht="15">
      <c r="B40" s="7"/>
      <c r="P40" s="64" t="s">
        <v>50</v>
      </c>
      <c r="Q40" s="51">
        <f>Q39*8.9%</f>
        <v>0</v>
      </c>
    </row>
    <row r="41" spans="2:18">
      <c r="B41" s="7"/>
    </row>
    <row r="42" spans="2:18" ht="15">
      <c r="B42" s="7"/>
      <c r="P42" s="52" t="s">
        <v>51</v>
      </c>
      <c r="Q42" s="51">
        <f>Q29+Q39+Q40</f>
        <v>0</v>
      </c>
      <c r="R42" s="57"/>
    </row>
    <row r="43" spans="2:18">
      <c r="B43" s="7"/>
    </row>
    <row r="44" spans="2:18">
      <c r="B44" s="7"/>
    </row>
    <row r="45" spans="2:18">
      <c r="B45" s="7"/>
    </row>
    <row r="46" spans="2:18">
      <c r="B46" s="7"/>
    </row>
    <row r="47" spans="2:18">
      <c r="B47" s="7"/>
    </row>
  </sheetData>
  <mergeCells count="2">
    <mergeCell ref="O29:P29"/>
    <mergeCell ref="B2:Q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Andres Manrique Grimaldos</dc:creator>
  <cp:keywords/>
  <dc:description/>
  <cp:lastModifiedBy>Alejandro Robledo</cp:lastModifiedBy>
  <cp:revision/>
  <dcterms:created xsi:type="dcterms:W3CDTF">2024-09-26T15:04:38Z</dcterms:created>
  <dcterms:modified xsi:type="dcterms:W3CDTF">2025-04-22T23:24:22Z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2024-09-26T15:04:56Z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c72fc45e-08ea-4d6c-ad4c-c3ead1de88ab</vt:lpwstr>
  </property>
  <property fmtid="{D5CDD505-2E9C-101B-9397-08002B2CF9AE}" pid="8" name="MSIP_Label_fc111285-cafa-4fc9-8a9a-bd902089b24f_ContentBits">
    <vt:lpwstr>0</vt:lpwstr>
  </property>
</Properties>
</file>