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SUS\Desktop\SRIA INFRA ALCALDIA\PROYECTOS A SUPERVISAR\ESTUDIO MOVILIDAD KEVIN ANGEL-CM-010-2025\INTERVENTORIA MIC-028-2025\OBSERVACIONES JURIDICA\"/>
    </mc:Choice>
  </mc:AlternateContent>
  <xr:revisionPtr revIDLastSave="0" documentId="13_ncr:1_{645233C0-B6F8-4842-B698-AE1F6016FF37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FACTOR MULTIPLICADOR" sheetId="18" state="hidden" r:id="rId1"/>
    <sheet name="analisis int diseños fase 3" sheetId="15" state="hidden" r:id="rId2"/>
    <sheet name="ppto" sheetId="19" r:id="rId3"/>
    <sheet name="F1-formulario de la propuesta" sheetId="20" r:id="rId4"/>
  </sheets>
  <externalReferences>
    <externalReference r:id="rId5"/>
  </externalReferences>
  <definedNames>
    <definedName name="_Toc142041533" localSheetId="1">'analisis int diseños fase 3'!$A$634</definedName>
    <definedName name="_Toc143694497" localSheetId="1">'analisis int diseños fase 3'!#REF!</definedName>
    <definedName name="_Toc143694537" localSheetId="1">'analisis int diseños fase 3'!#REF!</definedName>
    <definedName name="_Toc143694561" localSheetId="1">'analisis int diseños fase 3'!$A$308</definedName>
    <definedName name="_Toc144106979" localSheetId="1">'analisis int diseños fase 3'!$A$119</definedName>
    <definedName name="_Toc144106980" localSheetId="1">'analisis int diseños fase 3'!$A$125</definedName>
    <definedName name="_Toc144106982" localSheetId="1">'analisis int diseños fase 3'!$A$133</definedName>
    <definedName name="_Toc144106983" localSheetId="1">'analisis int diseños fase 3'!$A$136</definedName>
    <definedName name="_Toc144106984" localSheetId="1">'analisis int diseños fase 3'!$A$138</definedName>
    <definedName name="_Toc144106985" localSheetId="1">'analisis int diseños fase 3'!#REF!</definedName>
    <definedName name="_Toc144106986" localSheetId="1">'analisis int diseños fase 3'!#REF!</definedName>
    <definedName name="_Toc144106987" localSheetId="1">'analisis int diseños fase 3'!#REF!</definedName>
    <definedName name="_Toc144106988" localSheetId="1">'analisis int diseños fase 3'!#REF!</definedName>
    <definedName name="_Toc144106989" localSheetId="1">'analisis int diseños fase 3'!#REF!</definedName>
    <definedName name="_Toc144106990" localSheetId="1">'analisis int diseños fase 3'!$A$153</definedName>
    <definedName name="_Toc144106991" localSheetId="1">'analisis int diseños fase 3'!$A$157</definedName>
    <definedName name="_Toc144106992" localSheetId="1">'analisis int diseños fase 3'!#REF!</definedName>
    <definedName name="_Toc144106993" localSheetId="1">'analisis int diseños fase 3'!#REF!</definedName>
    <definedName name="_Toc144106994" localSheetId="1">'analisis int diseños fase 3'!#REF!</definedName>
    <definedName name="_Toc144106995" localSheetId="1">'analisis int diseños fase 3'!#REF!</definedName>
    <definedName name="_Toc144106996" localSheetId="1">'analisis int diseños fase 3'!#REF!</definedName>
    <definedName name="_Toc144106997" localSheetId="1">'analisis int diseños fase 3'!#REF!</definedName>
    <definedName name="_Toc144106998" localSheetId="1">'analisis int diseños fase 3'!$A$163</definedName>
    <definedName name="_Toc144106999" localSheetId="1">'analisis int diseños fase 3'!$A$167</definedName>
    <definedName name="_Toc144107000" localSheetId="1">'analisis int diseños fase 3'!$A$176</definedName>
    <definedName name="_Toc144107001" localSheetId="1">'analisis int diseños fase 3'!#REF!</definedName>
    <definedName name="_Toc144107002" localSheetId="1">'analisis int diseños fase 3'!#REF!</definedName>
    <definedName name="_Toc144107003" localSheetId="1">'analisis int diseños fase 3'!#REF!</definedName>
    <definedName name="_Toc144107004" localSheetId="1">'analisis int diseños fase 3'!#REF!</definedName>
    <definedName name="_Toc144107005" localSheetId="1">'analisis int diseños fase 3'!#REF!</definedName>
    <definedName name="_Toc144107006" localSheetId="1">'analisis int diseños fase 3'!#REF!</definedName>
    <definedName name="_Toc144107007" localSheetId="1">'analisis int diseños fase 3'!$A$188</definedName>
    <definedName name="_Toc144107008" localSheetId="1">'analisis int diseños fase 3'!$A$191</definedName>
    <definedName name="_Toc144107009" localSheetId="1">'analisis int diseños fase 3'!#REF!</definedName>
    <definedName name="_Toc144107010" localSheetId="1">'analisis int diseños fase 3'!#REF!</definedName>
    <definedName name="_Toc144107011" localSheetId="1">'analisis int diseños fase 3'!#REF!</definedName>
    <definedName name="_Toc144107012" localSheetId="1">'analisis int diseños fase 3'!#REF!</definedName>
    <definedName name="_Toc144107013" localSheetId="1">'analisis int diseños fase 3'!#REF!</definedName>
    <definedName name="_Toc144107014" localSheetId="1">'analisis int diseños fase 3'!#REF!</definedName>
    <definedName name="_Toc144107015" localSheetId="1">'analisis int diseños fase 3'!#REF!</definedName>
    <definedName name="_Toc144107016" localSheetId="1">'analisis int diseños fase 3'!#REF!</definedName>
    <definedName name="_Toc144107017" localSheetId="1">'analisis int diseños fase 3'!#REF!</definedName>
    <definedName name="_Toc144107018" localSheetId="1">'analisis int diseños fase 3'!#REF!</definedName>
    <definedName name="_Toc144107019" localSheetId="1">'analisis int diseños fase 3'!#REF!</definedName>
    <definedName name="_Toc144107020" localSheetId="1">'analisis int diseños fase 3'!#REF!</definedName>
    <definedName name="_Toc144107021" localSheetId="1">'analisis int diseños fase 3'!#REF!</definedName>
    <definedName name="_Toc144107022" localSheetId="1">'analisis int diseños fase 3'!#REF!</definedName>
    <definedName name="_Toc144107023" localSheetId="1">'analisis int diseños fase 3'!#REF!</definedName>
    <definedName name="_Toc144107024" localSheetId="1">'analisis int diseños fase 3'!#REF!</definedName>
    <definedName name="_Toc144107025" localSheetId="1">'analisis int diseños fase 3'!#REF!</definedName>
    <definedName name="_Toc144107026" localSheetId="1">'analisis int diseños fase 3'!$A$198</definedName>
    <definedName name="_Toc144107027" localSheetId="1">'analisis int diseños fase 3'!$A$200</definedName>
    <definedName name="_Toc144107028" localSheetId="1">'analisis int diseños fase 3'!$A$203</definedName>
    <definedName name="_Toc144107029" localSheetId="1">'analisis int diseños fase 3'!#REF!</definedName>
    <definedName name="_Toc144107030" localSheetId="1">'analisis int diseños fase 3'!$A$205</definedName>
    <definedName name="_Toc144107031" localSheetId="1">'analisis int diseños fase 3'!$A$207</definedName>
    <definedName name="_Toc144107032" localSheetId="1">'analisis int diseños fase 3'!#REF!</definedName>
    <definedName name="_Toc144107033" localSheetId="1">'analisis int diseños fase 3'!#REF!</definedName>
    <definedName name="_Toc144107034" localSheetId="1">'analisis int diseños fase 3'!$A$230</definedName>
    <definedName name="_Toc144107035" localSheetId="1">'analisis int diseños fase 3'!$A$232</definedName>
    <definedName name="_Toc144107036" localSheetId="1">'analisis int diseños fase 3'!$A$256</definedName>
    <definedName name="_Toc144107037" localSheetId="1">'analisis int diseños fase 3'!$A$265</definedName>
    <definedName name="_Toc144107038" localSheetId="1">'analisis int diseños fase 3'!$A$270</definedName>
    <definedName name="_Toc144107039" localSheetId="1">'analisis int diseños fase 3'!$A$274</definedName>
    <definedName name="_Toc144107040" localSheetId="1">'analisis int diseños fase 3'!$A$286</definedName>
    <definedName name="_Toc144107041" localSheetId="1">'analisis int diseños fase 3'!$A$290</definedName>
    <definedName name="_Toc144107042" localSheetId="1">'analisis int diseños fase 3'!$A$291</definedName>
    <definedName name="_Toc144107043" localSheetId="1">'analisis int diseños fase 3'!$A$292</definedName>
    <definedName name="_Toc144107044" localSheetId="1">'analisis int diseños fase 3'!$A$293</definedName>
    <definedName name="_Toc144107045" localSheetId="1">'analisis int diseños fase 3'!$A$294</definedName>
    <definedName name="_Toc144107046" localSheetId="1">'analisis int diseños fase 3'!$A$295</definedName>
    <definedName name="_Toc144107047" localSheetId="1">'analisis int diseños fase 3'!$A$296</definedName>
    <definedName name="_Toc144107048" localSheetId="1">'analisis int diseños fase 3'!$A$297</definedName>
    <definedName name="_Toc144107049" localSheetId="1">'analisis int diseños fase 3'!$A$298</definedName>
    <definedName name="_Toc144107050" localSheetId="1">'analisis int diseños fase 3'!$A$299</definedName>
    <definedName name="_Toc144107051" localSheetId="1">'analisis int diseños fase 3'!$A$300</definedName>
    <definedName name="_Toc144107052" localSheetId="1">'analisis int diseños fase 3'!$A$301</definedName>
    <definedName name="_Toc144107053" localSheetId="1">'analisis int diseños fase 3'!$A$302</definedName>
    <definedName name="_Toc144107054" localSheetId="1">'analisis int diseños fase 3'!$A$303</definedName>
    <definedName name="_Toc144107055" localSheetId="1">'analisis int diseños fase 3'!$A$304</definedName>
    <definedName name="_Toc144107056" localSheetId="1">'analisis int diseños fase 3'!$A$305</definedName>
    <definedName name="_Toc144107057" localSheetId="1">'analisis int diseños fase 3'!$A$306</definedName>
    <definedName name="_Toc144107058" localSheetId="1">'analisis int diseños fase 3'!$A$307</definedName>
    <definedName name="_Toc144107060" localSheetId="1">'analisis int diseños fase 3'!$A$311</definedName>
    <definedName name="_Toc144107061" localSheetId="1">'analisis int diseños fase 3'!$A$329</definedName>
    <definedName name="_Toc144107062" localSheetId="1">'analisis int diseños fase 3'!$A$346</definedName>
    <definedName name="_Toc144107063" localSheetId="1">'analisis int diseños fase 3'!$A$352</definedName>
    <definedName name="_Toc144107064" localSheetId="1">'analisis int diseños fase 3'!$A$360</definedName>
    <definedName name="_Toc144107065" localSheetId="1">'analisis int diseños fase 3'!$A$364</definedName>
    <definedName name="_Toc144107066" localSheetId="1">'analisis int diseños fase 3'!$A$368</definedName>
    <definedName name="_Toc144107067" localSheetId="1">'analisis int diseños fase 3'!$A$372</definedName>
    <definedName name="_Toc144107068" localSheetId="1">'analisis int diseños fase 3'!$A$381</definedName>
    <definedName name="_Toc144107069" localSheetId="1">'analisis int diseños fase 3'!$A$387</definedName>
    <definedName name="_Toc144107070" localSheetId="1">'analisis int diseños fase 3'!$A$391</definedName>
    <definedName name="_Toc144107071" localSheetId="1">'analisis int diseños fase 3'!$A$395</definedName>
    <definedName name="_Toc144107072" localSheetId="1">'analisis int diseños fase 3'!$A$400</definedName>
    <definedName name="_Toc144107073" localSheetId="1">'analisis int diseños fase 3'!$A$404</definedName>
    <definedName name="_Toc144107074" localSheetId="1">'analisis int diseños fase 3'!$A$429</definedName>
    <definedName name="_Toc144107075" localSheetId="1">'analisis int diseños fase 3'!$A$433</definedName>
    <definedName name="_Toc144107076" localSheetId="1">'analisis int diseños fase 3'!$A$435</definedName>
    <definedName name="_Toc144107077" localSheetId="1">'analisis int diseños fase 3'!$A$437</definedName>
    <definedName name="_Toc144107078" localSheetId="1">'analisis int diseños fase 3'!$A$445</definedName>
    <definedName name="_Toc144107079" localSheetId="1">'analisis int diseños fase 3'!$A$447</definedName>
    <definedName name="_Toc144107080" localSheetId="1">'analisis int diseños fase 3'!$A$459</definedName>
    <definedName name="_Toc144107081" localSheetId="1">'analisis int diseños fase 3'!$A$463</definedName>
    <definedName name="_Toc144107082" localSheetId="1">'analisis int diseños fase 3'!$A$467</definedName>
    <definedName name="_Toc144107083" localSheetId="1">'analisis int diseños fase 3'!$A$473</definedName>
    <definedName name="_Toc144107084" localSheetId="1">'analisis int diseños fase 3'!$A$481</definedName>
    <definedName name="_Toc144107085" localSheetId="1">'analisis int diseños fase 3'!$A$485</definedName>
    <definedName name="_Toc144107086" localSheetId="1">'analisis int diseños fase 3'!$A$489</definedName>
    <definedName name="_Toc144107087" localSheetId="1">'analisis int diseños fase 3'!$A$493</definedName>
    <definedName name="_Toc144107088" localSheetId="1">'analisis int diseños fase 3'!$A$497</definedName>
    <definedName name="_Toc144107089" localSheetId="1">'analisis int diseños fase 3'!$A$501</definedName>
    <definedName name="_Toc144107090" localSheetId="1">'analisis int diseños fase 3'!$A$513</definedName>
    <definedName name="_Toc144107091" localSheetId="1">'analisis int diseños fase 3'!$A$535</definedName>
    <definedName name="_Toc144107092" localSheetId="1">'analisis int diseños fase 3'!$A$543</definedName>
    <definedName name="_Toc144107093" localSheetId="1">'analisis int diseños fase 3'!$A$555</definedName>
    <definedName name="_Toc144107094" localSheetId="1">'analisis int diseños fase 3'!$A$561</definedName>
    <definedName name="_Toc144107095" localSheetId="1">'analisis int diseños fase 3'!$A$567</definedName>
    <definedName name="_Toc144107096" localSheetId="1">'analisis int diseños fase 3'!$A$585</definedName>
    <definedName name="_Toc144107097" localSheetId="1">'analisis int diseños fase 3'!$A$597</definedName>
    <definedName name="_Toc144107098" localSheetId="1">'analisis int diseños fase 3'!$A$603</definedName>
    <definedName name="_Toc144107099" localSheetId="1">'analisis int diseños fase 3'!$A$616</definedName>
    <definedName name="_Toc144107100" localSheetId="1">'analisis int diseños fase 3'!$A$622</definedName>
    <definedName name="_Toc144107101" localSheetId="1">'analisis int diseños fase 3'!$A$629</definedName>
    <definedName name="_Toc144107102" localSheetId="1">'analisis int diseños fase 3'!$A$631</definedName>
    <definedName name="_Toc144107103" localSheetId="1">'analisis int diseños fase 3'!$A$634</definedName>
    <definedName name="_Toc144107104" localSheetId="1">'analisis int diseños fase 3'!$A$663</definedName>
    <definedName name="_Toc144107105" localSheetId="1">'analisis int diseños fase 3'!$A$705</definedName>
    <definedName name="_Toc144107106" localSheetId="1">'analisis int diseños fase 3'!$A$920</definedName>
    <definedName name="_xlnm.Print_Area" localSheetId="1">'analisis int diseños fase 3'!$A$1:$K$216</definedName>
    <definedName name="_xlnm.Print_Area" localSheetId="3">'F1-formulario de la propuesta'!$B$1:$I$53</definedName>
    <definedName name="_xlnm.Print_Area" localSheetId="2">ppto!$B$1:$I$53</definedName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20" l="1"/>
  <c r="G14" i="20"/>
  <c r="G13" i="20"/>
  <c r="C203" i="15"/>
  <c r="C182" i="15"/>
  <c r="C164" i="15"/>
  <c r="C163" i="15"/>
  <c r="C145" i="15"/>
  <c r="C144" i="15"/>
  <c r="C126" i="15"/>
  <c r="C125" i="15"/>
  <c r="C107" i="15"/>
  <c r="C106" i="15"/>
  <c r="C88" i="15"/>
  <c r="C87" i="15"/>
  <c r="C68" i="15"/>
  <c r="C67" i="15"/>
  <c r="C49" i="15"/>
  <c r="C48" i="15"/>
  <c r="C29" i="15"/>
  <c r="C28" i="15"/>
  <c r="G15" i="20" l="1"/>
  <c r="G43" i="20"/>
  <c r="G44" i="20" s="1"/>
  <c r="A1" i="15"/>
  <c r="J211" i="15"/>
  <c r="J210" i="15"/>
  <c r="G204" i="15"/>
  <c r="J204" i="15" s="1"/>
  <c r="G203" i="15"/>
  <c r="J203" i="15" s="1"/>
  <c r="G185" i="15"/>
  <c r="J185" i="15" s="1"/>
  <c r="G184" i="15"/>
  <c r="J184" i="15" s="1"/>
  <c r="G183" i="15"/>
  <c r="J183" i="15" s="1"/>
  <c r="J192" i="15"/>
  <c r="J191" i="15"/>
  <c r="G182" i="15"/>
  <c r="J182" i="15" s="1"/>
  <c r="J171" i="15"/>
  <c r="J170" i="15"/>
  <c r="G164" i="15"/>
  <c r="J164" i="15" s="1"/>
  <c r="G163" i="15"/>
  <c r="J163" i="15" s="1"/>
  <c r="J152" i="15"/>
  <c r="J151" i="15"/>
  <c r="G145" i="15"/>
  <c r="J145" i="15" s="1"/>
  <c r="G144" i="15"/>
  <c r="J144" i="15" s="1"/>
  <c r="J133" i="15"/>
  <c r="J132" i="15"/>
  <c r="G126" i="15"/>
  <c r="J126" i="15" s="1"/>
  <c r="G125" i="15"/>
  <c r="J125" i="15" s="1"/>
  <c r="J114" i="15"/>
  <c r="J113" i="15"/>
  <c r="G107" i="15"/>
  <c r="J107" i="15" s="1"/>
  <c r="G106" i="15"/>
  <c r="J106" i="15" s="1"/>
  <c r="J95" i="15"/>
  <c r="J94" i="15"/>
  <c r="G88" i="15"/>
  <c r="J88" i="15" s="1"/>
  <c r="G87" i="15"/>
  <c r="J87" i="15" s="1"/>
  <c r="J75" i="15"/>
  <c r="J74" i="15"/>
  <c r="G68" i="15"/>
  <c r="J68" i="15" s="1"/>
  <c r="G67" i="15"/>
  <c r="J67" i="15" s="1"/>
  <c r="J56" i="15"/>
  <c r="J55" i="15"/>
  <c r="G49" i="15"/>
  <c r="J49" i="15" s="1"/>
  <c r="G48" i="15"/>
  <c r="J48" i="15" s="1"/>
  <c r="J36" i="15"/>
  <c r="J35" i="15"/>
  <c r="G29" i="15"/>
  <c r="J29" i="15" s="1"/>
  <c r="G28" i="15"/>
  <c r="J28" i="15" s="1"/>
  <c r="J17" i="15"/>
  <c r="J16" i="15"/>
  <c r="G10" i="15"/>
  <c r="J10" i="15" s="1"/>
  <c r="G9" i="15"/>
  <c r="J9" i="15" s="1"/>
  <c r="G13" i="19"/>
  <c r="G14" i="19" s="1"/>
  <c r="J213" i="15" l="1"/>
  <c r="J116" i="15"/>
  <c r="J206" i="15"/>
  <c r="J154" i="15"/>
  <c r="J135" i="15"/>
  <c r="J173" i="15"/>
  <c r="J147" i="15"/>
  <c r="J128" i="15"/>
  <c r="J194" i="15"/>
  <c r="J187" i="15"/>
  <c r="J166" i="15"/>
  <c r="J109" i="15"/>
  <c r="J97" i="15"/>
  <c r="J90" i="15"/>
  <c r="J51" i="15"/>
  <c r="J77" i="15"/>
  <c r="J38" i="15"/>
  <c r="J70" i="15"/>
  <c r="J58" i="15"/>
  <c r="J31" i="15"/>
  <c r="J19" i="15"/>
  <c r="J12" i="15"/>
  <c r="G15" i="19"/>
  <c r="J79" i="15" l="1"/>
  <c r="F26" i="19" s="1"/>
  <c r="G25" i="19" s="1"/>
  <c r="J99" i="15"/>
  <c r="F28" i="19" s="1"/>
  <c r="G27" i="19" s="1"/>
  <c r="J118" i="15"/>
  <c r="F30" i="19" s="1"/>
  <c r="G29" i="19" s="1"/>
  <c r="J215" i="15"/>
  <c r="F40" i="19" s="1"/>
  <c r="G39" i="19" s="1"/>
  <c r="J156" i="15"/>
  <c r="F34" i="19" s="1"/>
  <c r="G33" i="19" s="1"/>
  <c r="J137" i="15"/>
  <c r="F32" i="19" s="1"/>
  <c r="G31" i="19" s="1"/>
  <c r="J175" i="15"/>
  <c r="F36" i="19" s="1"/>
  <c r="G35" i="19" s="1"/>
  <c r="J60" i="15"/>
  <c r="F24" i="19" s="1"/>
  <c r="G23" i="19" s="1"/>
  <c r="J196" i="15"/>
  <c r="F38" i="19" s="1"/>
  <c r="G37" i="19" s="1"/>
  <c r="J40" i="15"/>
  <c r="F22" i="19" s="1"/>
  <c r="G21" i="19" s="1"/>
  <c r="J21" i="15"/>
  <c r="F20" i="19" s="1"/>
  <c r="G19" i="19" s="1"/>
  <c r="G42" i="19" l="1"/>
  <c r="G43" i="19" l="1"/>
  <c r="G44" i="19" s="1"/>
</calcChain>
</file>

<file path=xl/sharedStrings.xml><?xml version="1.0" encoding="utf-8"?>
<sst xmlns="http://schemas.openxmlformats.org/spreadsheetml/2006/main" count="524" uniqueCount="162">
  <si>
    <t>Otros Costos Directos</t>
  </si>
  <si>
    <t>CANTIDAD</t>
  </si>
  <si>
    <t>VR UNITARIO</t>
  </si>
  <si>
    <t>CONCEPTO</t>
  </si>
  <si>
    <t>Personal Profesional</t>
  </si>
  <si>
    <t>A</t>
  </si>
  <si>
    <t>B</t>
  </si>
  <si>
    <t>C</t>
  </si>
  <si>
    <t>D</t>
  </si>
  <si>
    <t>E</t>
  </si>
  <si>
    <t>F</t>
  </si>
  <si>
    <t>% DEDICACIÓN</t>
  </si>
  <si>
    <t>FACTOR MULT.</t>
  </si>
  <si>
    <t>VALOR MES (AxBxC)</t>
  </si>
  <si>
    <t>No DE MESES</t>
  </si>
  <si>
    <t>TOTAL (DxE)</t>
  </si>
  <si>
    <t>SUBTOTAL COSTO PERSONAL PROFESIONAL (1)</t>
  </si>
  <si>
    <t>VALOR TOTAL</t>
  </si>
  <si>
    <t>PERSONAL PROFESIONAL (1)</t>
  </si>
  <si>
    <t xml:space="preserve">No DE MESES </t>
  </si>
  <si>
    <t xml:space="preserve">SUELDO BÁSICO </t>
  </si>
  <si>
    <t>FACTOR MULTIPLICADOR</t>
  </si>
  <si>
    <t>ICBF</t>
  </si>
  <si>
    <t>PRESUPUESTO OFICIAL</t>
  </si>
  <si>
    <t>Edición de informes, papelería, reproducción de documentos,  planos, fotografías, videos, etc.</t>
  </si>
  <si>
    <t xml:space="preserve">Comunicaciones (telefonía fija y/o celular, fax,correo, internet, etc) </t>
  </si>
  <si>
    <t>OTROS COSTOS DIRECTOS (4)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</si>
  <si>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</si>
  <si>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</si>
  <si>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</si>
  <si>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</si>
  <si>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</si>
  <si>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</si>
  <si>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</si>
  <si>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1.4.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</si>
  <si>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</si>
  <si>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</si>
  <si>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</si>
  <si>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</si>
  <si>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</si>
  <si>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</si>
  <si>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</si>
  <si>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</si>
  <si>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</si>
  <si>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</si>
  <si>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</si>
  <si>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</si>
  <si>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1.12.</t>
  </si>
  <si>
    <t>Dotación</t>
  </si>
  <si>
    <t>Sub-total</t>
  </si>
  <si>
    <t>Gastos Generales</t>
  </si>
  <si>
    <t xml:space="preserve">Asesoria Contable Tributaria  y Juridica </t>
  </si>
  <si>
    <t xml:space="preserve">Equipos y mantenimiento Oficina </t>
  </si>
  <si>
    <t>Gastos de vehículo</t>
  </si>
  <si>
    <t>Seguros de robo e incendio</t>
  </si>
  <si>
    <t>Depreciación de muebles y equipos</t>
  </si>
  <si>
    <t>Gastos bancarios</t>
  </si>
  <si>
    <t>Gastos de Representación</t>
  </si>
  <si>
    <t>Costos Directos no Reembolsables</t>
  </si>
  <si>
    <t>Poliza de Calidad</t>
  </si>
  <si>
    <t>Póliza Cumplimiento</t>
  </si>
  <si>
    <t>Póliza Salarios y prestaciones Sociales</t>
  </si>
  <si>
    <t>Honorarios (Utilidad del consultor y costos no previstos)</t>
  </si>
  <si>
    <t>F. M  T  O  T  A  L  CALCULADO</t>
  </si>
  <si>
    <t>F. M  T  O  T  A  L  ASUMIDO</t>
  </si>
  <si>
    <t>Acompañamiento posterior a la entrega</t>
  </si>
  <si>
    <t>Garantia de seriedad</t>
  </si>
  <si>
    <t>Costos de personal Administrativo no facturable</t>
  </si>
  <si>
    <t>Estampillas Pro Universidad</t>
  </si>
  <si>
    <t>Estampillas Pro Adulto Mayor</t>
  </si>
  <si>
    <t>Impuesto de industria y comercio</t>
  </si>
  <si>
    <t>Cesantías</t>
  </si>
  <si>
    <t>Intereses de las cesantías</t>
  </si>
  <si>
    <t>8,5 salud y pensión 12</t>
  </si>
  <si>
    <t>12,5 salud y pension 16</t>
  </si>
  <si>
    <t>Director de interventorÍa</t>
  </si>
  <si>
    <t>Otros (Auxilios varios, prestaciones extralegales, Indemnización por despido, Incapacidades no cubiertas, examenes de ingreso y egreso)</t>
  </si>
  <si>
    <t>Asesorias Profesionales en otras areas, no facturable</t>
  </si>
  <si>
    <t>Actualización tecnologica (Sofware, correo electronico, etc).</t>
  </si>
  <si>
    <t>Póliza buen manejo y correcta inversión del anticipo</t>
  </si>
  <si>
    <t xml:space="preserve">Estampilla pro cultura </t>
  </si>
  <si>
    <t xml:space="preserve">Tasa pro deporte y recreación </t>
  </si>
  <si>
    <t>Estampilla Pro justicia familiar (Acuerdo No 1156 30/01/2024)</t>
  </si>
  <si>
    <t>Formulario 1 - Formulario propuesta económica - Consultoría de estudios de ingeniería de infraestructura de transporte</t>
  </si>
  <si>
    <t>Código</t>
  </si>
  <si>
    <t>CCE-EICP-FM-96</t>
  </si>
  <si>
    <t>Versión</t>
  </si>
  <si>
    <t>FORMULARIO 1 - GLOBAL</t>
  </si>
  <si>
    <t>[La Entidad puede utilizar este formulario para determinar las condiciones bajo las cuales los Proponentes presentarán su propuesta económica de forma global, sin perjuicio que puedan modificarlo o presenten la oferta económica con un formulario distinto.  Es presentado a modo ilustrativo y como una sugerencia]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</si>
  <si>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</si>
  <si>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</si>
  <si>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</si>
  <si>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</si>
  <si>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</si>
  <si>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</si>
  <si>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</si>
  <si>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</si>
  <si>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</si>
  <si>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UNIDAD</t>
  </si>
  <si>
    <t>VALOR  BASICO UNITARIO OFICIAL
(sin IVA)</t>
  </si>
  <si>
    <t>VALOR  BASICO UNITARIO PROPUESTO
(sin IVA)</t>
  </si>
  <si>
    <t>Levantamiento topografico</t>
  </si>
  <si>
    <t>und</t>
  </si>
  <si>
    <t>Estudio de transito</t>
  </si>
  <si>
    <t>Estudio de trazados y diseño geometrico</t>
  </si>
  <si>
    <t>gl</t>
  </si>
  <si>
    <t>Estudios de suelos para diseños de fundaciones de puentes muros y estabilidad de taludes</t>
  </si>
  <si>
    <t>Estudio Geológicos y geomorfológicos, estabilidad de taludes, terraplenes y puntos críticos, zonas de disposición de sobrantes y fuentes de materiales.</t>
  </si>
  <si>
    <t>Estudio hidráulico e hidrología, manejo de aguas lluvias.</t>
  </si>
  <si>
    <t>Diseño de pavimentos.</t>
  </si>
  <si>
    <t>Diseño estructural de puentes, muros y pantallas e.t.c</t>
  </si>
  <si>
    <t>Inventario de redes de servicio públicos existentes y determinación del impacto de las mismas en el diseño definitivo.</t>
  </si>
  <si>
    <t>Diseño de urbanismo y paisajismo señalización vial y de la iluminación</t>
  </si>
  <si>
    <t>Elaboración de presupuesto y cronograma de obra, calculo de cantidades de obra, costos y presupuesto de obra civil.</t>
  </si>
  <si>
    <t>PRESUPUESTO OFICIAL GRUPO 1 (antes de IVA)</t>
  </si>
  <si>
    <t>IVA</t>
  </si>
  <si>
    <t>PRESUPUESTO OFICIAL TOTAL GRUPO 1</t>
  </si>
  <si>
    <t xml:space="preserve">FIRMAS: </t>
  </si>
  <si>
    <t>Nombre y firma del representante legal del Proponente</t>
  </si>
  <si>
    <t>Nombre y firma del Proponente</t>
  </si>
  <si>
    <t>INTERVENTORÍA TÉCNICA, ADMINISTRATIVA, JURÍDICA Y FINANCIERA A LOS CONTRATOS DE ESTUDIOS Y DISEÑOS DEFINITIVOS (FASE 3) PARA LA CONSTRUCCION DE INFRAESTRUCTURA DE LAS INTERSECCIONES PARA GRUPO 1 - ESTUDIOS Y DISEÑOS DEFINITVOS FASE 3 PARA INTERSECCION INGRESO A BARRIOS LA FRANCIA Y ALCAZARES EN EL  SECTOR DEL PARQUE DEL AGUA DE LA CIUDAD DE MANIZALES</t>
  </si>
  <si>
    <t>topografo</t>
  </si>
  <si>
    <t>SUBTOTAL COSTOS DIRECTOS VARIABLES (2)</t>
  </si>
  <si>
    <t>Especialista</t>
  </si>
  <si>
    <t>Especialista en diseño vias</t>
  </si>
  <si>
    <t>Especialista en geotecnia</t>
  </si>
  <si>
    <t>SUBTOTAL COSTOS interventoria diseño de pavimentos  GRUPO I</t>
  </si>
  <si>
    <t>arquitecto</t>
  </si>
  <si>
    <t>ing electricista</t>
  </si>
  <si>
    <t>ing civil</t>
  </si>
  <si>
    <t>“INTERVENTORÍA TÉCNICA, ADMINISTRATIVA, JURÍDICA Y FINANCIERA AL ESTUDIO DE ALTERNATIVAS Y DISEÑO DEFINITIVO FASE 3 DE LA MEJOR INFRAESTRUCTURA VIAL PARA MEJORAR LA MOVILIDAD EN LA AVENIDA KEVIN ANGEL ENTRE EL SECTOR DE SAN RAFAEL Y AGUAS DE MANIZALES EN AMBOS SENTIDOS</t>
  </si>
  <si>
    <t>PLAZO: 5 MESES</t>
  </si>
  <si>
    <t xml:space="preserve">SUBTOTAL COSTOS interventoria levantamiento topografico </t>
  </si>
  <si>
    <r>
      <rPr>
        <sz val="10"/>
        <rFont val="Verdana"/>
        <family val="2"/>
      </rPr>
      <t xml:space="preserve"> </t>
    </r>
    <r>
      <rPr>
        <b/>
        <sz val="10"/>
        <rFont val="Verdana"/>
        <family val="2"/>
      </rPr>
      <t>Estudio de transito</t>
    </r>
  </si>
  <si>
    <t>SUBTOTAL COSTOS interventoria estudio de transito</t>
  </si>
  <si>
    <t>SUBTOTAL COSTOS interventoria estudio de trazados y diseño geometrico</t>
  </si>
  <si>
    <t>Estudio de suelos y diseño de fundaciones</t>
  </si>
  <si>
    <t>SUBTOTAL COSTOS interventoria Estudio de suelos y diseño de fundaciones</t>
  </si>
  <si>
    <t>Geológicos y geomorfológicos, estabilidad de taludes, terraplenes y puntos críticos</t>
  </si>
  <si>
    <t>Estudio hidráulico e hidrología</t>
  </si>
  <si>
    <t>SUBTOTAL COSTOS interventoria Estudio hidráulico e hidrología</t>
  </si>
  <si>
    <t>diseño de pavimentos</t>
  </si>
  <si>
    <t>diseño estructural</t>
  </si>
  <si>
    <t xml:space="preserve">SUBTOTAL COSTOS interventoria -diseño estructural </t>
  </si>
  <si>
    <t>Inventario de redes de servicio públicos existentes</t>
  </si>
  <si>
    <t>SUBTOTAL COSTOS interventoria -Inventario de redes de servicio públicos existentes</t>
  </si>
  <si>
    <t>SUBTOTAL COSTOS interventoria -Diseño de urbanismo y paisajismo señalización vial y de la iluminación</t>
  </si>
  <si>
    <t>presupuestos cronograma</t>
  </si>
  <si>
    <t>SUBTOTAL COSTOS interventoria -presupuestos cronograma</t>
  </si>
  <si>
    <t xml:space="preserve"> Levantamiento topografico</t>
  </si>
  <si>
    <t>Interventoria a elaboracion de presupuestos</t>
  </si>
  <si>
    <t>Interventoria al diseño de urbanismo</t>
  </si>
  <si>
    <t>Interventoria al Inventario de redes de servicios publicos</t>
  </si>
  <si>
    <t>Interventoria al Diseño estructural de puentes, muros y pantallas</t>
  </si>
  <si>
    <t>Interventoria al Diseño de pavimentos</t>
  </si>
  <si>
    <t>Interventoria al estudio hidraulico e hidrologia manejo de aguas lluvias</t>
  </si>
  <si>
    <t>Interventoria a estudios geologicos geomorfologicos estabilidad etc</t>
  </si>
  <si>
    <t>Interventoria al Levantamiento topografico</t>
  </si>
  <si>
    <t>Interventoria al estudio de transito</t>
  </si>
  <si>
    <t>interventoria trazados y diseño geometrico de vias</t>
  </si>
  <si>
    <t>Interventoria estudio de suelos y diseño fundaciones</t>
  </si>
  <si>
    <t>SUBTOTAL COSTOS interventoria Geológicos y geomorfológicos, estabilidad de taludes, terraplenes y puntos críticos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</si>
</sst>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;[Red]&quot;$&quot;\ \-#,##0"/>
    <numFmt numFmtId="165" formatCode="_-* #,##0.00\ &quot;Pts&quot;_-;\-* #,##0.00\ &quot;Pts&quot;_-;_-* &quot;-&quot;??\ &quot;Pts&quot;_-;_-@_-"/>
    <numFmt numFmtId="166" formatCode="&quot;$&quot;\ #,##0.00"/>
    <numFmt numFmtId="167" formatCode="_([$$-240A]\ * #,##0_);_([$$-240A]\ * \(#,##0\);_([$$-240A]\ * &quot;-&quot;??_);_(@_)"/>
    <numFmt numFmtId="168" formatCode="_(&quot;$&quot;\ * #,##0.00_);_(&quot;$&quot;\ * \(#,##0.00\);_(&quot;$&quot;\ * &quot;-&quot;??_);_(@_)"/>
    <numFmt numFmtId="169" formatCode="_(&quot;$&quot;\ * #,##0_);_(&quot;$&quot;\ * \(#,##0\);_(&quot;$&quot;\ * &quot;-&quot;??_);_(@_)"/>
    <numFmt numFmtId="170" formatCode="_(* #,##0_);_(* \(#,##0\);_(* &quot;-&quot;??_);_(@_)"/>
    <numFmt numFmtId="171" formatCode="_-&quot;$&quot;* #,##0_-;\-&quot;$&quot;* #,##0_-;_-&quot;$&quot;* &quot;-&quot;??_-;_-@_-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b/>
      <sz val="11"/>
      <name val="Verdana"/>
      <family val="2"/>
    </font>
    <font>
      <sz val="10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u/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 Narrow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9"/>
      <color theme="1"/>
      <name val="Arial Narrow"/>
      <family val="2"/>
    </font>
    <font>
      <b/>
      <sz val="10"/>
      <color theme="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9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5">
    <xf numFmtId="0" fontId="0" fillId="0" borderId="0"/>
    <xf numFmtId="0" fontId="6" fillId="0" borderId="0">
      <alignment horizontal="center"/>
    </xf>
    <xf numFmtId="165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Protection="0">
      <alignment vertical="top"/>
    </xf>
    <xf numFmtId="42" fontId="11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9" fillId="0" borderId="0" applyNumberFormat="0" applyFill="0" applyBorder="0" applyProtection="0">
      <alignment vertical="top"/>
    </xf>
    <xf numFmtId="0" fontId="22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15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164" fontId="3" fillId="0" borderId="2" xfId="0" applyNumberFormat="1" applyFont="1" applyBorder="1" applyAlignment="1">
      <alignment horizontal="right" wrapText="1"/>
    </xf>
    <xf numFmtId="0" fontId="3" fillId="0" borderId="1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left" vertical="center" wrapText="1"/>
    </xf>
    <xf numFmtId="0" fontId="8" fillId="0" borderId="0" xfId="5"/>
    <xf numFmtId="0" fontId="3" fillId="0" borderId="10" xfId="0" applyFont="1" applyBorder="1" applyAlignment="1">
      <alignment wrapText="1"/>
    </xf>
    <xf numFmtId="0" fontId="3" fillId="0" borderId="2" xfId="0" applyFont="1" applyBorder="1" applyAlignment="1">
      <alignment wrapText="1"/>
    </xf>
    <xf numFmtId="164" fontId="3" fillId="0" borderId="11" xfId="0" applyNumberFormat="1" applyFont="1" applyBorder="1" applyAlignment="1">
      <alignment horizontal="right" wrapText="1"/>
    </xf>
    <xf numFmtId="2" fontId="3" fillId="0" borderId="0" xfId="0" applyNumberFormat="1" applyFont="1"/>
    <xf numFmtId="0" fontId="3" fillId="0" borderId="20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7" fontId="4" fillId="0" borderId="1" xfId="2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67" fontId="4" fillId="0" borderId="1" xfId="2" applyNumberFormat="1" applyFont="1" applyFill="1" applyBorder="1" applyAlignment="1">
      <alignment horizontal="right" wrapText="1"/>
    </xf>
    <xf numFmtId="164" fontId="4" fillId="0" borderId="1" xfId="0" applyNumberFormat="1" applyFont="1" applyBorder="1" applyAlignment="1">
      <alignment horizontal="right" wrapText="1"/>
    </xf>
    <xf numFmtId="0" fontId="12" fillId="0" borderId="0" xfId="8"/>
    <xf numFmtId="0" fontId="14" fillId="4" borderId="31" xfId="8" applyFont="1" applyFill="1" applyBorder="1" applyAlignment="1">
      <alignment horizontal="left"/>
    </xf>
    <xf numFmtId="0" fontId="15" fillId="0" borderId="35" xfId="8" applyFont="1" applyBorder="1" applyAlignment="1">
      <alignment horizontal="left"/>
    </xf>
    <xf numFmtId="10" fontId="15" fillId="0" borderId="37" xfId="8" applyNumberFormat="1" applyFont="1" applyBorder="1"/>
    <xf numFmtId="10" fontId="15" fillId="0" borderId="59" xfId="8" applyNumberFormat="1" applyFont="1" applyBorder="1"/>
    <xf numFmtId="0" fontId="15" fillId="0" borderId="59" xfId="8" applyFont="1" applyBorder="1" applyAlignment="1">
      <alignment horizontal="left"/>
    </xf>
    <xf numFmtId="10" fontId="15" fillId="0" borderId="36" xfId="8" applyNumberFormat="1" applyFont="1" applyBorder="1"/>
    <xf numFmtId="0" fontId="15" fillId="4" borderId="38" xfId="8" applyFont="1" applyFill="1" applyBorder="1"/>
    <xf numFmtId="10" fontId="14" fillId="4" borderId="42" xfId="8" applyNumberFormat="1" applyFont="1" applyFill="1" applyBorder="1"/>
    <xf numFmtId="0" fontId="15" fillId="0" borderId="43" xfId="8" applyFont="1" applyBorder="1"/>
    <xf numFmtId="10" fontId="15" fillId="0" borderId="0" xfId="8" applyNumberFormat="1" applyFont="1"/>
    <xf numFmtId="10" fontId="15" fillId="0" borderId="44" xfId="8" applyNumberFormat="1" applyFont="1" applyBorder="1"/>
    <xf numFmtId="0" fontId="15" fillId="0" borderId="60" xfId="8" applyFont="1" applyBorder="1" applyAlignment="1">
      <alignment horizontal="left"/>
    </xf>
    <xf numFmtId="0" fontId="15" fillId="0" borderId="61" xfId="8" applyFont="1" applyBorder="1" applyAlignment="1">
      <alignment horizontal="left"/>
    </xf>
    <xf numFmtId="0" fontId="15" fillId="0" borderId="57" xfId="8" applyFont="1" applyBorder="1" applyAlignment="1">
      <alignment horizontal="left"/>
    </xf>
    <xf numFmtId="0" fontId="15" fillId="0" borderId="28" xfId="8" applyFont="1" applyBorder="1"/>
    <xf numFmtId="0" fontId="15" fillId="0" borderId="29" xfId="8" applyFont="1" applyBorder="1"/>
    <xf numFmtId="10" fontId="15" fillId="0" borderId="29" xfId="8" applyNumberFormat="1" applyFont="1" applyBorder="1"/>
    <xf numFmtId="10" fontId="15" fillId="0" borderId="30" xfId="8" applyNumberFormat="1" applyFont="1" applyBorder="1"/>
    <xf numFmtId="0" fontId="14" fillId="0" borderId="48" xfId="8" applyFont="1" applyBorder="1"/>
    <xf numFmtId="0" fontId="13" fillId="0" borderId="49" xfId="8" applyFont="1" applyBorder="1"/>
    <xf numFmtId="0" fontId="15" fillId="0" borderId="49" xfId="8" applyFont="1" applyBorder="1"/>
    <xf numFmtId="10" fontId="15" fillId="0" borderId="49" xfId="8" applyNumberFormat="1" applyFont="1" applyBorder="1"/>
    <xf numFmtId="10" fontId="15" fillId="0" borderId="50" xfId="8" applyNumberFormat="1" applyFont="1" applyBorder="1"/>
    <xf numFmtId="0" fontId="14" fillId="4" borderId="51" xfId="8" applyFont="1" applyFill="1" applyBorder="1" applyAlignment="1">
      <alignment horizontal="left"/>
    </xf>
    <xf numFmtId="10" fontId="14" fillId="4" borderId="55" xfId="8" applyNumberFormat="1" applyFont="1" applyFill="1" applyBorder="1"/>
    <xf numFmtId="0" fontId="15" fillId="0" borderId="48" xfId="8" applyFont="1" applyBorder="1"/>
    <xf numFmtId="0" fontId="17" fillId="0" borderId="0" xfId="8" applyFont="1"/>
    <xf numFmtId="0" fontId="15" fillId="0" borderId="59" xfId="8" applyFont="1" applyBorder="1"/>
    <xf numFmtId="0" fontId="18" fillId="0" borderId="0" xfId="8" applyFont="1"/>
    <xf numFmtId="9" fontId="17" fillId="0" borderId="0" xfId="8" applyNumberFormat="1" applyFont="1"/>
    <xf numFmtId="0" fontId="15" fillId="4" borderId="39" xfId="8" applyFont="1" applyFill="1" applyBorder="1"/>
    <xf numFmtId="0" fontId="15" fillId="4" borderId="40" xfId="8" applyFont="1" applyFill="1" applyBorder="1"/>
    <xf numFmtId="0" fontId="16" fillId="0" borderId="49" xfId="8" applyFont="1" applyBorder="1"/>
    <xf numFmtId="0" fontId="16" fillId="0" borderId="62" xfId="8" applyFont="1" applyBorder="1"/>
    <xf numFmtId="0" fontId="17" fillId="0" borderId="0" xfId="8" applyFont="1" applyAlignment="1">
      <alignment horizontal="center"/>
    </xf>
    <xf numFmtId="0" fontId="17" fillId="0" borderId="59" xfId="8" applyFont="1" applyBorder="1" applyAlignment="1">
      <alignment wrapText="1"/>
    </xf>
    <xf numFmtId="0" fontId="17" fillId="0" borderId="36" xfId="8" applyFont="1" applyBorder="1" applyAlignment="1">
      <alignment wrapText="1"/>
    </xf>
    <xf numFmtId="10" fontId="17" fillId="0" borderId="0" xfId="8" applyNumberFormat="1" applyFont="1"/>
    <xf numFmtId="10" fontId="14" fillId="4" borderId="58" xfId="8" applyNumberFormat="1" applyFont="1" applyFill="1" applyBorder="1"/>
    <xf numFmtId="0" fontId="17" fillId="0" borderId="0" xfId="8" applyFont="1" applyAlignment="1">
      <alignment wrapText="1"/>
    </xf>
    <xf numFmtId="4" fontId="14" fillId="4" borderId="58" xfId="8" applyNumberFormat="1" applyFont="1" applyFill="1" applyBorder="1"/>
    <xf numFmtId="0" fontId="16" fillId="3" borderId="0" xfId="10" applyFont="1" applyFill="1" applyBorder="1" applyAlignment="1">
      <alignment vertical="center" wrapText="1"/>
    </xf>
    <xf numFmtId="0" fontId="21" fillId="3" borderId="0" xfId="10" applyNumberFormat="1" applyFont="1" applyFill="1" applyBorder="1" applyAlignment="1">
      <alignment vertical="center" wrapText="1"/>
    </xf>
    <xf numFmtId="0" fontId="22" fillId="0" borderId="0" xfId="11" applyAlignment="1">
      <alignment horizontal="center"/>
    </xf>
    <xf numFmtId="0" fontId="24" fillId="0" borderId="66" xfId="0" applyFont="1" applyBorder="1" applyAlignment="1">
      <alignment horizontal="justify" vertical="center" wrapText="1"/>
    </xf>
    <xf numFmtId="0" fontId="23" fillId="3" borderId="65" xfId="0" applyFont="1" applyFill="1" applyBorder="1" applyAlignment="1">
      <alignment horizontal="center" vertical="center" wrapText="1"/>
    </xf>
    <xf numFmtId="0" fontId="0" fillId="0" borderId="67" xfId="0" applyBorder="1"/>
    <xf numFmtId="0" fontId="0" fillId="0" borderId="69" xfId="0" applyBorder="1"/>
    <xf numFmtId="0" fontId="0" fillId="0" borderId="20" xfId="0" applyBorder="1"/>
    <xf numFmtId="0" fontId="0" fillId="0" borderId="21" xfId="0" applyBorder="1"/>
    <xf numFmtId="0" fontId="0" fillId="0" borderId="70" xfId="0" applyBorder="1" applyAlignment="1">
      <alignment horizontal="center"/>
    </xf>
    <xf numFmtId="0" fontId="0" fillId="0" borderId="71" xfId="0" applyBorder="1"/>
    <xf numFmtId="0" fontId="19" fillId="5" borderId="1" xfId="5" applyFont="1" applyFill="1" applyBorder="1" applyAlignment="1">
      <alignment horizontal="center" vertical="center" wrapText="1"/>
    </xf>
    <xf numFmtId="0" fontId="29" fillId="6" borderId="3" xfId="5" applyFont="1" applyFill="1" applyBorder="1" applyAlignment="1">
      <alignment horizontal="center" wrapText="1"/>
    </xf>
    <xf numFmtId="0" fontId="29" fillId="0" borderId="3" xfId="5" applyFont="1" applyBorder="1" applyAlignment="1">
      <alignment horizontal="center" vertical="center" wrapText="1"/>
    </xf>
    <xf numFmtId="0" fontId="29" fillId="0" borderId="75" xfId="5" applyFont="1" applyBorder="1" applyAlignment="1">
      <alignment horizontal="center" vertical="center" wrapText="1"/>
    </xf>
    <xf numFmtId="0" fontId="29" fillId="0" borderId="76" xfId="5" applyFont="1" applyBorder="1" applyAlignment="1">
      <alignment horizontal="center" vertical="center" wrapText="1"/>
    </xf>
    <xf numFmtId="0" fontId="30" fillId="5" borderId="77" xfId="5" applyFont="1" applyFill="1" applyBorder="1" applyAlignment="1">
      <alignment horizontal="center" vertical="center" wrapText="1"/>
    </xf>
    <xf numFmtId="0" fontId="30" fillId="5" borderId="78" xfId="5" applyFont="1" applyFill="1" applyBorder="1" applyAlignment="1">
      <alignment horizontal="center" vertical="center" wrapText="1"/>
    </xf>
    <xf numFmtId="168" fontId="30" fillId="5" borderId="80" xfId="12" applyFont="1" applyFill="1" applyBorder="1" applyAlignment="1" applyProtection="1">
      <alignment horizontal="center" vertical="center" wrapText="1"/>
    </xf>
    <xf numFmtId="0" fontId="29" fillId="7" borderId="81" xfId="5" applyFont="1" applyFill="1" applyBorder="1" applyAlignment="1">
      <alignment horizontal="center" vertical="center" wrapText="1"/>
    </xf>
    <xf numFmtId="0" fontId="25" fillId="7" borderId="82" xfId="0" applyFont="1" applyFill="1" applyBorder="1" applyAlignment="1">
      <alignment vertical="center" wrapText="1"/>
    </xf>
    <xf numFmtId="0" fontId="29" fillId="7" borderId="82" xfId="5" applyFont="1" applyFill="1" applyBorder="1" applyAlignment="1">
      <alignment horizontal="center" vertical="center" wrapText="1"/>
    </xf>
    <xf numFmtId="171" fontId="29" fillId="7" borderId="83" xfId="12" applyNumberFormat="1" applyFont="1" applyFill="1" applyBorder="1" applyAlignment="1">
      <alignment horizontal="justify" vertical="center" wrapText="1"/>
    </xf>
    <xf numFmtId="0" fontId="31" fillId="0" borderId="1" xfId="5" applyFont="1" applyBorder="1" applyAlignment="1">
      <alignment horizontal="center" vertical="center" wrapText="1"/>
    </xf>
    <xf numFmtId="0" fontId="32" fillId="0" borderId="84" xfId="6" applyFont="1" applyBorder="1" applyAlignment="1">
      <alignment horizontal="justify" vertical="center" wrapText="1"/>
    </xf>
    <xf numFmtId="9" fontId="29" fillId="0" borderId="84" xfId="5" applyNumberFormat="1" applyFont="1" applyBorder="1" applyAlignment="1">
      <alignment horizontal="center" vertical="center" wrapText="1"/>
    </xf>
    <xf numFmtId="171" fontId="29" fillId="0" borderId="85" xfId="12" applyNumberFormat="1" applyFont="1" applyFill="1" applyBorder="1" applyAlignment="1">
      <alignment horizontal="justify" vertical="center" wrapText="1"/>
    </xf>
    <xf numFmtId="0" fontId="31" fillId="8" borderId="1" xfId="5" applyFont="1" applyFill="1" applyBorder="1" applyAlignment="1">
      <alignment horizontal="center" vertical="center" wrapText="1"/>
    </xf>
    <xf numFmtId="168" fontId="1" fillId="0" borderId="85" xfId="12" applyFont="1" applyBorder="1" applyAlignment="1">
      <alignment vertical="center"/>
    </xf>
    <xf numFmtId="0" fontId="31" fillId="8" borderId="3" xfId="5" applyFont="1" applyFill="1" applyBorder="1" applyAlignment="1">
      <alignment horizontal="center" vertical="center" wrapText="1"/>
    </xf>
    <xf numFmtId="0" fontId="31" fillId="3" borderId="1" xfId="5" applyFont="1" applyFill="1" applyBorder="1" applyAlignment="1">
      <alignment horizontal="center" vertical="center" wrapText="1"/>
    </xf>
    <xf numFmtId="171" fontId="29" fillId="3" borderId="85" xfId="12" applyNumberFormat="1" applyFont="1" applyFill="1" applyBorder="1" applyAlignment="1">
      <alignment horizontal="justify" vertical="center" wrapText="1"/>
    </xf>
    <xf numFmtId="0" fontId="29" fillId="0" borderId="1" xfId="5" applyFont="1" applyBorder="1" applyAlignment="1">
      <alignment horizontal="center" vertical="center" wrapText="1"/>
    </xf>
    <xf numFmtId="0" fontId="8" fillId="0" borderId="84" xfId="5" applyBorder="1" applyAlignment="1">
      <alignment wrapText="1"/>
    </xf>
    <xf numFmtId="0" fontId="8" fillId="0" borderId="24" xfId="5" applyBorder="1"/>
    <xf numFmtId="168" fontId="1" fillId="0" borderId="25" xfId="12" applyFont="1" applyBorder="1"/>
    <xf numFmtId="0" fontId="20" fillId="0" borderId="84" xfId="5" applyFont="1" applyBorder="1" applyAlignment="1">
      <alignment wrapText="1"/>
    </xf>
    <xf numFmtId="0" fontId="20" fillId="0" borderId="84" xfId="5" applyFont="1" applyBorder="1"/>
    <xf numFmtId="168" fontId="1" fillId="0" borderId="85" xfId="12" applyFont="1" applyBorder="1"/>
    <xf numFmtId="0" fontId="20" fillId="0" borderId="24" xfId="5" applyFont="1" applyBorder="1" applyAlignment="1">
      <alignment wrapText="1"/>
    </xf>
    <xf numFmtId="0" fontId="20" fillId="0" borderId="24" xfId="5" applyFont="1" applyBorder="1"/>
    <xf numFmtId="0" fontId="31" fillId="8" borderId="76" xfId="5" applyFont="1" applyFill="1" applyBorder="1" applyAlignment="1">
      <alignment horizontal="center" vertical="center" wrapText="1"/>
    </xf>
    <xf numFmtId="0" fontId="8" fillId="0" borderId="26" xfId="5" applyBorder="1" applyAlignment="1">
      <alignment wrapText="1"/>
    </xf>
    <xf numFmtId="0" fontId="8" fillId="0" borderId="26" xfId="5" applyBorder="1"/>
    <xf numFmtId="168" fontId="1" fillId="0" borderId="6" xfId="12" applyFont="1" applyBorder="1"/>
    <xf numFmtId="0" fontId="17" fillId="0" borderId="88" xfId="0" applyFont="1" applyBorder="1"/>
    <xf numFmtId="0" fontId="0" fillId="0" borderId="89" xfId="0" applyBorder="1"/>
    <xf numFmtId="0" fontId="0" fillId="0" borderId="70" xfId="0" applyBorder="1"/>
    <xf numFmtId="0" fontId="0" fillId="0" borderId="72" xfId="0" applyBorder="1"/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166" fontId="23" fillId="3" borderId="65" xfId="0" applyNumberFormat="1" applyFont="1" applyFill="1" applyBorder="1" applyAlignment="1">
      <alignment horizontal="center" vertical="center" wrapText="1"/>
    </xf>
    <xf numFmtId="166" fontId="24" fillId="3" borderId="65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9" fillId="5" borderId="17" xfId="5" applyNumberFormat="1" applyFont="1" applyFill="1" applyBorder="1" applyAlignment="1">
      <alignment horizontal="center" vertical="center" wrapText="1"/>
    </xf>
    <xf numFmtId="166" fontId="29" fillId="6" borderId="2" xfId="5" applyNumberFormat="1" applyFont="1" applyFill="1" applyBorder="1" applyAlignment="1">
      <alignment horizontal="center" wrapText="1"/>
    </xf>
    <xf numFmtId="166" fontId="29" fillId="0" borderId="2" xfId="5" applyNumberFormat="1" applyFont="1" applyBorder="1" applyAlignment="1">
      <alignment horizontal="left" vertical="center" wrapText="1"/>
    </xf>
    <xf numFmtId="166" fontId="29" fillId="0" borderId="14" xfId="5" applyNumberFormat="1" applyFont="1" applyBorder="1" applyAlignment="1">
      <alignment horizontal="left" vertical="center" wrapText="1"/>
    </xf>
    <xf numFmtId="166" fontId="30" fillId="5" borderId="79" xfId="5" applyNumberFormat="1" applyFont="1" applyFill="1" applyBorder="1" applyAlignment="1">
      <alignment horizontal="center" vertical="center" wrapText="1"/>
    </xf>
    <xf numFmtId="166" fontId="30" fillId="5" borderId="79" xfId="12" applyNumberFormat="1" applyFont="1" applyFill="1" applyBorder="1" applyAlignment="1" applyProtection="1">
      <alignment horizontal="center" vertical="center" wrapText="1"/>
    </xf>
    <xf numFmtId="166" fontId="29" fillId="7" borderId="82" xfId="5" applyNumberFormat="1" applyFont="1" applyFill="1" applyBorder="1" applyAlignment="1">
      <alignment horizontal="center" vertical="center" wrapText="1"/>
    </xf>
    <xf numFmtId="166" fontId="25" fillId="7" borderId="82" xfId="2" applyNumberFormat="1" applyFont="1" applyFill="1" applyBorder="1" applyAlignment="1">
      <alignment vertical="center"/>
    </xf>
    <xf numFmtId="166" fontId="31" fillId="0" borderId="84" xfId="2" applyNumberFormat="1" applyFont="1" applyBorder="1" applyAlignment="1">
      <alignment horizontal="center" vertical="center" wrapText="1"/>
    </xf>
    <xf numFmtId="166" fontId="0" fillId="0" borderId="84" xfId="2" applyNumberFormat="1" applyFont="1" applyBorder="1" applyAlignment="1">
      <alignment vertical="center"/>
    </xf>
    <xf numFmtId="166" fontId="25" fillId="0" borderId="84" xfId="2" applyNumberFormat="1" applyFont="1" applyFill="1" applyBorder="1" applyAlignment="1">
      <alignment vertical="center"/>
    </xf>
    <xf numFmtId="166" fontId="8" fillId="0" borderId="24" xfId="5" applyNumberFormat="1" applyBorder="1"/>
    <xf numFmtId="166" fontId="1" fillId="0" borderId="24" xfId="14" applyNumberFormat="1" applyFont="1" applyBorder="1"/>
    <xf numFmtId="166" fontId="20" fillId="0" borderId="84" xfId="5" applyNumberFormat="1" applyFont="1" applyBorder="1"/>
    <xf numFmtId="166" fontId="20" fillId="0" borderId="84" xfId="14" applyNumberFormat="1" applyFont="1" applyBorder="1"/>
    <xf numFmtId="166" fontId="20" fillId="0" borderId="24" xfId="5" applyNumberFormat="1" applyFont="1" applyBorder="1"/>
    <xf numFmtId="166" fontId="20" fillId="0" borderId="24" xfId="14" applyNumberFormat="1" applyFont="1" applyBorder="1"/>
    <xf numFmtId="166" fontId="8" fillId="0" borderId="26" xfId="5" applyNumberFormat="1" applyBorder="1"/>
    <xf numFmtId="166" fontId="1" fillId="0" borderId="26" xfId="14" applyNumberFormat="1" applyFont="1" applyBorder="1"/>
    <xf numFmtId="166" fontId="0" fillId="0" borderId="68" xfId="0" applyNumberFormat="1" applyBorder="1" applyAlignment="1">
      <alignment horizontal="left" vertical="top"/>
    </xf>
    <xf numFmtId="166" fontId="0" fillId="0" borderId="70" xfId="0" applyNumberFormat="1" applyBorder="1"/>
    <xf numFmtId="0" fontId="3" fillId="0" borderId="91" xfId="0" applyFont="1" applyBorder="1" applyAlignment="1">
      <alignment wrapText="1"/>
    </xf>
    <xf numFmtId="0" fontId="3" fillId="0" borderId="92" xfId="0" applyFont="1" applyBorder="1" applyAlignment="1">
      <alignment wrapText="1"/>
    </xf>
    <xf numFmtId="164" fontId="3" fillId="0" borderId="92" xfId="0" applyNumberFormat="1" applyFont="1" applyBorder="1" applyAlignment="1">
      <alignment horizontal="right" wrapText="1"/>
    </xf>
    <xf numFmtId="164" fontId="3" fillId="0" borderId="88" xfId="0" applyNumberFormat="1" applyFont="1" applyBorder="1" applyAlignment="1">
      <alignment horizontal="right" wrapText="1"/>
    </xf>
    <xf numFmtId="0" fontId="3" fillId="0" borderId="86" xfId="0" applyFont="1" applyBorder="1" applyAlignment="1">
      <alignment wrapText="1"/>
    </xf>
    <xf numFmtId="0" fontId="3" fillId="0" borderId="87" xfId="0" applyFont="1" applyBorder="1" applyAlignment="1">
      <alignment wrapText="1"/>
    </xf>
    <xf numFmtId="164" fontId="3" fillId="0" borderId="87" xfId="0" applyNumberFormat="1" applyFont="1" applyBorder="1" applyAlignment="1">
      <alignment horizontal="right" wrapText="1"/>
    </xf>
    <xf numFmtId="164" fontId="3" fillId="0" borderId="90" xfId="0" applyNumberFormat="1" applyFont="1" applyBorder="1" applyAlignment="1">
      <alignment horizontal="right" wrapText="1"/>
    </xf>
    <xf numFmtId="0" fontId="3" fillId="0" borderId="13" xfId="0" applyFont="1" applyBorder="1" applyAlignment="1">
      <alignment wrapText="1"/>
    </xf>
    <xf numFmtId="0" fontId="3" fillId="0" borderId="14" xfId="0" applyFont="1" applyBorder="1" applyAlignment="1">
      <alignment wrapText="1"/>
    </xf>
    <xf numFmtId="164" fontId="3" fillId="0" borderId="14" xfId="0" applyNumberFormat="1" applyFont="1" applyBorder="1" applyAlignment="1">
      <alignment horizontal="right" wrapText="1"/>
    </xf>
    <xf numFmtId="164" fontId="3" fillId="0" borderId="16" xfId="0" applyNumberFormat="1" applyFont="1" applyBorder="1" applyAlignment="1">
      <alignment horizontal="right" wrapText="1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horizontal="right" wrapText="1"/>
    </xf>
    <xf numFmtId="164" fontId="3" fillId="0" borderId="21" xfId="0" applyNumberFormat="1" applyFont="1" applyBorder="1" applyAlignment="1">
      <alignment horizontal="right" wrapText="1"/>
    </xf>
    <xf numFmtId="0" fontId="16" fillId="3" borderId="67" xfId="10" applyFont="1" applyFill="1" applyBorder="1" applyAlignment="1">
      <alignment vertical="center" wrapText="1"/>
    </xf>
    <xf numFmtId="0" fontId="16" fillId="3" borderId="68" xfId="10" applyFont="1" applyFill="1" applyBorder="1" applyAlignment="1">
      <alignment vertical="center" wrapText="1"/>
    </xf>
    <xf numFmtId="0" fontId="16" fillId="3" borderId="68" xfId="10" applyFont="1" applyFill="1" applyBorder="1" applyAlignment="1">
      <alignment horizontal="center" vertical="center" wrapText="1"/>
    </xf>
    <xf numFmtId="0" fontId="21" fillId="3" borderId="68" xfId="10" applyNumberFormat="1" applyFont="1" applyFill="1" applyBorder="1" applyAlignment="1">
      <alignment horizontal="center" vertical="center" wrapText="1"/>
    </xf>
    <xf numFmtId="166" fontId="21" fillId="3" borderId="68" xfId="10" applyNumberFormat="1" applyFont="1" applyFill="1" applyBorder="1" applyAlignment="1">
      <alignment horizontal="center" vertical="center" wrapText="1"/>
    </xf>
    <xf numFmtId="0" fontId="21" fillId="3" borderId="68" xfId="10" applyNumberFormat="1" applyFont="1" applyFill="1" applyBorder="1" applyAlignment="1">
      <alignment horizontal="justify" vertical="center" wrapText="1"/>
    </xf>
    <xf numFmtId="0" fontId="21" fillId="3" borderId="69" xfId="10" applyNumberFormat="1" applyFont="1" applyFill="1" applyBorder="1" applyAlignment="1">
      <alignment vertical="center" wrapText="1"/>
    </xf>
    <xf numFmtId="0" fontId="16" fillId="3" borderId="20" xfId="10" applyFont="1" applyFill="1" applyBorder="1" applyAlignment="1">
      <alignment vertical="center" wrapText="1"/>
    </xf>
    <xf numFmtId="0" fontId="21" fillId="3" borderId="21" xfId="10" applyNumberFormat="1" applyFont="1" applyFill="1" applyBorder="1" applyAlignment="1">
      <alignment vertical="center" wrapText="1"/>
    </xf>
    <xf numFmtId="0" fontId="0" fillId="0" borderId="0" xfId="0" applyBorder="1"/>
    <xf numFmtId="166" fontId="0" fillId="0" borderId="0" xfId="0" applyNumberFormat="1" applyBorder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left" vertical="top"/>
    </xf>
    <xf numFmtId="166" fontId="17" fillId="0" borderId="0" xfId="0" applyNumberFormat="1" applyFont="1" applyBorder="1" applyAlignment="1">
      <alignment horizontal="center"/>
    </xf>
    <xf numFmtId="0" fontId="14" fillId="4" borderId="40" xfId="8" applyFont="1" applyFill="1" applyBorder="1" applyAlignment="1">
      <alignment horizontal="right"/>
    </xf>
    <xf numFmtId="0" fontId="16" fillId="0" borderId="40" xfId="8" applyFont="1" applyBorder="1"/>
    <xf numFmtId="0" fontId="16" fillId="0" borderId="41" xfId="8" applyFont="1" applyBorder="1"/>
    <xf numFmtId="0" fontId="13" fillId="4" borderId="52" xfId="8" applyFont="1" applyFill="1" applyBorder="1" applyAlignment="1">
      <alignment horizontal="left" wrapText="1"/>
    </xf>
    <xf numFmtId="0" fontId="16" fillId="0" borderId="53" xfId="8" applyFont="1" applyBorder="1"/>
    <xf numFmtId="0" fontId="14" fillId="4" borderId="53" xfId="8" applyFont="1" applyFill="1" applyBorder="1" applyAlignment="1">
      <alignment horizontal="right"/>
    </xf>
    <xf numFmtId="0" fontId="16" fillId="0" borderId="54" xfId="8" applyFont="1" applyBorder="1"/>
    <xf numFmtId="0" fontId="14" fillId="4" borderId="56" xfId="8" applyFont="1" applyFill="1" applyBorder="1" applyAlignment="1">
      <alignment horizontal="center"/>
    </xf>
    <xf numFmtId="0" fontId="15" fillId="0" borderId="57" xfId="8" applyFont="1" applyBorder="1" applyAlignment="1">
      <alignment horizontal="left"/>
    </xf>
    <xf numFmtId="0" fontId="16" fillId="0" borderId="59" xfId="8" applyFont="1" applyBorder="1"/>
    <xf numFmtId="0" fontId="16" fillId="0" borderId="36" xfId="8" applyFont="1" applyBorder="1"/>
    <xf numFmtId="0" fontId="13" fillId="4" borderId="45" xfId="8" applyFont="1" applyFill="1" applyBorder="1" applyAlignment="1">
      <alignment horizontal="left"/>
    </xf>
    <xf numFmtId="0" fontId="16" fillId="0" borderId="46" xfId="8" applyFont="1" applyBorder="1"/>
    <xf numFmtId="0" fontId="16" fillId="0" borderId="47" xfId="8" applyFont="1" applyBorder="1"/>
    <xf numFmtId="0" fontId="13" fillId="0" borderId="27" xfId="8" applyFont="1" applyBorder="1" applyAlignment="1">
      <alignment horizontal="center" wrapText="1"/>
    </xf>
    <xf numFmtId="0" fontId="16" fillId="0" borderId="33" xfId="8" applyFont="1" applyBorder="1"/>
    <xf numFmtId="0" fontId="16" fillId="0" borderId="34" xfId="8" applyFont="1" applyBorder="1"/>
    <xf numFmtId="0" fontId="14" fillId="0" borderId="27" xfId="8" applyFont="1" applyBorder="1" applyAlignment="1">
      <alignment horizontal="center" vertical="center" wrapText="1"/>
    </xf>
    <xf numFmtId="0" fontId="16" fillId="0" borderId="33" xfId="8" applyFont="1" applyBorder="1" applyAlignment="1">
      <alignment vertical="center"/>
    </xf>
    <xf numFmtId="0" fontId="16" fillId="0" borderId="34" xfId="8" applyFont="1" applyBorder="1" applyAlignment="1">
      <alignment vertical="center"/>
    </xf>
    <xf numFmtId="0" fontId="16" fillId="0" borderId="28" xfId="8" applyFont="1" applyBorder="1" applyAlignment="1">
      <alignment vertical="center"/>
    </xf>
    <xf numFmtId="0" fontId="16" fillId="0" borderId="29" xfId="8" applyFont="1" applyBorder="1" applyAlignment="1">
      <alignment vertical="center"/>
    </xf>
    <xf numFmtId="0" fontId="16" fillId="0" borderId="30" xfId="8" applyFont="1" applyBorder="1" applyAlignment="1">
      <alignment vertical="center"/>
    </xf>
    <xf numFmtId="0" fontId="13" fillId="4" borderId="32" xfId="8" applyFont="1" applyFill="1" applyBorder="1" applyAlignment="1">
      <alignment horizontal="left"/>
    </xf>
    <xf numFmtId="0" fontId="15" fillId="0" borderId="57" xfId="8" applyFont="1" applyBorder="1" applyAlignment="1">
      <alignment horizontal="left" wrapText="1"/>
    </xf>
    <xf numFmtId="9" fontId="4" fillId="0" borderId="23" xfId="0" applyNumberFormat="1" applyFont="1" applyBorder="1" applyAlignment="1">
      <alignment horizontal="center" wrapText="1"/>
    </xf>
    <xf numFmtId="9" fontId="4" fillId="0" borderId="3" xfId="0" applyNumberFormat="1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64" fontId="4" fillId="0" borderId="23" xfId="0" applyNumberFormat="1" applyFont="1" applyBorder="1" applyAlignment="1">
      <alignment horizontal="right" wrapText="1"/>
    </xf>
    <xf numFmtId="164" fontId="4" fillId="0" borderId="11" xfId="0" applyNumberFormat="1" applyFont="1" applyBorder="1" applyAlignment="1">
      <alignment horizontal="right" wrapText="1"/>
    </xf>
    <xf numFmtId="0" fontId="3" fillId="0" borderId="2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9" fontId="4" fillId="0" borderId="23" xfId="0" applyNumberFormat="1" applyFont="1" applyBorder="1" applyAlignment="1">
      <alignment horizontal="center" vertical="center" wrapText="1"/>
    </xf>
    <xf numFmtId="9" fontId="4" fillId="0" borderId="3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23" xfId="0" applyNumberFormat="1" applyFont="1" applyBorder="1" applyAlignment="1">
      <alignment horizontal="right" vertical="center" wrapText="1"/>
    </xf>
    <xf numFmtId="164" fontId="4" fillId="0" borderId="11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164" fontId="3" fillId="0" borderId="22" xfId="0" applyNumberFormat="1" applyFont="1" applyBorder="1" applyAlignment="1">
      <alignment horizontal="right" wrapText="1"/>
    </xf>
    <xf numFmtId="164" fontId="3" fillId="0" borderId="11" xfId="0" applyNumberFormat="1" applyFont="1" applyBorder="1" applyAlignment="1">
      <alignment horizontal="right" wrapText="1"/>
    </xf>
    <xf numFmtId="0" fontId="3" fillId="2" borderId="10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3" fillId="10" borderId="24" xfId="0" applyNumberFormat="1" applyFont="1" applyFill="1" applyBorder="1" applyAlignment="1">
      <alignment horizontal="right" wrapText="1"/>
    </xf>
    <xf numFmtId="164" fontId="33" fillId="10" borderId="25" xfId="0" applyNumberFormat="1" applyFont="1" applyFill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4" fillId="0" borderId="2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0" fillId="3" borderId="7" xfId="6" applyFont="1" applyFill="1" applyBorder="1" applyAlignment="1">
      <alignment horizontal="center" vertical="center" wrapText="1"/>
    </xf>
    <xf numFmtId="0" fontId="10" fillId="3" borderId="9" xfId="6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24" xfId="0" applyFont="1" applyBorder="1" applyAlignment="1">
      <alignment wrapText="1"/>
    </xf>
    <xf numFmtId="0" fontId="4" fillId="0" borderId="2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3" fillId="0" borderId="24" xfId="0" applyNumberFormat="1" applyFont="1" applyBorder="1" applyAlignment="1">
      <alignment horizontal="right" wrapText="1"/>
    </xf>
    <xf numFmtId="164" fontId="3" fillId="0" borderId="25" xfId="0" applyNumberFormat="1" applyFont="1" applyBorder="1" applyAlignment="1">
      <alignment horizontal="right" wrapText="1"/>
    </xf>
    <xf numFmtId="164" fontId="33" fillId="10" borderId="24" xfId="0" applyNumberFormat="1" applyFont="1" applyFill="1" applyBorder="1" applyAlignment="1">
      <alignment horizontal="right" vertical="center" wrapText="1"/>
    </xf>
    <xf numFmtId="164" fontId="33" fillId="10" borderId="25" xfId="0" applyNumberFormat="1" applyFont="1" applyFill="1" applyBorder="1" applyAlignment="1">
      <alignment horizontal="right" vertical="center" wrapText="1"/>
    </xf>
    <xf numFmtId="0" fontId="29" fillId="0" borderId="23" xfId="5" applyFont="1" applyBorder="1" applyAlignment="1">
      <alignment horizontal="left" vertical="center" wrapText="1"/>
    </xf>
    <xf numFmtId="0" fontId="29" fillId="0" borderId="3" xfId="5" applyFont="1" applyBorder="1" applyAlignment="1">
      <alignment horizontal="left" vertical="center" wrapText="1"/>
    </xf>
    <xf numFmtId="42" fontId="29" fillId="0" borderId="23" xfId="7" applyFont="1" applyFill="1" applyBorder="1" applyAlignment="1">
      <alignment horizontal="center" wrapText="1"/>
    </xf>
    <xf numFmtId="42" fontId="29" fillId="0" borderId="11" xfId="7" applyFont="1" applyFill="1" applyBorder="1" applyAlignment="1">
      <alignment horizontal="center" wrapText="1"/>
    </xf>
    <xf numFmtId="0" fontId="23" fillId="0" borderId="63" xfId="0" applyFont="1" applyBorder="1" applyAlignment="1">
      <alignment horizontal="center" vertical="center" wrapText="1"/>
    </xf>
    <xf numFmtId="0" fontId="23" fillId="0" borderId="64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23" fillId="3" borderId="63" xfId="0" applyFont="1" applyFill="1" applyBorder="1" applyAlignment="1">
      <alignment horizontal="center" vertical="center" wrapText="1"/>
    </xf>
    <xf numFmtId="0" fontId="23" fillId="3" borderId="65" xfId="0" applyFont="1" applyFill="1" applyBorder="1" applyAlignment="1">
      <alignment horizontal="center" vertical="center" wrapText="1"/>
    </xf>
    <xf numFmtId="0" fontId="0" fillId="0" borderId="68" xfId="0" applyBorder="1" applyAlignment="1">
      <alignment horizontal="center"/>
    </xf>
    <xf numFmtId="0" fontId="25" fillId="0" borderId="24" xfId="0" applyFont="1" applyBorder="1" applyAlignment="1">
      <alignment horizontal="center" wrapText="1"/>
    </xf>
    <xf numFmtId="0" fontId="26" fillId="0" borderId="7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0" fontId="27" fillId="0" borderId="70" xfId="0" applyFont="1" applyBorder="1" applyAlignment="1">
      <alignment horizontal="left" vertical="center" wrapText="1"/>
    </xf>
    <xf numFmtId="0" fontId="27" fillId="0" borderId="72" xfId="0" applyFont="1" applyBorder="1" applyAlignment="1">
      <alignment horizontal="left" vertical="center" wrapText="1"/>
    </xf>
    <xf numFmtId="0" fontId="28" fillId="3" borderId="8" xfId="5" applyFont="1" applyFill="1" applyBorder="1" applyAlignment="1">
      <alignment horizontal="center" vertical="center" wrapText="1"/>
    </xf>
    <xf numFmtId="0" fontId="28" fillId="3" borderId="9" xfId="5" applyFont="1" applyFill="1" applyBorder="1" applyAlignment="1">
      <alignment horizontal="center" vertical="center" wrapText="1"/>
    </xf>
    <xf numFmtId="0" fontId="19" fillId="5" borderId="73" xfId="5" applyFont="1" applyFill="1" applyBorder="1" applyAlignment="1">
      <alignment horizontal="center" vertical="center" wrapText="1"/>
    </xf>
    <xf numFmtId="0" fontId="19" fillId="5" borderId="74" xfId="5" applyFont="1" applyFill="1" applyBorder="1" applyAlignment="1">
      <alignment horizontal="center" vertical="center" wrapText="1"/>
    </xf>
    <xf numFmtId="169" fontId="19" fillId="5" borderId="73" xfId="12" applyNumberFormat="1" applyFont="1" applyFill="1" applyBorder="1" applyAlignment="1">
      <alignment horizontal="center" vertical="center" wrapText="1"/>
    </xf>
    <xf numFmtId="169" fontId="19" fillId="5" borderId="19" xfId="12" applyNumberFormat="1" applyFont="1" applyFill="1" applyBorder="1" applyAlignment="1">
      <alignment horizontal="center" vertical="center" wrapText="1"/>
    </xf>
    <xf numFmtId="0" fontId="29" fillId="6" borderId="23" xfId="5" applyFont="1" applyFill="1" applyBorder="1" applyAlignment="1">
      <alignment horizontal="center" wrapText="1"/>
    </xf>
    <xf numFmtId="0" fontId="29" fillId="6" borderId="3" xfId="5" applyFont="1" applyFill="1" applyBorder="1" applyAlignment="1">
      <alignment horizontal="center" wrapText="1"/>
    </xf>
    <xf numFmtId="170" fontId="29" fillId="6" borderId="23" xfId="12" applyNumberFormat="1" applyFont="1" applyFill="1" applyBorder="1" applyAlignment="1">
      <alignment horizontal="center" wrapText="1"/>
    </xf>
    <xf numFmtId="170" fontId="29" fillId="6" borderId="11" xfId="12" applyNumberFormat="1" applyFont="1" applyFill="1" applyBorder="1" applyAlignment="1">
      <alignment horizontal="center" wrapText="1"/>
    </xf>
    <xf numFmtId="0" fontId="29" fillId="0" borderId="15" xfId="5" applyFont="1" applyBorder="1" applyAlignment="1">
      <alignment horizontal="left" vertical="center" wrapText="1"/>
    </xf>
    <xf numFmtId="0" fontId="29" fillId="0" borderId="76" xfId="5" applyFont="1" applyBorder="1" applyAlignment="1">
      <alignment horizontal="left" vertical="center" wrapText="1"/>
    </xf>
    <xf numFmtId="170" fontId="29" fillId="0" borderId="15" xfId="5" applyNumberFormat="1" applyFont="1" applyBorder="1" applyAlignment="1">
      <alignment horizontal="center" wrapText="1"/>
    </xf>
    <xf numFmtId="170" fontId="29" fillId="0" borderId="16" xfId="5" applyNumberFormat="1" applyFont="1" applyBorder="1" applyAlignment="1">
      <alignment horizontal="center" wrapText="1"/>
    </xf>
    <xf numFmtId="0" fontId="0" fillId="0" borderId="67" xfId="0" applyBorder="1" applyAlignment="1">
      <alignment horizontal="left" vertical="top"/>
    </xf>
    <xf numFmtId="0" fontId="0" fillId="0" borderId="68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86" xfId="0" applyBorder="1" applyAlignment="1">
      <alignment horizontal="left" vertical="top"/>
    </xf>
    <xf numFmtId="0" fontId="0" fillId="0" borderId="87" xfId="0" applyBorder="1" applyAlignment="1">
      <alignment horizontal="left" vertical="top"/>
    </xf>
    <xf numFmtId="0" fontId="0" fillId="0" borderId="6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2" xfId="0" applyBorder="1" applyAlignment="1">
      <alignment horizontal="center"/>
    </xf>
  </cellXfs>
  <cellStyles count="15">
    <cellStyle name="CUADRO1" xfId="1" xr:uid="{00000000-0005-0000-0000-000000000000}"/>
    <cellStyle name="Millares 2" xfId="9" xr:uid="{C06C7968-A978-44E6-9577-8AC4ECAB1411}"/>
    <cellStyle name="Millares 3" xfId="14" xr:uid="{19AFEF46-E944-4C68-AC81-65C76E2AB47B}"/>
    <cellStyle name="Moneda" xfId="2" builtinId="4"/>
    <cellStyle name="Moneda [0]" xfId="7" builtinId="7"/>
    <cellStyle name="Moneda 3" xfId="12" xr:uid="{6230E5B2-9527-460F-A911-67B6A6414FE3}"/>
    <cellStyle name="Normal" xfId="0" builtinId="0"/>
    <cellStyle name="Normal 10 5 2" xfId="13" xr:uid="{875DCFDE-5704-40A7-8ED0-18CE6B99A21F}"/>
    <cellStyle name="Normal 12 2" xfId="11" xr:uid="{18D1337B-AD27-4930-837C-08D657BDE063}"/>
    <cellStyle name="Normal 2" xfId="5" xr:uid="{00000000-0005-0000-0000-000004000000}"/>
    <cellStyle name="Normal 3" xfId="6" xr:uid="{00000000-0005-0000-0000-000005000000}"/>
    <cellStyle name="Normal 3 11 2" xfId="10" xr:uid="{DDB2E0C1-2536-48A5-B391-2F715A3569B1}"/>
    <cellStyle name="Normal 4" xfId="8" xr:uid="{FDE84A0B-F273-426D-9C54-B73766039EF5}"/>
    <cellStyle name="Porcentaje 2" xfId="3" xr:uid="{00000000-0005-0000-0000-000006000000}"/>
    <cellStyle name="Porcentaje 2 2" xfId="4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T1002"/>
  <sheetViews>
    <sheetView zoomScale="80" zoomScaleNormal="80" workbookViewId="0">
      <selection activeCell="A63" sqref="A63:K63"/>
    </sheetView>
  </sheetViews>
  <sheetFormatPr baseColWidth="10" defaultColWidth="9" defaultRowHeight="12.75" x14ac:dyDescent="0.2"/>
  <cols>
    <col min="1" max="7" width="9" style="8"/>
    <col min="8" max="8" width="13.140625" style="8" customWidth="1"/>
    <col min="9" max="9" width="53.5703125" style="8" customWidth="1"/>
    <col min="10" max="11" width="9" style="8" hidden="1" customWidth="1"/>
    <col min="12" max="12" width="6.140625" style="8" hidden="1" customWidth="1"/>
    <col min="13" max="264" width="9" style="8"/>
    <col min="265" max="265" width="14.85546875" style="8" customWidth="1"/>
    <col min="266" max="268" width="9" style="8" hidden="1" customWidth="1"/>
    <col min="269" max="520" width="9" style="8"/>
    <col min="521" max="521" width="14.85546875" style="8" customWidth="1"/>
    <col min="522" max="524" width="9" style="8" hidden="1" customWidth="1"/>
    <col min="525" max="776" width="9" style="8"/>
    <col min="777" max="777" width="14.85546875" style="8" customWidth="1"/>
    <col min="778" max="780" width="9" style="8" hidden="1" customWidth="1"/>
    <col min="781" max="1032" width="9" style="8"/>
    <col min="1033" max="1033" width="14.85546875" style="8" customWidth="1"/>
    <col min="1034" max="1036" width="9" style="8" hidden="1" customWidth="1"/>
    <col min="1037" max="1288" width="9" style="8"/>
    <col min="1289" max="1289" width="14.85546875" style="8" customWidth="1"/>
    <col min="1290" max="1292" width="9" style="8" hidden="1" customWidth="1"/>
    <col min="1293" max="1544" width="9" style="8"/>
    <col min="1545" max="1545" width="14.85546875" style="8" customWidth="1"/>
    <col min="1546" max="1548" width="9" style="8" hidden="1" customWidth="1"/>
    <col min="1549" max="1800" width="9" style="8"/>
    <col min="1801" max="1801" width="14.85546875" style="8" customWidth="1"/>
    <col min="1802" max="1804" width="9" style="8" hidden="1" customWidth="1"/>
    <col min="1805" max="2056" width="9" style="8"/>
    <col min="2057" max="2057" width="14.85546875" style="8" customWidth="1"/>
    <col min="2058" max="2060" width="9" style="8" hidden="1" customWidth="1"/>
    <col min="2061" max="2312" width="9" style="8"/>
    <col min="2313" max="2313" width="14.85546875" style="8" customWidth="1"/>
    <col min="2314" max="2316" width="9" style="8" hidden="1" customWidth="1"/>
    <col min="2317" max="2568" width="9" style="8"/>
    <col min="2569" max="2569" width="14.85546875" style="8" customWidth="1"/>
    <col min="2570" max="2572" width="9" style="8" hidden="1" customWidth="1"/>
    <col min="2573" max="2824" width="9" style="8"/>
    <col min="2825" max="2825" width="14.85546875" style="8" customWidth="1"/>
    <col min="2826" max="2828" width="9" style="8" hidden="1" customWidth="1"/>
    <col min="2829" max="3080" width="9" style="8"/>
    <col min="3081" max="3081" width="14.85546875" style="8" customWidth="1"/>
    <col min="3082" max="3084" width="9" style="8" hidden="1" customWidth="1"/>
    <col min="3085" max="3336" width="9" style="8"/>
    <col min="3337" max="3337" width="14.85546875" style="8" customWidth="1"/>
    <col min="3338" max="3340" width="9" style="8" hidden="1" customWidth="1"/>
    <col min="3341" max="3592" width="9" style="8"/>
    <col min="3593" max="3593" width="14.85546875" style="8" customWidth="1"/>
    <col min="3594" max="3596" width="9" style="8" hidden="1" customWidth="1"/>
    <col min="3597" max="3848" width="9" style="8"/>
    <col min="3849" max="3849" width="14.85546875" style="8" customWidth="1"/>
    <col min="3850" max="3852" width="9" style="8" hidden="1" customWidth="1"/>
    <col min="3853" max="4104" width="9" style="8"/>
    <col min="4105" max="4105" width="14.85546875" style="8" customWidth="1"/>
    <col min="4106" max="4108" width="9" style="8" hidden="1" customWidth="1"/>
    <col min="4109" max="4360" width="9" style="8"/>
    <col min="4361" max="4361" width="14.85546875" style="8" customWidth="1"/>
    <col min="4362" max="4364" width="9" style="8" hidden="1" customWidth="1"/>
    <col min="4365" max="4616" width="9" style="8"/>
    <col min="4617" max="4617" width="14.85546875" style="8" customWidth="1"/>
    <col min="4618" max="4620" width="9" style="8" hidden="1" customWidth="1"/>
    <col min="4621" max="4872" width="9" style="8"/>
    <col min="4873" max="4873" width="14.85546875" style="8" customWidth="1"/>
    <col min="4874" max="4876" width="9" style="8" hidden="1" customWidth="1"/>
    <col min="4877" max="5128" width="9" style="8"/>
    <col min="5129" max="5129" width="14.85546875" style="8" customWidth="1"/>
    <col min="5130" max="5132" width="9" style="8" hidden="1" customWidth="1"/>
    <col min="5133" max="5384" width="9" style="8"/>
    <col min="5385" max="5385" width="14.85546875" style="8" customWidth="1"/>
    <col min="5386" max="5388" width="9" style="8" hidden="1" customWidth="1"/>
    <col min="5389" max="5640" width="9" style="8"/>
    <col min="5641" max="5641" width="14.85546875" style="8" customWidth="1"/>
    <col min="5642" max="5644" width="9" style="8" hidden="1" customWidth="1"/>
    <col min="5645" max="5896" width="9" style="8"/>
    <col min="5897" max="5897" width="14.85546875" style="8" customWidth="1"/>
    <col min="5898" max="5900" width="9" style="8" hidden="1" customWidth="1"/>
    <col min="5901" max="6152" width="9" style="8"/>
    <col min="6153" max="6153" width="14.85546875" style="8" customWidth="1"/>
    <col min="6154" max="6156" width="9" style="8" hidden="1" customWidth="1"/>
    <col min="6157" max="6408" width="9" style="8"/>
    <col min="6409" max="6409" width="14.85546875" style="8" customWidth="1"/>
    <col min="6410" max="6412" width="9" style="8" hidden="1" customWidth="1"/>
    <col min="6413" max="6664" width="9" style="8"/>
    <col min="6665" max="6665" width="14.85546875" style="8" customWidth="1"/>
    <col min="6666" max="6668" width="9" style="8" hidden="1" customWidth="1"/>
    <col min="6669" max="6920" width="9" style="8"/>
    <col min="6921" max="6921" width="14.85546875" style="8" customWidth="1"/>
    <col min="6922" max="6924" width="9" style="8" hidden="1" customWidth="1"/>
    <col min="6925" max="7176" width="9" style="8"/>
    <col min="7177" max="7177" width="14.85546875" style="8" customWidth="1"/>
    <col min="7178" max="7180" width="9" style="8" hidden="1" customWidth="1"/>
    <col min="7181" max="7432" width="9" style="8"/>
    <col min="7433" max="7433" width="14.85546875" style="8" customWidth="1"/>
    <col min="7434" max="7436" width="9" style="8" hidden="1" customWidth="1"/>
    <col min="7437" max="7688" width="9" style="8"/>
    <col min="7689" max="7689" width="14.85546875" style="8" customWidth="1"/>
    <col min="7690" max="7692" width="9" style="8" hidden="1" customWidth="1"/>
    <col min="7693" max="7944" width="9" style="8"/>
    <col min="7945" max="7945" width="14.85546875" style="8" customWidth="1"/>
    <col min="7946" max="7948" width="9" style="8" hidden="1" customWidth="1"/>
    <col min="7949" max="8200" width="9" style="8"/>
    <col min="8201" max="8201" width="14.85546875" style="8" customWidth="1"/>
    <col min="8202" max="8204" width="9" style="8" hidden="1" customWidth="1"/>
    <col min="8205" max="8456" width="9" style="8"/>
    <col min="8457" max="8457" width="14.85546875" style="8" customWidth="1"/>
    <col min="8458" max="8460" width="9" style="8" hidden="1" customWidth="1"/>
    <col min="8461" max="8712" width="9" style="8"/>
    <col min="8713" max="8713" width="14.85546875" style="8" customWidth="1"/>
    <col min="8714" max="8716" width="9" style="8" hidden="1" customWidth="1"/>
    <col min="8717" max="8968" width="9" style="8"/>
    <col min="8969" max="8969" width="14.85546875" style="8" customWidth="1"/>
    <col min="8970" max="8972" width="9" style="8" hidden="1" customWidth="1"/>
    <col min="8973" max="9224" width="9" style="8"/>
    <col min="9225" max="9225" width="14.85546875" style="8" customWidth="1"/>
    <col min="9226" max="9228" width="9" style="8" hidden="1" customWidth="1"/>
    <col min="9229" max="9480" width="9" style="8"/>
    <col min="9481" max="9481" width="14.85546875" style="8" customWidth="1"/>
    <col min="9482" max="9484" width="9" style="8" hidden="1" customWidth="1"/>
    <col min="9485" max="9736" width="9" style="8"/>
    <col min="9737" max="9737" width="14.85546875" style="8" customWidth="1"/>
    <col min="9738" max="9740" width="9" style="8" hidden="1" customWidth="1"/>
    <col min="9741" max="9992" width="9" style="8"/>
    <col min="9993" max="9993" width="14.85546875" style="8" customWidth="1"/>
    <col min="9994" max="9996" width="9" style="8" hidden="1" customWidth="1"/>
    <col min="9997" max="10248" width="9" style="8"/>
    <col min="10249" max="10249" width="14.85546875" style="8" customWidth="1"/>
    <col min="10250" max="10252" width="9" style="8" hidden="1" customWidth="1"/>
    <col min="10253" max="10504" width="9" style="8"/>
    <col min="10505" max="10505" width="14.85546875" style="8" customWidth="1"/>
    <col min="10506" max="10508" width="9" style="8" hidden="1" customWidth="1"/>
    <col min="10509" max="10760" width="9" style="8"/>
    <col min="10761" max="10761" width="14.85546875" style="8" customWidth="1"/>
    <col min="10762" max="10764" width="9" style="8" hidden="1" customWidth="1"/>
    <col min="10765" max="11016" width="9" style="8"/>
    <col min="11017" max="11017" width="14.85546875" style="8" customWidth="1"/>
    <col min="11018" max="11020" width="9" style="8" hidden="1" customWidth="1"/>
    <col min="11021" max="11272" width="9" style="8"/>
    <col min="11273" max="11273" width="14.85546875" style="8" customWidth="1"/>
    <col min="11274" max="11276" width="9" style="8" hidden="1" customWidth="1"/>
    <col min="11277" max="11528" width="9" style="8"/>
    <col min="11529" max="11529" width="14.85546875" style="8" customWidth="1"/>
    <col min="11530" max="11532" width="9" style="8" hidden="1" customWidth="1"/>
    <col min="11533" max="11784" width="9" style="8"/>
    <col min="11785" max="11785" width="14.85546875" style="8" customWidth="1"/>
    <col min="11786" max="11788" width="9" style="8" hidden="1" customWidth="1"/>
    <col min="11789" max="12040" width="9" style="8"/>
    <col min="12041" max="12041" width="14.85546875" style="8" customWidth="1"/>
    <col min="12042" max="12044" width="9" style="8" hidden="1" customWidth="1"/>
    <col min="12045" max="12296" width="9" style="8"/>
    <col min="12297" max="12297" width="14.85546875" style="8" customWidth="1"/>
    <col min="12298" max="12300" width="9" style="8" hidden="1" customWidth="1"/>
    <col min="12301" max="12552" width="9" style="8"/>
    <col min="12553" max="12553" width="14.85546875" style="8" customWidth="1"/>
    <col min="12554" max="12556" width="9" style="8" hidden="1" customWidth="1"/>
    <col min="12557" max="12808" width="9" style="8"/>
    <col min="12809" max="12809" width="14.85546875" style="8" customWidth="1"/>
    <col min="12810" max="12812" width="9" style="8" hidden="1" customWidth="1"/>
    <col min="12813" max="13064" width="9" style="8"/>
    <col min="13065" max="13065" width="14.85546875" style="8" customWidth="1"/>
    <col min="13066" max="13068" width="9" style="8" hidden="1" customWidth="1"/>
    <col min="13069" max="13320" width="9" style="8"/>
    <col min="13321" max="13321" width="14.85546875" style="8" customWidth="1"/>
    <col min="13322" max="13324" width="9" style="8" hidden="1" customWidth="1"/>
    <col min="13325" max="13576" width="9" style="8"/>
    <col min="13577" max="13577" width="14.85546875" style="8" customWidth="1"/>
    <col min="13578" max="13580" width="9" style="8" hidden="1" customWidth="1"/>
    <col min="13581" max="13832" width="9" style="8"/>
    <col min="13833" max="13833" width="14.85546875" style="8" customWidth="1"/>
    <col min="13834" max="13836" width="9" style="8" hidden="1" customWidth="1"/>
    <col min="13837" max="14088" width="9" style="8"/>
    <col min="14089" max="14089" width="14.85546875" style="8" customWidth="1"/>
    <col min="14090" max="14092" width="9" style="8" hidden="1" customWidth="1"/>
    <col min="14093" max="14344" width="9" style="8"/>
    <col min="14345" max="14345" width="14.85546875" style="8" customWidth="1"/>
    <col min="14346" max="14348" width="9" style="8" hidden="1" customWidth="1"/>
    <col min="14349" max="14600" width="9" style="8"/>
    <col min="14601" max="14601" width="14.85546875" style="8" customWidth="1"/>
    <col min="14602" max="14604" width="9" style="8" hidden="1" customWidth="1"/>
    <col min="14605" max="14856" width="9" style="8"/>
    <col min="14857" max="14857" width="14.85546875" style="8" customWidth="1"/>
    <col min="14858" max="14860" width="9" style="8" hidden="1" customWidth="1"/>
    <col min="14861" max="15112" width="9" style="8"/>
    <col min="15113" max="15113" width="14.85546875" style="8" customWidth="1"/>
    <col min="15114" max="15116" width="9" style="8" hidden="1" customWidth="1"/>
    <col min="15117" max="15368" width="9" style="8"/>
    <col min="15369" max="15369" width="14.85546875" style="8" customWidth="1"/>
    <col min="15370" max="15372" width="9" style="8" hidden="1" customWidth="1"/>
    <col min="15373" max="15624" width="9" style="8"/>
    <col min="15625" max="15625" width="14.85546875" style="8" customWidth="1"/>
    <col min="15626" max="15628" width="9" style="8" hidden="1" customWidth="1"/>
    <col min="15629" max="15880" width="9" style="8"/>
    <col min="15881" max="15881" width="14.85546875" style="8" customWidth="1"/>
    <col min="15882" max="15884" width="9" style="8" hidden="1" customWidth="1"/>
    <col min="15885" max="16136" width="9" style="8"/>
    <col min="16137" max="16137" width="14.85546875" style="8" customWidth="1"/>
    <col min="16138" max="16140" width="9" style="8" hidden="1" customWidth="1"/>
    <col min="16141" max="16384" width="9" style="8"/>
  </cols>
  <sheetData>
    <row r="1" spans="1:26" ht="16.5" customHeight="1" thickBot="1" x14ac:dyDescent="0.3">
      <c r="A1" s="187" t="s">
        <v>21</v>
      </c>
      <c r="B1" s="188"/>
      <c r="C1" s="188"/>
      <c r="D1" s="188"/>
      <c r="E1" s="188"/>
      <c r="F1" s="188"/>
      <c r="G1" s="188"/>
      <c r="H1" s="188"/>
      <c r="I1" s="189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31.5" customHeight="1" x14ac:dyDescent="0.25">
      <c r="A2" s="190" t="s">
        <v>130</v>
      </c>
      <c r="B2" s="191"/>
      <c r="C2" s="191"/>
      <c r="D2" s="191"/>
      <c r="E2" s="191"/>
      <c r="F2" s="191"/>
      <c r="G2" s="191"/>
      <c r="H2" s="191"/>
      <c r="I2" s="19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ht="60.75" customHeight="1" thickBot="1" x14ac:dyDescent="0.3">
      <c r="A3" s="193"/>
      <c r="B3" s="194"/>
      <c r="C3" s="194"/>
      <c r="D3" s="194"/>
      <c r="E3" s="194"/>
      <c r="F3" s="194"/>
      <c r="G3" s="194"/>
      <c r="H3" s="194"/>
      <c r="I3" s="195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6.899999999999999" customHeight="1" x14ac:dyDescent="0.25">
      <c r="A4" s="26" t="s">
        <v>27</v>
      </c>
      <c r="B4" s="196" t="s">
        <v>28</v>
      </c>
      <c r="C4" s="188"/>
      <c r="D4" s="188"/>
      <c r="E4" s="188"/>
      <c r="F4" s="188"/>
      <c r="G4" s="188"/>
      <c r="H4" s="188"/>
      <c r="I4" s="189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ht="15.75" x14ac:dyDescent="0.25">
      <c r="A5" s="27" t="s">
        <v>29</v>
      </c>
      <c r="B5" s="181" t="s">
        <v>30</v>
      </c>
      <c r="C5" s="182"/>
      <c r="D5" s="182"/>
      <c r="E5" s="182"/>
      <c r="F5" s="182"/>
      <c r="G5" s="182"/>
      <c r="H5" s="183"/>
      <c r="I5" s="28">
        <v>1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15.75" x14ac:dyDescent="0.25">
      <c r="A6" s="27" t="s">
        <v>31</v>
      </c>
      <c r="B6" s="181" t="s">
        <v>32</v>
      </c>
      <c r="C6" s="182"/>
      <c r="D6" s="182"/>
      <c r="E6" s="29"/>
      <c r="F6" s="30"/>
      <c r="G6" s="53"/>
      <c r="H6" s="31"/>
      <c r="I6" s="28">
        <v>8.3333333333333329E-2</v>
      </c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15.75" x14ac:dyDescent="0.25">
      <c r="A7" s="27" t="s">
        <v>33</v>
      </c>
      <c r="B7" s="181" t="s">
        <v>71</v>
      </c>
      <c r="C7" s="182"/>
      <c r="D7" s="182"/>
      <c r="E7" s="29"/>
      <c r="F7" s="30"/>
      <c r="G7" s="53"/>
      <c r="H7" s="31"/>
      <c r="I7" s="28">
        <v>8.3333333333333329E-2</v>
      </c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15.75" x14ac:dyDescent="0.25">
      <c r="A8" s="27" t="s">
        <v>34</v>
      </c>
      <c r="B8" s="181" t="s">
        <v>72</v>
      </c>
      <c r="C8" s="182"/>
      <c r="D8" s="182"/>
      <c r="E8" s="29"/>
      <c r="F8" s="30"/>
      <c r="G8" s="53"/>
      <c r="H8" s="31"/>
      <c r="I8" s="28">
        <v>0.01</v>
      </c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5.75" x14ac:dyDescent="0.25">
      <c r="A9" s="27" t="s">
        <v>35</v>
      </c>
      <c r="B9" s="181" t="s">
        <v>36</v>
      </c>
      <c r="C9" s="182"/>
      <c r="D9" s="182"/>
      <c r="E9" s="182"/>
      <c r="F9" s="182"/>
      <c r="G9" s="182"/>
      <c r="H9" s="183"/>
      <c r="I9" s="28">
        <v>4.1666666666666664E-2</v>
      </c>
      <c r="J9" s="52"/>
      <c r="K9" s="52"/>
      <c r="L9" s="52"/>
      <c r="M9" s="52"/>
      <c r="N9" s="52"/>
      <c r="O9" s="52"/>
      <c r="P9" s="52"/>
      <c r="Q9" s="52"/>
      <c r="R9" s="52"/>
      <c r="S9" s="54" t="s">
        <v>74</v>
      </c>
      <c r="T9" s="54"/>
      <c r="U9" s="54"/>
      <c r="V9" s="52"/>
      <c r="W9" s="52"/>
      <c r="X9" s="52"/>
      <c r="Y9" s="52"/>
      <c r="Z9" s="52"/>
    </row>
    <row r="10" spans="1:26" ht="15.75" x14ac:dyDescent="0.25">
      <c r="A10" s="27" t="s">
        <v>37</v>
      </c>
      <c r="B10" s="181" t="s">
        <v>38</v>
      </c>
      <c r="C10" s="182"/>
      <c r="D10" s="182"/>
      <c r="E10" s="182"/>
      <c r="F10" s="182"/>
      <c r="G10" s="182"/>
      <c r="H10" s="183"/>
      <c r="I10" s="28">
        <v>0.12</v>
      </c>
      <c r="J10" s="52"/>
      <c r="K10" s="52"/>
      <c r="L10" s="52"/>
      <c r="M10" s="52"/>
      <c r="N10" s="52"/>
      <c r="O10" s="52"/>
      <c r="P10" s="52"/>
      <c r="Q10" s="52"/>
      <c r="R10" s="52"/>
      <c r="S10" s="54" t="s">
        <v>73</v>
      </c>
      <c r="T10" s="54"/>
      <c r="U10" s="54"/>
      <c r="V10" s="52"/>
      <c r="W10" s="52"/>
      <c r="X10" s="52"/>
      <c r="Y10" s="52"/>
      <c r="Z10" s="52"/>
    </row>
    <row r="11" spans="1:26" ht="15.75" x14ac:dyDescent="0.25">
      <c r="A11" s="27" t="s">
        <v>39</v>
      </c>
      <c r="B11" s="181" t="s">
        <v>40</v>
      </c>
      <c r="C11" s="182"/>
      <c r="D11" s="182"/>
      <c r="E11" s="182"/>
      <c r="F11" s="182"/>
      <c r="G11" s="182"/>
      <c r="H11" s="183"/>
      <c r="I11" s="28">
        <v>0.04</v>
      </c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15.75" x14ac:dyDescent="0.25">
      <c r="A12" s="27" t="s">
        <v>41</v>
      </c>
      <c r="B12" s="181" t="s">
        <v>42</v>
      </c>
      <c r="C12" s="182"/>
      <c r="D12" s="182"/>
      <c r="E12" s="182"/>
      <c r="F12" s="182"/>
      <c r="G12" s="182"/>
      <c r="H12" s="183"/>
      <c r="I12" s="28">
        <v>6.9599999999999995E-2</v>
      </c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5.75" x14ac:dyDescent="0.25">
      <c r="A13" s="27" t="s">
        <v>43</v>
      </c>
      <c r="B13" s="181" t="s">
        <v>44</v>
      </c>
      <c r="C13" s="182"/>
      <c r="D13" s="182"/>
      <c r="E13" s="182"/>
      <c r="F13" s="182"/>
      <c r="G13" s="182"/>
      <c r="H13" s="183"/>
      <c r="I13" s="28">
        <v>0.02</v>
      </c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5.75" x14ac:dyDescent="0.25">
      <c r="A14" s="27" t="s">
        <v>45</v>
      </c>
      <c r="B14" s="181" t="s">
        <v>22</v>
      </c>
      <c r="C14" s="182"/>
      <c r="D14" s="182"/>
      <c r="E14" s="182"/>
      <c r="F14" s="182"/>
      <c r="G14" s="182"/>
      <c r="H14" s="183"/>
      <c r="I14" s="28">
        <v>0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5.75" x14ac:dyDescent="0.25">
      <c r="A15" s="27" t="s">
        <v>46</v>
      </c>
      <c r="B15" s="197" t="s">
        <v>76</v>
      </c>
      <c r="C15" s="182"/>
      <c r="D15" s="182"/>
      <c r="E15" s="182"/>
      <c r="F15" s="182"/>
      <c r="G15" s="182"/>
      <c r="H15" s="183"/>
      <c r="I15" s="28">
        <v>2.2599999999999999E-2</v>
      </c>
      <c r="J15" s="52"/>
      <c r="K15" s="52"/>
      <c r="L15" s="55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29.25" customHeight="1" x14ac:dyDescent="0.25">
      <c r="A16" s="27" t="s">
        <v>47</v>
      </c>
      <c r="B16" s="181" t="s">
        <v>48</v>
      </c>
      <c r="C16" s="182"/>
      <c r="D16" s="182"/>
      <c r="E16" s="182"/>
      <c r="F16" s="182"/>
      <c r="G16" s="182"/>
      <c r="H16" s="183"/>
      <c r="I16" s="28">
        <v>0.06</v>
      </c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16.5" thickBot="1" x14ac:dyDescent="0.3">
      <c r="A17" s="32"/>
      <c r="B17" s="56"/>
      <c r="C17" s="57"/>
      <c r="D17" s="57"/>
      <c r="E17" s="57"/>
      <c r="F17" s="173" t="s">
        <v>49</v>
      </c>
      <c r="G17" s="174"/>
      <c r="H17" s="175"/>
      <c r="I17" s="33">
        <v>1.5505333333333333</v>
      </c>
      <c r="J17" s="52"/>
      <c r="K17" s="55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6.5" thickBot="1" x14ac:dyDescent="0.3">
      <c r="A18" s="34"/>
      <c r="B18" s="25"/>
      <c r="C18" s="25"/>
      <c r="D18" s="25"/>
      <c r="E18" s="25"/>
      <c r="F18" s="25"/>
      <c r="G18" s="25"/>
      <c r="H18" s="35"/>
      <c r="I18" s="36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5.75" x14ac:dyDescent="0.25">
      <c r="A19" s="26">
        <v>2</v>
      </c>
      <c r="B19" s="184" t="s">
        <v>50</v>
      </c>
      <c r="C19" s="185"/>
      <c r="D19" s="185"/>
      <c r="E19" s="185"/>
      <c r="F19" s="185"/>
      <c r="G19" s="185"/>
      <c r="H19" s="185"/>
      <c r="I19" s="186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5.75" x14ac:dyDescent="0.25">
      <c r="A20" s="27">
        <v>2.1</v>
      </c>
      <c r="B20" s="181" t="s">
        <v>52</v>
      </c>
      <c r="C20" s="182"/>
      <c r="D20" s="182"/>
      <c r="E20" s="182"/>
      <c r="F20" s="182"/>
      <c r="G20" s="182"/>
      <c r="H20" s="183"/>
      <c r="I20" s="28">
        <v>0.02</v>
      </c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33" customHeight="1" x14ac:dyDescent="0.25">
      <c r="A21" s="27">
        <v>2.2000000000000002</v>
      </c>
      <c r="B21" s="181" t="s">
        <v>53</v>
      </c>
      <c r="C21" s="182"/>
      <c r="D21" s="182"/>
      <c r="E21" s="182"/>
      <c r="F21" s="182"/>
      <c r="G21" s="182"/>
      <c r="H21" s="183"/>
      <c r="I21" s="28">
        <v>0.01</v>
      </c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5.75" x14ac:dyDescent="0.25">
      <c r="A22" s="27">
        <v>2.2999999999999998</v>
      </c>
      <c r="B22" s="181" t="s">
        <v>54</v>
      </c>
      <c r="C22" s="182"/>
      <c r="D22" s="182"/>
      <c r="E22" s="182"/>
      <c r="F22" s="182"/>
      <c r="G22" s="182"/>
      <c r="H22" s="183"/>
      <c r="I22" s="28">
        <v>5.0000000000000001E-3</v>
      </c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5.75" x14ac:dyDescent="0.25">
      <c r="A23" s="27">
        <v>2.4</v>
      </c>
      <c r="B23" s="181" t="s">
        <v>67</v>
      </c>
      <c r="C23" s="182"/>
      <c r="D23" s="182"/>
      <c r="E23" s="182"/>
      <c r="F23" s="182"/>
      <c r="G23" s="182"/>
      <c r="H23" s="183"/>
      <c r="I23" s="28">
        <v>0.01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5.75" x14ac:dyDescent="0.25">
      <c r="A24" s="27">
        <v>2.5</v>
      </c>
      <c r="B24" s="181" t="s">
        <v>77</v>
      </c>
      <c r="C24" s="182"/>
      <c r="D24" s="182"/>
      <c r="E24" s="182"/>
      <c r="F24" s="182"/>
      <c r="G24" s="182"/>
      <c r="H24" s="183"/>
      <c r="I24" s="28">
        <v>0.01</v>
      </c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5.75" x14ac:dyDescent="0.25">
      <c r="A25" s="27">
        <v>2.6</v>
      </c>
      <c r="B25" s="181" t="s">
        <v>55</v>
      </c>
      <c r="C25" s="182"/>
      <c r="D25" s="182"/>
      <c r="E25" s="182"/>
      <c r="F25" s="182"/>
      <c r="G25" s="182"/>
      <c r="H25" s="183"/>
      <c r="I25" s="28">
        <v>5.0000000000000001E-3</v>
      </c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5.75" x14ac:dyDescent="0.25">
      <c r="A26" s="27">
        <v>2.7</v>
      </c>
      <c r="B26" s="181" t="s">
        <v>78</v>
      </c>
      <c r="C26" s="182"/>
      <c r="D26" s="182"/>
      <c r="E26" s="182"/>
      <c r="F26" s="182"/>
      <c r="G26" s="182"/>
      <c r="H26" s="183"/>
      <c r="I26" s="28">
        <v>0.02</v>
      </c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15.75" x14ac:dyDescent="0.25">
      <c r="A27" s="27">
        <v>2.8</v>
      </c>
      <c r="B27" s="181" t="s">
        <v>56</v>
      </c>
      <c r="C27" s="182"/>
      <c r="D27" s="182"/>
      <c r="E27" s="182"/>
      <c r="F27" s="182"/>
      <c r="G27" s="182"/>
      <c r="H27" s="183"/>
      <c r="I27" s="28">
        <v>4.7999999999999996E-3</v>
      </c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15.75" x14ac:dyDescent="0.25">
      <c r="A28" s="27">
        <v>2.9</v>
      </c>
      <c r="B28" s="181" t="s">
        <v>57</v>
      </c>
      <c r="C28" s="182"/>
      <c r="D28" s="182"/>
      <c r="E28" s="182"/>
      <c r="F28" s="182"/>
      <c r="G28" s="182"/>
      <c r="H28" s="183"/>
      <c r="I28" s="28">
        <v>0.01</v>
      </c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15.75" x14ac:dyDescent="0.25">
      <c r="A29" s="37">
        <v>2.1</v>
      </c>
      <c r="B29" s="38" t="s">
        <v>51</v>
      </c>
      <c r="C29" s="58"/>
      <c r="D29" s="58"/>
      <c r="E29" s="58"/>
      <c r="F29" s="58"/>
      <c r="G29" s="58"/>
      <c r="H29" s="59"/>
      <c r="I29" s="28">
        <v>3.5000000000000003E-2</v>
      </c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16.5" thickBot="1" x14ac:dyDescent="0.3">
      <c r="A30" s="32"/>
      <c r="B30" s="56"/>
      <c r="C30" s="57"/>
      <c r="D30" s="57"/>
      <c r="E30" s="57"/>
      <c r="F30" s="173" t="s">
        <v>49</v>
      </c>
      <c r="G30" s="174"/>
      <c r="H30" s="175"/>
      <c r="I30" s="33">
        <v>0.1298</v>
      </c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6.5" thickBot="1" x14ac:dyDescent="0.3">
      <c r="A31" s="34"/>
      <c r="B31" s="25"/>
      <c r="C31" s="25"/>
      <c r="D31" s="25"/>
      <c r="E31" s="25"/>
      <c r="F31" s="25"/>
      <c r="G31" s="25"/>
      <c r="H31" s="35"/>
      <c r="I31" s="36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15.75" x14ac:dyDescent="0.25">
      <c r="A32" s="26">
        <v>3</v>
      </c>
      <c r="B32" s="184" t="s">
        <v>58</v>
      </c>
      <c r="C32" s="185"/>
      <c r="D32" s="185"/>
      <c r="E32" s="185"/>
      <c r="F32" s="185"/>
      <c r="G32" s="185"/>
      <c r="H32" s="185"/>
      <c r="I32" s="186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15.75" x14ac:dyDescent="0.25">
      <c r="A33" s="27">
        <v>3.01</v>
      </c>
      <c r="B33" s="181" t="s">
        <v>66</v>
      </c>
      <c r="C33" s="182"/>
      <c r="D33" s="182"/>
      <c r="E33" s="182"/>
      <c r="F33" s="182"/>
      <c r="G33" s="182"/>
      <c r="H33" s="183"/>
      <c r="I33" s="28">
        <v>4.0000000000000002E-4</v>
      </c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5.75" x14ac:dyDescent="0.25">
      <c r="A34" s="27">
        <v>3.02</v>
      </c>
      <c r="B34" s="181" t="s">
        <v>59</v>
      </c>
      <c r="C34" s="182"/>
      <c r="D34" s="182"/>
      <c r="E34" s="182"/>
      <c r="F34" s="182"/>
      <c r="G34" s="182"/>
      <c r="H34" s="183"/>
      <c r="I34" s="28">
        <v>6.0499999999999998E-3</v>
      </c>
      <c r="J34" s="55">
        <v>0.24000000000000005</v>
      </c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15.75" x14ac:dyDescent="0.25">
      <c r="A35" s="27">
        <v>3.03</v>
      </c>
      <c r="B35" s="181" t="s">
        <v>60</v>
      </c>
      <c r="C35" s="182"/>
      <c r="D35" s="182"/>
      <c r="E35" s="182"/>
      <c r="F35" s="182"/>
      <c r="G35" s="182"/>
      <c r="H35" s="183"/>
      <c r="I35" s="28">
        <v>1.21E-2</v>
      </c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5.75" x14ac:dyDescent="0.25">
      <c r="A36" s="27">
        <v>3.04</v>
      </c>
      <c r="B36" s="181" t="s">
        <v>61</v>
      </c>
      <c r="C36" s="182"/>
      <c r="D36" s="182"/>
      <c r="E36" s="182"/>
      <c r="F36" s="182"/>
      <c r="G36" s="182"/>
      <c r="H36" s="183"/>
      <c r="I36" s="28">
        <v>3.0249999999999999E-2</v>
      </c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5.75" x14ac:dyDescent="0.25">
      <c r="A37" s="27">
        <v>3.05</v>
      </c>
      <c r="B37" s="181" t="s">
        <v>79</v>
      </c>
      <c r="C37" s="182"/>
      <c r="D37" s="182"/>
      <c r="E37" s="182"/>
      <c r="F37" s="182"/>
      <c r="G37" s="182"/>
      <c r="H37" s="183"/>
      <c r="I37" s="28">
        <v>0</v>
      </c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5.75" x14ac:dyDescent="0.25">
      <c r="A38" s="27">
        <v>3.06</v>
      </c>
      <c r="B38" s="181" t="s">
        <v>68</v>
      </c>
      <c r="C38" s="182"/>
      <c r="D38" s="182"/>
      <c r="E38" s="182"/>
      <c r="F38" s="182"/>
      <c r="G38" s="182"/>
      <c r="H38" s="183"/>
      <c r="I38" s="28">
        <v>0.02</v>
      </c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5.75" x14ac:dyDescent="0.25">
      <c r="A39" s="27">
        <v>3.07</v>
      </c>
      <c r="B39" s="181" t="s">
        <v>69</v>
      </c>
      <c r="C39" s="182"/>
      <c r="D39" s="182"/>
      <c r="E39" s="182"/>
      <c r="F39" s="182"/>
      <c r="G39" s="182"/>
      <c r="H39" s="183"/>
      <c r="I39" s="28">
        <v>0.02</v>
      </c>
      <c r="J39" s="60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15.75" x14ac:dyDescent="0.25">
      <c r="A40" s="27">
        <v>3.08</v>
      </c>
      <c r="B40" s="39" t="s">
        <v>80</v>
      </c>
      <c r="C40" s="61"/>
      <c r="D40" s="61"/>
      <c r="E40" s="61"/>
      <c r="F40" s="61"/>
      <c r="G40" s="61"/>
      <c r="H40" s="62"/>
      <c r="I40" s="28">
        <v>0.02</v>
      </c>
      <c r="J40" s="60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5.75" x14ac:dyDescent="0.25">
      <c r="A41" s="27">
        <v>3.09</v>
      </c>
      <c r="B41" s="39" t="s">
        <v>81</v>
      </c>
      <c r="C41" s="61"/>
      <c r="D41" s="61"/>
      <c r="E41" s="61"/>
      <c r="F41" s="61"/>
      <c r="G41" s="61"/>
      <c r="H41" s="62"/>
      <c r="I41" s="28">
        <v>5.0000000000000001E-3</v>
      </c>
      <c r="J41" s="60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5.75" x14ac:dyDescent="0.25">
      <c r="A42" s="27">
        <v>3.1</v>
      </c>
      <c r="B42" s="39" t="s">
        <v>82</v>
      </c>
      <c r="C42" s="61"/>
      <c r="D42" s="61"/>
      <c r="E42" s="61"/>
      <c r="F42" s="61"/>
      <c r="G42" s="61"/>
      <c r="H42" s="62"/>
      <c r="I42" s="28">
        <v>0.02</v>
      </c>
      <c r="J42" s="60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5.75" x14ac:dyDescent="0.25">
      <c r="A43" s="27">
        <v>3.11</v>
      </c>
      <c r="B43" s="181" t="s">
        <v>70</v>
      </c>
      <c r="C43" s="182"/>
      <c r="D43" s="182"/>
      <c r="E43" s="182"/>
      <c r="F43" s="182"/>
      <c r="G43" s="182"/>
      <c r="H43" s="183"/>
      <c r="I43" s="28">
        <v>3.5000000000000001E-3</v>
      </c>
      <c r="J43" s="60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5.75" x14ac:dyDescent="0.25">
      <c r="A44" s="27">
        <v>3.12</v>
      </c>
      <c r="B44" s="181" t="s">
        <v>65</v>
      </c>
      <c r="C44" s="182"/>
      <c r="D44" s="182"/>
      <c r="E44" s="182"/>
      <c r="F44" s="182"/>
      <c r="G44" s="182"/>
      <c r="H44" s="183"/>
      <c r="I44" s="28">
        <v>0.1</v>
      </c>
      <c r="J44" s="60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6.5" thickBot="1" x14ac:dyDescent="0.3">
      <c r="A45" s="32"/>
      <c r="B45" s="56"/>
      <c r="C45" s="57"/>
      <c r="D45" s="57"/>
      <c r="E45" s="57"/>
      <c r="F45" s="173" t="s">
        <v>49</v>
      </c>
      <c r="G45" s="174"/>
      <c r="H45" s="175"/>
      <c r="I45" s="33">
        <v>0.23730000000000001</v>
      </c>
      <c r="J45" s="52"/>
      <c r="K45" s="52"/>
      <c r="L45" s="52"/>
      <c r="M45" s="52"/>
      <c r="N45" s="52"/>
      <c r="O45" s="52"/>
      <c r="P45" s="52"/>
      <c r="Q45" s="52"/>
      <c r="R45" s="55"/>
      <c r="S45" s="52"/>
      <c r="T45" s="52"/>
      <c r="U45" s="52"/>
      <c r="V45" s="52"/>
      <c r="W45" s="52"/>
      <c r="X45" s="52"/>
      <c r="Y45" s="52"/>
      <c r="Z45" s="52"/>
    </row>
    <row r="46" spans="1:26" ht="15.75" x14ac:dyDescent="0.25">
      <c r="A46" s="40"/>
      <c r="B46" s="41"/>
      <c r="C46" s="41"/>
      <c r="D46" s="41"/>
      <c r="E46" s="41"/>
      <c r="F46" s="41"/>
      <c r="G46" s="41"/>
      <c r="H46" s="42"/>
      <c r="I46" s="43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6.5" thickBot="1" x14ac:dyDescent="0.3">
      <c r="A47" s="44"/>
      <c r="B47" s="45"/>
      <c r="C47" s="46"/>
      <c r="D47" s="46"/>
      <c r="E47" s="46"/>
      <c r="F47" s="46"/>
      <c r="G47" s="46"/>
      <c r="H47" s="47"/>
      <c r="I47" s="48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6.5" thickBot="1" x14ac:dyDescent="0.3">
      <c r="A48" s="49">
        <v>4</v>
      </c>
      <c r="B48" s="176" t="s">
        <v>62</v>
      </c>
      <c r="C48" s="177"/>
      <c r="D48" s="177"/>
      <c r="E48" s="177"/>
      <c r="F48" s="178" t="s">
        <v>49</v>
      </c>
      <c r="G48" s="177"/>
      <c r="H48" s="179"/>
      <c r="I48" s="50">
        <v>0.26</v>
      </c>
      <c r="J48" s="52"/>
      <c r="K48" s="52"/>
      <c r="L48" s="52"/>
      <c r="M48" s="52"/>
      <c r="N48" s="52"/>
      <c r="O48" s="63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x14ac:dyDescent="0.25">
      <c r="A49" s="40"/>
      <c r="B49" s="41"/>
      <c r="C49" s="41"/>
      <c r="D49" s="41"/>
      <c r="E49" s="41"/>
      <c r="F49" s="41"/>
      <c r="G49" s="41"/>
      <c r="H49" s="42"/>
      <c r="I49" s="43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6.5" thickBot="1" x14ac:dyDescent="0.3">
      <c r="A50" s="51"/>
      <c r="B50" s="46"/>
      <c r="C50" s="46"/>
      <c r="D50" s="46"/>
      <c r="E50" s="46"/>
      <c r="F50" s="46"/>
      <c r="G50" s="46"/>
      <c r="H50" s="47"/>
      <c r="I50" s="48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6.5" thickBot="1" x14ac:dyDescent="0.3">
      <c r="A51" s="180" t="s">
        <v>63</v>
      </c>
      <c r="B51" s="177"/>
      <c r="C51" s="177"/>
      <c r="D51" s="177"/>
      <c r="E51" s="177"/>
      <c r="F51" s="177"/>
      <c r="G51" s="177"/>
      <c r="H51" s="177"/>
      <c r="I51" s="64">
        <v>2.1776333333333335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53.25" customHeight="1" thickBot="1" x14ac:dyDescent="0.3">
      <c r="A52" s="65"/>
      <c r="B52" s="65"/>
      <c r="C52" s="65"/>
      <c r="D52" s="65"/>
      <c r="E52" s="65"/>
      <c r="F52" s="65"/>
      <c r="G52" s="65"/>
      <c r="H52" s="65"/>
      <c r="I52" s="65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6.5" thickBot="1" x14ac:dyDescent="0.3">
      <c r="A53" s="180" t="s">
        <v>64</v>
      </c>
      <c r="B53" s="177"/>
      <c r="C53" s="177"/>
      <c r="D53" s="177"/>
      <c r="E53" s="177"/>
      <c r="F53" s="177"/>
      <c r="G53" s="177"/>
      <c r="H53" s="177"/>
      <c r="I53" s="66">
        <v>2.1800000000000002</v>
      </c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x14ac:dyDescent="0.25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x14ac:dyDescent="0.25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x14ac:dyDescent="0.25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x14ac:dyDescent="0.25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x14ac:dyDescent="0.25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x14ac:dyDescent="0.2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x14ac:dyDescent="0.25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x14ac:dyDescent="0.25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x14ac:dyDescent="0.25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x14ac:dyDescent="0.25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x14ac:dyDescent="0.25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x14ac:dyDescent="0.25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x14ac:dyDescent="0.25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x14ac:dyDescent="0.2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x14ac:dyDescent="0.25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x14ac:dyDescent="0.2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x14ac:dyDescent="0.25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x14ac:dyDescent="0.25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x14ac:dyDescent="0.25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x14ac:dyDescent="0.25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x14ac:dyDescent="0.25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x14ac:dyDescent="0.25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x14ac:dyDescent="0.25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x14ac:dyDescent="0.25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x14ac:dyDescent="0.25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x14ac:dyDescent="0.2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x14ac:dyDescent="0.25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x14ac:dyDescent="0.25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x14ac:dyDescent="0.2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x14ac:dyDescent="0.25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x14ac:dyDescent="0.25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x14ac:dyDescent="0.25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x14ac:dyDescent="0.25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x14ac:dyDescent="0.2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x14ac:dyDescent="0.25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x14ac:dyDescent="0.25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x14ac:dyDescent="0.2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x14ac:dyDescent="0.2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x14ac:dyDescent="0.25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x14ac:dyDescent="0.25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x14ac:dyDescent="0.25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x14ac:dyDescent="0.25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x14ac:dyDescent="0.25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x14ac:dyDescent="0.25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x14ac:dyDescent="0.25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x14ac:dyDescent="0.25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x14ac:dyDescent="0.25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x14ac:dyDescent="0.25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x14ac:dyDescent="0.25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x14ac:dyDescent="0.25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x14ac:dyDescent="0.25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x14ac:dyDescent="0.25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x14ac:dyDescent="0.2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x14ac:dyDescent="0.2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x14ac:dyDescent="0.2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x14ac:dyDescent="0.25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x14ac:dyDescent="0.25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x14ac:dyDescent="0.25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x14ac:dyDescent="0.25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x14ac:dyDescent="0.25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x14ac:dyDescent="0.25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x14ac:dyDescent="0.25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x14ac:dyDescent="0.25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x14ac:dyDescent="0.25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x14ac:dyDescent="0.25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x14ac:dyDescent="0.25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x14ac:dyDescent="0.25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x14ac:dyDescent="0.25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x14ac:dyDescent="0.25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5.75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5.75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5.75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5.75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5.75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5.75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5.75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5.75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5.75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5.75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5.75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5.75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5.75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5.75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5.75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5.75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5.75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5.75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5.75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5.75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5.75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5.75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5.75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5.75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5.75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5.75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5.75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5.75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5.75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5.75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5.75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5.75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5.75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5.75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5.75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5.75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5.75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5.75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5.75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5.75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5.75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5.75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5.75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5.75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5.75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5.75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5.75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5.75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5.75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5.75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5.75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5.75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5.75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5.75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5.75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5.75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5.75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5.75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5.75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5.75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5.75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5.75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5.75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5.75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5.75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5.75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5.75" x14ac:dyDescent="0.25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5.75" x14ac:dyDescent="0.25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5.75" x14ac:dyDescent="0.25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5.75" x14ac:dyDescent="0.25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5.75" x14ac:dyDescent="0.25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5.75" x14ac:dyDescent="0.25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5.75" x14ac:dyDescent="0.25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5.75" x14ac:dyDescent="0.25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5.75" x14ac:dyDescent="0.25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5.75" x14ac:dyDescent="0.25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5.75" x14ac:dyDescent="0.25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5.75" x14ac:dyDescent="0.25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5.75" x14ac:dyDescent="0.25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5.75" x14ac:dyDescent="0.25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5.75" x14ac:dyDescent="0.25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5.75" x14ac:dyDescent="0.25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5.75" x14ac:dyDescent="0.25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5.75" x14ac:dyDescent="0.25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5.75" x14ac:dyDescent="0.25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5.75" x14ac:dyDescent="0.25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5.75" x14ac:dyDescent="0.25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5.75" x14ac:dyDescent="0.25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5.75" x14ac:dyDescent="0.25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5.75" x14ac:dyDescent="0.25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5.75" x14ac:dyDescent="0.25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5.75" x14ac:dyDescent="0.25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5.75" x14ac:dyDescent="0.25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5.75" x14ac:dyDescent="0.25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5.75" x14ac:dyDescent="0.25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5.75" x14ac:dyDescent="0.25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5.75" x14ac:dyDescent="0.25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5.75" x14ac:dyDescent="0.25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5.75" x14ac:dyDescent="0.25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5.75" x14ac:dyDescent="0.25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5.75" x14ac:dyDescent="0.25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5.75" x14ac:dyDescent="0.25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5.75" x14ac:dyDescent="0.25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5.75" x14ac:dyDescent="0.25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5.75" x14ac:dyDescent="0.25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5.75" x14ac:dyDescent="0.25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5.75" x14ac:dyDescent="0.25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5.75" x14ac:dyDescent="0.25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5.75" x14ac:dyDescent="0.25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5.75" x14ac:dyDescent="0.25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5.75" x14ac:dyDescent="0.25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5.75" x14ac:dyDescent="0.25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5.75" x14ac:dyDescent="0.25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5.75" x14ac:dyDescent="0.25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5.75" x14ac:dyDescent="0.25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5.75" x14ac:dyDescent="0.25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5.75" x14ac:dyDescent="0.25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5.75" x14ac:dyDescent="0.25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5.75" x14ac:dyDescent="0.25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5.75" x14ac:dyDescent="0.25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5.75" x14ac:dyDescent="0.25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5.75" x14ac:dyDescent="0.25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5.75" x14ac:dyDescent="0.25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5.75" x14ac:dyDescent="0.25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5.75" x14ac:dyDescent="0.25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5.75" x14ac:dyDescent="0.25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5.75" x14ac:dyDescent="0.25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5.75" x14ac:dyDescent="0.25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5.75" x14ac:dyDescent="0.25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5.75" x14ac:dyDescent="0.25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5.75" x14ac:dyDescent="0.25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5.75" x14ac:dyDescent="0.25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5.75" x14ac:dyDescent="0.25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5.75" x14ac:dyDescent="0.25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5.75" x14ac:dyDescent="0.25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5.75" x14ac:dyDescent="0.25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5.75" x14ac:dyDescent="0.25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5.75" x14ac:dyDescent="0.25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5.75" x14ac:dyDescent="0.25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5.75" x14ac:dyDescent="0.25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5.75" x14ac:dyDescent="0.25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5.75" x14ac:dyDescent="0.25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5.75" x14ac:dyDescent="0.25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5.75" x14ac:dyDescent="0.25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5.75" x14ac:dyDescent="0.25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5.75" x14ac:dyDescent="0.25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5.75" x14ac:dyDescent="0.25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5.75" x14ac:dyDescent="0.25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5.75" x14ac:dyDescent="0.25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5.75" x14ac:dyDescent="0.25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5.75" x14ac:dyDescent="0.25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5.75" x14ac:dyDescent="0.25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5.75" x14ac:dyDescent="0.25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5.75" x14ac:dyDescent="0.25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5.75" x14ac:dyDescent="0.25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5.75" x14ac:dyDescent="0.25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5.75" x14ac:dyDescent="0.25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5.75" x14ac:dyDescent="0.25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5.75" x14ac:dyDescent="0.25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5.75" x14ac:dyDescent="0.25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5.75" x14ac:dyDescent="0.25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5.75" x14ac:dyDescent="0.25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5.75" x14ac:dyDescent="0.25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5.75" x14ac:dyDescent="0.25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5.75" x14ac:dyDescent="0.25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5.75" x14ac:dyDescent="0.25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5.75" x14ac:dyDescent="0.25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5.75" x14ac:dyDescent="0.25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5.75" x14ac:dyDescent="0.25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5.75" x14ac:dyDescent="0.25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5.75" x14ac:dyDescent="0.25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5.75" x14ac:dyDescent="0.25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5.75" x14ac:dyDescent="0.25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5.75" x14ac:dyDescent="0.25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5.75" x14ac:dyDescent="0.25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5.75" x14ac:dyDescent="0.25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5.75" x14ac:dyDescent="0.25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5.75" x14ac:dyDescent="0.25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5.75" x14ac:dyDescent="0.25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5.75" x14ac:dyDescent="0.25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5.75" x14ac:dyDescent="0.25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5.75" x14ac:dyDescent="0.25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5.75" x14ac:dyDescent="0.25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5.75" x14ac:dyDescent="0.25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5.75" x14ac:dyDescent="0.25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5.75" x14ac:dyDescent="0.25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5.75" x14ac:dyDescent="0.25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5.75" x14ac:dyDescent="0.25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5.75" x14ac:dyDescent="0.25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5.75" x14ac:dyDescent="0.25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5.75" x14ac:dyDescent="0.25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5.75" x14ac:dyDescent="0.25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5.75" x14ac:dyDescent="0.25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5.75" x14ac:dyDescent="0.25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5.75" x14ac:dyDescent="0.25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5.75" x14ac:dyDescent="0.25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5.75" x14ac:dyDescent="0.25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5.75" x14ac:dyDescent="0.25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5.75" x14ac:dyDescent="0.25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5.75" x14ac:dyDescent="0.25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5.75" x14ac:dyDescent="0.25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5.75" x14ac:dyDescent="0.25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5.75" x14ac:dyDescent="0.25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5.75" x14ac:dyDescent="0.25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5.75" x14ac:dyDescent="0.25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5.75" x14ac:dyDescent="0.25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5.75" x14ac:dyDescent="0.25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5.75" x14ac:dyDescent="0.25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5.75" x14ac:dyDescent="0.25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5.75" x14ac:dyDescent="0.25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5.75" x14ac:dyDescent="0.25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5.75" x14ac:dyDescent="0.25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5.75" x14ac:dyDescent="0.25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5.75" x14ac:dyDescent="0.25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5.75" x14ac:dyDescent="0.25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5.75" x14ac:dyDescent="0.25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5.75" x14ac:dyDescent="0.25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5.75" x14ac:dyDescent="0.25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5.75" x14ac:dyDescent="0.25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5.75" x14ac:dyDescent="0.25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5.75" x14ac:dyDescent="0.25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5.75" x14ac:dyDescent="0.25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5.75" x14ac:dyDescent="0.25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5.75" x14ac:dyDescent="0.25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5.75" x14ac:dyDescent="0.25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5.75" x14ac:dyDescent="0.25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5.75" x14ac:dyDescent="0.25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5.75" x14ac:dyDescent="0.25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5.75" x14ac:dyDescent="0.25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5.75" x14ac:dyDescent="0.25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5.75" x14ac:dyDescent="0.25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5.75" x14ac:dyDescent="0.25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5.75" x14ac:dyDescent="0.25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5.75" x14ac:dyDescent="0.25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5.75" x14ac:dyDescent="0.25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5.75" x14ac:dyDescent="0.25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5.75" x14ac:dyDescent="0.25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5.75" x14ac:dyDescent="0.25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5.75" x14ac:dyDescent="0.25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5.75" x14ac:dyDescent="0.25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5.75" x14ac:dyDescent="0.25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5.75" x14ac:dyDescent="0.25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5.75" x14ac:dyDescent="0.25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5.75" x14ac:dyDescent="0.25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5.75" x14ac:dyDescent="0.25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5.75" x14ac:dyDescent="0.25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5.75" x14ac:dyDescent="0.25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5.75" x14ac:dyDescent="0.25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5.75" x14ac:dyDescent="0.25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5.75" x14ac:dyDescent="0.25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5.75" x14ac:dyDescent="0.25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5.75" x14ac:dyDescent="0.25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5.75" x14ac:dyDescent="0.25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5.75" x14ac:dyDescent="0.25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5.75" x14ac:dyDescent="0.25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5.75" x14ac:dyDescent="0.25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5.75" x14ac:dyDescent="0.25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5.75" x14ac:dyDescent="0.25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5.75" x14ac:dyDescent="0.25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5.75" x14ac:dyDescent="0.25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5.75" x14ac:dyDescent="0.25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5.75" x14ac:dyDescent="0.25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5.75" x14ac:dyDescent="0.25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5.75" x14ac:dyDescent="0.25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5.75" x14ac:dyDescent="0.25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5.75" x14ac:dyDescent="0.25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5.75" x14ac:dyDescent="0.25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5.75" x14ac:dyDescent="0.25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5.75" x14ac:dyDescent="0.25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5.75" x14ac:dyDescent="0.25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5.75" x14ac:dyDescent="0.25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5.75" x14ac:dyDescent="0.25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5.75" x14ac:dyDescent="0.25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5.75" x14ac:dyDescent="0.25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5.75" x14ac:dyDescent="0.25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5.75" x14ac:dyDescent="0.25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5.75" x14ac:dyDescent="0.25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5.75" x14ac:dyDescent="0.25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5.75" x14ac:dyDescent="0.25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5.75" x14ac:dyDescent="0.25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5.75" x14ac:dyDescent="0.25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5.75" x14ac:dyDescent="0.25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5.75" x14ac:dyDescent="0.25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5.75" x14ac:dyDescent="0.25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5.75" x14ac:dyDescent="0.25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5.75" x14ac:dyDescent="0.25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5.75" x14ac:dyDescent="0.25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5.75" x14ac:dyDescent="0.25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5.75" x14ac:dyDescent="0.25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5.75" x14ac:dyDescent="0.25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5.75" x14ac:dyDescent="0.25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5.75" x14ac:dyDescent="0.25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5.75" x14ac:dyDescent="0.25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5.75" x14ac:dyDescent="0.25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5.75" x14ac:dyDescent="0.25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5.75" x14ac:dyDescent="0.25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5.75" x14ac:dyDescent="0.25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5.75" x14ac:dyDescent="0.25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5.75" x14ac:dyDescent="0.25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5.75" x14ac:dyDescent="0.25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5.75" x14ac:dyDescent="0.25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5.75" x14ac:dyDescent="0.25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5.75" x14ac:dyDescent="0.25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5.75" x14ac:dyDescent="0.25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5.75" x14ac:dyDescent="0.25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5.75" x14ac:dyDescent="0.25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5.75" x14ac:dyDescent="0.25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5.75" x14ac:dyDescent="0.25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5.75" x14ac:dyDescent="0.25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5.75" x14ac:dyDescent="0.25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5.75" x14ac:dyDescent="0.25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5.75" x14ac:dyDescent="0.25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5.75" x14ac:dyDescent="0.25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5.75" x14ac:dyDescent="0.25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5.75" x14ac:dyDescent="0.25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5.75" x14ac:dyDescent="0.25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5.75" x14ac:dyDescent="0.25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5.75" x14ac:dyDescent="0.25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5.75" x14ac:dyDescent="0.25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5.75" x14ac:dyDescent="0.25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5.75" x14ac:dyDescent="0.25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5.75" x14ac:dyDescent="0.25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5.75" x14ac:dyDescent="0.25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5.75" x14ac:dyDescent="0.25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5.75" x14ac:dyDescent="0.25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5.75" x14ac:dyDescent="0.25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5.75" x14ac:dyDescent="0.25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5.75" x14ac:dyDescent="0.25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5.75" x14ac:dyDescent="0.25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5.75" x14ac:dyDescent="0.25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5.75" x14ac:dyDescent="0.25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5.75" x14ac:dyDescent="0.25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5.75" x14ac:dyDescent="0.25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5.75" x14ac:dyDescent="0.25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5.75" x14ac:dyDescent="0.25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5.75" x14ac:dyDescent="0.25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5.75" x14ac:dyDescent="0.25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5.75" x14ac:dyDescent="0.25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5.75" x14ac:dyDescent="0.25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5.75" x14ac:dyDescent="0.25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5.75" x14ac:dyDescent="0.25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5.75" x14ac:dyDescent="0.25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5.75" x14ac:dyDescent="0.25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5.75" x14ac:dyDescent="0.25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5.75" x14ac:dyDescent="0.25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5.75" x14ac:dyDescent="0.25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5.75" x14ac:dyDescent="0.25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5.75" x14ac:dyDescent="0.25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5.75" x14ac:dyDescent="0.25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5.75" x14ac:dyDescent="0.25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5.75" x14ac:dyDescent="0.25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5.75" x14ac:dyDescent="0.25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5.75" x14ac:dyDescent="0.25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5.75" x14ac:dyDescent="0.25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5.75" x14ac:dyDescent="0.25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5.75" x14ac:dyDescent="0.25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5.75" x14ac:dyDescent="0.25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5.75" x14ac:dyDescent="0.25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5.75" x14ac:dyDescent="0.25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5.75" x14ac:dyDescent="0.25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5.75" x14ac:dyDescent="0.25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5.75" x14ac:dyDescent="0.25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5.75" x14ac:dyDescent="0.25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5.75" x14ac:dyDescent="0.25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5.75" x14ac:dyDescent="0.25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5.75" x14ac:dyDescent="0.25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5.75" x14ac:dyDescent="0.25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5.75" x14ac:dyDescent="0.25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5.75" x14ac:dyDescent="0.25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5.75" x14ac:dyDescent="0.25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5.75" x14ac:dyDescent="0.25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5.75" x14ac:dyDescent="0.25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5.75" x14ac:dyDescent="0.25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5.75" x14ac:dyDescent="0.25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5.75" x14ac:dyDescent="0.25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5.75" x14ac:dyDescent="0.25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5.75" x14ac:dyDescent="0.25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5.75" x14ac:dyDescent="0.25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5.75" x14ac:dyDescent="0.25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5.75" x14ac:dyDescent="0.25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5.75" x14ac:dyDescent="0.25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5.75" x14ac:dyDescent="0.25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5.75" x14ac:dyDescent="0.25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5.75" x14ac:dyDescent="0.25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5.75" x14ac:dyDescent="0.25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5.75" x14ac:dyDescent="0.25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5.75" x14ac:dyDescent="0.25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5.75" x14ac:dyDescent="0.25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5.75" x14ac:dyDescent="0.25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5.75" x14ac:dyDescent="0.25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5.75" x14ac:dyDescent="0.25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5.75" x14ac:dyDescent="0.25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5.75" x14ac:dyDescent="0.25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5.75" x14ac:dyDescent="0.25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5.75" x14ac:dyDescent="0.25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5.75" x14ac:dyDescent="0.25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5.75" x14ac:dyDescent="0.25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5.75" x14ac:dyDescent="0.25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5.75" x14ac:dyDescent="0.25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5.75" x14ac:dyDescent="0.25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5.75" x14ac:dyDescent="0.25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5.75" x14ac:dyDescent="0.25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5.75" x14ac:dyDescent="0.25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5.75" x14ac:dyDescent="0.25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5.75" x14ac:dyDescent="0.25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5.75" x14ac:dyDescent="0.25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5.75" x14ac:dyDescent="0.25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5.75" x14ac:dyDescent="0.25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5.75" x14ac:dyDescent="0.25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5.75" x14ac:dyDescent="0.25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5.75" x14ac:dyDescent="0.25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5.75" x14ac:dyDescent="0.25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5.75" x14ac:dyDescent="0.25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5.75" x14ac:dyDescent="0.25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5.75" x14ac:dyDescent="0.25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5.75" x14ac:dyDescent="0.25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5.75" x14ac:dyDescent="0.25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5.75" x14ac:dyDescent="0.25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5.75" x14ac:dyDescent="0.25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5.75" x14ac:dyDescent="0.25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5.75" x14ac:dyDescent="0.25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5.75" x14ac:dyDescent="0.25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5.75" x14ac:dyDescent="0.25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5.75" x14ac:dyDescent="0.25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5.75" x14ac:dyDescent="0.25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5.75" x14ac:dyDescent="0.25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5.75" x14ac:dyDescent="0.25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5.75" x14ac:dyDescent="0.25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5.75" x14ac:dyDescent="0.25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5.75" x14ac:dyDescent="0.25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5.75" x14ac:dyDescent="0.25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5.75" x14ac:dyDescent="0.25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5.75" x14ac:dyDescent="0.25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5.75" x14ac:dyDescent="0.25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5.75" x14ac:dyDescent="0.25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5.75" x14ac:dyDescent="0.25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5.75" x14ac:dyDescent="0.25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5.75" x14ac:dyDescent="0.25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5.75" x14ac:dyDescent="0.25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5.75" x14ac:dyDescent="0.25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5.75" x14ac:dyDescent="0.25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5.75" x14ac:dyDescent="0.25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5.75" x14ac:dyDescent="0.25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5.75" x14ac:dyDescent="0.25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5.75" x14ac:dyDescent="0.25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5.75" x14ac:dyDescent="0.25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5.75" x14ac:dyDescent="0.25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5.75" x14ac:dyDescent="0.25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5.75" x14ac:dyDescent="0.25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5.75" x14ac:dyDescent="0.25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5.75" x14ac:dyDescent="0.25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5.75" x14ac:dyDescent="0.25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5.75" x14ac:dyDescent="0.25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5.75" x14ac:dyDescent="0.25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5.75" x14ac:dyDescent="0.25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5.75" x14ac:dyDescent="0.25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5.75" x14ac:dyDescent="0.25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5.75" x14ac:dyDescent="0.25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5.75" x14ac:dyDescent="0.25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5.75" x14ac:dyDescent="0.25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5.75" x14ac:dyDescent="0.25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5.75" x14ac:dyDescent="0.25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5.75" x14ac:dyDescent="0.25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5.75" x14ac:dyDescent="0.25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5.75" x14ac:dyDescent="0.25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5.75" x14ac:dyDescent="0.25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5.75" x14ac:dyDescent="0.25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5.75" x14ac:dyDescent="0.25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5.75" x14ac:dyDescent="0.25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5.75" x14ac:dyDescent="0.25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5.75" x14ac:dyDescent="0.25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5.75" x14ac:dyDescent="0.25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5.75" x14ac:dyDescent="0.25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5.75" x14ac:dyDescent="0.25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5.75" x14ac:dyDescent="0.25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5.75" x14ac:dyDescent="0.25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5.75" x14ac:dyDescent="0.25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5.75" x14ac:dyDescent="0.25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5.75" x14ac:dyDescent="0.25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5.75" x14ac:dyDescent="0.25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5.75" x14ac:dyDescent="0.25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5.75" x14ac:dyDescent="0.25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5.75" x14ac:dyDescent="0.25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5.75" x14ac:dyDescent="0.25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5.75" x14ac:dyDescent="0.25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5.75" x14ac:dyDescent="0.25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5.75" x14ac:dyDescent="0.25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5.75" x14ac:dyDescent="0.25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5.75" x14ac:dyDescent="0.25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5.75" x14ac:dyDescent="0.25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5.75" x14ac:dyDescent="0.25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5.75" x14ac:dyDescent="0.25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5.75" x14ac:dyDescent="0.25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5.75" x14ac:dyDescent="0.25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5.75" x14ac:dyDescent="0.25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5.75" x14ac:dyDescent="0.25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5.75" x14ac:dyDescent="0.25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5.75" x14ac:dyDescent="0.25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5.75" x14ac:dyDescent="0.25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5.75" x14ac:dyDescent="0.25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5.75" x14ac:dyDescent="0.25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5.75" x14ac:dyDescent="0.25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5.75" x14ac:dyDescent="0.25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5.75" x14ac:dyDescent="0.25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5.75" x14ac:dyDescent="0.25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5.75" x14ac:dyDescent="0.25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5.75" x14ac:dyDescent="0.25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5.75" x14ac:dyDescent="0.25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5.75" x14ac:dyDescent="0.25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5.75" x14ac:dyDescent="0.25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5.75" x14ac:dyDescent="0.25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5.75" x14ac:dyDescent="0.25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5.75" x14ac:dyDescent="0.25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5.75" x14ac:dyDescent="0.25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5.75" x14ac:dyDescent="0.25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5.75" x14ac:dyDescent="0.25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5.75" x14ac:dyDescent="0.25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5.75" x14ac:dyDescent="0.25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5.75" x14ac:dyDescent="0.25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5.75" x14ac:dyDescent="0.25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5.75" x14ac:dyDescent="0.25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5.75" x14ac:dyDescent="0.25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5.75" x14ac:dyDescent="0.25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5.75" x14ac:dyDescent="0.25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5.75" x14ac:dyDescent="0.25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5.75" x14ac:dyDescent="0.25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5.75" x14ac:dyDescent="0.25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5.75" x14ac:dyDescent="0.25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5.75" x14ac:dyDescent="0.25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5.75" x14ac:dyDescent="0.25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5.75" x14ac:dyDescent="0.25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5.75" x14ac:dyDescent="0.25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5.75" x14ac:dyDescent="0.25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5.75" x14ac:dyDescent="0.25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5.75" x14ac:dyDescent="0.25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5.75" x14ac:dyDescent="0.25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5.75" x14ac:dyDescent="0.25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5.75" x14ac:dyDescent="0.25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5.75" x14ac:dyDescent="0.25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5.75" x14ac:dyDescent="0.25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5.75" x14ac:dyDescent="0.25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5.75" x14ac:dyDescent="0.25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5.75" x14ac:dyDescent="0.25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5.75" x14ac:dyDescent="0.25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5.75" x14ac:dyDescent="0.25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5.75" x14ac:dyDescent="0.25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5.75" x14ac:dyDescent="0.25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5.75" x14ac:dyDescent="0.25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5.75" x14ac:dyDescent="0.25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5.75" x14ac:dyDescent="0.25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5.75" x14ac:dyDescent="0.25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5.75" x14ac:dyDescent="0.25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5.75" x14ac:dyDescent="0.25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5.75" x14ac:dyDescent="0.25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5.75" x14ac:dyDescent="0.25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5.75" x14ac:dyDescent="0.25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5.75" x14ac:dyDescent="0.25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5.75" x14ac:dyDescent="0.25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5.75" x14ac:dyDescent="0.25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5.75" x14ac:dyDescent="0.25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5.75" x14ac:dyDescent="0.25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5.75" x14ac:dyDescent="0.25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5.75" x14ac:dyDescent="0.25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5.75" x14ac:dyDescent="0.25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5.75" x14ac:dyDescent="0.25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5.75" x14ac:dyDescent="0.25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5.75" x14ac:dyDescent="0.25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5.75" x14ac:dyDescent="0.25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5.75" x14ac:dyDescent="0.25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5.75" x14ac:dyDescent="0.25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5.75" x14ac:dyDescent="0.25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5.75" x14ac:dyDescent="0.25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5.75" x14ac:dyDescent="0.25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5.75" x14ac:dyDescent="0.25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5.75" x14ac:dyDescent="0.25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5.75" x14ac:dyDescent="0.25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5.75" x14ac:dyDescent="0.25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5.75" x14ac:dyDescent="0.25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5.75" x14ac:dyDescent="0.25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5.75" x14ac:dyDescent="0.25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5.75" x14ac:dyDescent="0.25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5.75" x14ac:dyDescent="0.25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5.75" x14ac:dyDescent="0.25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5.75" x14ac:dyDescent="0.25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5.75" x14ac:dyDescent="0.25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5.75" x14ac:dyDescent="0.25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5.75" x14ac:dyDescent="0.25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5.75" x14ac:dyDescent="0.25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5.75" x14ac:dyDescent="0.25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5.75" x14ac:dyDescent="0.25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5.75" x14ac:dyDescent="0.25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5.75" x14ac:dyDescent="0.25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5.75" x14ac:dyDescent="0.25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5.75" x14ac:dyDescent="0.25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5.75" x14ac:dyDescent="0.25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5.75" x14ac:dyDescent="0.25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5.75" x14ac:dyDescent="0.25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5.75" x14ac:dyDescent="0.25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5.75" x14ac:dyDescent="0.25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5.75" x14ac:dyDescent="0.25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5.75" x14ac:dyDescent="0.25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5.75" x14ac:dyDescent="0.25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5.75" x14ac:dyDescent="0.25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5.75" x14ac:dyDescent="0.25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5.75" x14ac:dyDescent="0.25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5.75" x14ac:dyDescent="0.25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5.75" x14ac:dyDescent="0.25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5.75" x14ac:dyDescent="0.25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5.75" x14ac:dyDescent="0.25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5.75" x14ac:dyDescent="0.25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5.75" x14ac:dyDescent="0.25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5.75" x14ac:dyDescent="0.25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5.75" x14ac:dyDescent="0.25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5.75" x14ac:dyDescent="0.25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5.75" x14ac:dyDescent="0.25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5.75" x14ac:dyDescent="0.25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5.75" x14ac:dyDescent="0.25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5.75" x14ac:dyDescent="0.25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5.75" x14ac:dyDescent="0.25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5.75" x14ac:dyDescent="0.25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5.75" x14ac:dyDescent="0.25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5.75" x14ac:dyDescent="0.25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5.75" x14ac:dyDescent="0.25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5.75" x14ac:dyDescent="0.25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5.75" x14ac:dyDescent="0.25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5.75" x14ac:dyDescent="0.25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5.75" x14ac:dyDescent="0.25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5.75" x14ac:dyDescent="0.25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5.75" x14ac:dyDescent="0.25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5.75" x14ac:dyDescent="0.25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5.75" x14ac:dyDescent="0.25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5.75" x14ac:dyDescent="0.25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5.75" x14ac:dyDescent="0.25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5.75" x14ac:dyDescent="0.25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5.75" x14ac:dyDescent="0.25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5.75" x14ac:dyDescent="0.25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5.75" x14ac:dyDescent="0.25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5.75" x14ac:dyDescent="0.25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5.75" x14ac:dyDescent="0.25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5.75" x14ac:dyDescent="0.25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5.75" x14ac:dyDescent="0.25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5.75" x14ac:dyDescent="0.25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5.75" x14ac:dyDescent="0.25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5.75" x14ac:dyDescent="0.25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5.75" x14ac:dyDescent="0.25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5.75" x14ac:dyDescent="0.25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5.75" x14ac:dyDescent="0.25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5.75" x14ac:dyDescent="0.25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5.75" x14ac:dyDescent="0.25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5.75" x14ac:dyDescent="0.25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5.75" x14ac:dyDescent="0.25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5.75" x14ac:dyDescent="0.25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5.75" x14ac:dyDescent="0.25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5.75" x14ac:dyDescent="0.25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5.75" x14ac:dyDescent="0.25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5.75" x14ac:dyDescent="0.25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5.75" x14ac:dyDescent="0.25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5.75" x14ac:dyDescent="0.25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5.75" x14ac:dyDescent="0.25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5.75" x14ac:dyDescent="0.25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5.75" x14ac:dyDescent="0.25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5.75" x14ac:dyDescent="0.25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5.75" x14ac:dyDescent="0.25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5.75" x14ac:dyDescent="0.25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5.75" x14ac:dyDescent="0.25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5.75" x14ac:dyDescent="0.25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5.75" x14ac:dyDescent="0.25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5.75" x14ac:dyDescent="0.25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5.75" x14ac:dyDescent="0.25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5.75" x14ac:dyDescent="0.25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5.75" x14ac:dyDescent="0.25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5.75" x14ac:dyDescent="0.25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5.75" x14ac:dyDescent="0.25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5.75" x14ac:dyDescent="0.25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5.75" x14ac:dyDescent="0.25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5.75" x14ac:dyDescent="0.25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5.75" x14ac:dyDescent="0.25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5.75" x14ac:dyDescent="0.25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5.75" x14ac:dyDescent="0.25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5.75" x14ac:dyDescent="0.25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5.75" x14ac:dyDescent="0.25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5.75" x14ac:dyDescent="0.25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5.75" x14ac:dyDescent="0.25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5.75" x14ac:dyDescent="0.25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5.75" x14ac:dyDescent="0.25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5.75" x14ac:dyDescent="0.25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5.75" x14ac:dyDescent="0.25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5.75" x14ac:dyDescent="0.25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5.75" x14ac:dyDescent="0.25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5.75" x14ac:dyDescent="0.25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5.75" x14ac:dyDescent="0.25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5.75" x14ac:dyDescent="0.25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5.75" x14ac:dyDescent="0.25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5.75" x14ac:dyDescent="0.25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5.75" x14ac:dyDescent="0.25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5.75" x14ac:dyDescent="0.25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5.75" x14ac:dyDescent="0.25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5.75" x14ac:dyDescent="0.25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5.75" x14ac:dyDescent="0.25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5.75" x14ac:dyDescent="0.25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5.75" x14ac:dyDescent="0.25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5.75" x14ac:dyDescent="0.25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5.75" x14ac:dyDescent="0.25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5.75" x14ac:dyDescent="0.25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5.75" x14ac:dyDescent="0.25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5.75" x14ac:dyDescent="0.25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5.75" x14ac:dyDescent="0.25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5.75" x14ac:dyDescent="0.25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5.75" x14ac:dyDescent="0.25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5.75" x14ac:dyDescent="0.25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5.75" x14ac:dyDescent="0.25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5.75" x14ac:dyDescent="0.25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5.75" x14ac:dyDescent="0.25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5.75" x14ac:dyDescent="0.25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5.75" x14ac:dyDescent="0.25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5.75" x14ac:dyDescent="0.25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5.75" x14ac:dyDescent="0.25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5.75" x14ac:dyDescent="0.25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5.75" x14ac:dyDescent="0.25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5.75" x14ac:dyDescent="0.25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5.75" x14ac:dyDescent="0.25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5.75" x14ac:dyDescent="0.25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5.75" x14ac:dyDescent="0.25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5.75" x14ac:dyDescent="0.25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5.75" x14ac:dyDescent="0.25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5.75" x14ac:dyDescent="0.25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5.75" x14ac:dyDescent="0.25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5.75" x14ac:dyDescent="0.25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5.75" x14ac:dyDescent="0.25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5.75" x14ac:dyDescent="0.25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5.75" x14ac:dyDescent="0.25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5.75" x14ac:dyDescent="0.25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5.75" x14ac:dyDescent="0.25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5.75" x14ac:dyDescent="0.25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5.75" x14ac:dyDescent="0.25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5.75" x14ac:dyDescent="0.25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5.75" x14ac:dyDescent="0.25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5.75" x14ac:dyDescent="0.25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5.75" x14ac:dyDescent="0.25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5.75" x14ac:dyDescent="0.25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5.75" x14ac:dyDescent="0.25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5.75" x14ac:dyDescent="0.25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5.75" x14ac:dyDescent="0.25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5.75" x14ac:dyDescent="0.25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5.75" x14ac:dyDescent="0.25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5.75" x14ac:dyDescent="0.25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5.75" x14ac:dyDescent="0.25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5.75" x14ac:dyDescent="0.25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5.75" x14ac:dyDescent="0.25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5.75" x14ac:dyDescent="0.25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5.75" x14ac:dyDescent="0.25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5.75" x14ac:dyDescent="0.25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5.75" x14ac:dyDescent="0.25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5.75" x14ac:dyDescent="0.25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5.75" x14ac:dyDescent="0.25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5.75" x14ac:dyDescent="0.25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5.75" x14ac:dyDescent="0.25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5.75" x14ac:dyDescent="0.25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5.75" x14ac:dyDescent="0.25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spans="1:26" ht="15.75" x14ac:dyDescent="0.25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  <row r="1001" spans="1:26" ht="15.75" x14ac:dyDescent="0.25">
      <c r="A1001" s="52"/>
      <c r="B1001" s="52"/>
      <c r="C1001" s="52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</row>
    <row r="1002" spans="1:26" ht="15.75" x14ac:dyDescent="0.25">
      <c r="A1002" s="52"/>
      <c r="B1002" s="52"/>
      <c r="C1002" s="52"/>
      <c r="D1002" s="52"/>
      <c r="E1002" s="52"/>
      <c r="F1002" s="52"/>
      <c r="G1002" s="52"/>
      <c r="H1002" s="52"/>
      <c r="I1002" s="52"/>
      <c r="J1002" s="52"/>
      <c r="K1002" s="52"/>
      <c r="L1002" s="52"/>
      <c r="M1002" s="52"/>
      <c r="N1002" s="52"/>
      <c r="O1002" s="52"/>
      <c r="P1002" s="52"/>
      <c r="Q1002" s="52"/>
      <c r="R1002" s="52"/>
      <c r="S1002" s="52"/>
      <c r="T1002" s="52"/>
      <c r="U1002" s="52"/>
      <c r="V1002" s="52"/>
      <c r="W1002" s="52"/>
      <c r="X1002" s="52"/>
      <c r="Y1002" s="52"/>
      <c r="Z1002" s="52"/>
    </row>
  </sheetData>
  <mergeCells count="42">
    <mergeCell ref="B7:D7"/>
    <mergeCell ref="B24:H24"/>
    <mergeCell ref="B25:H25"/>
    <mergeCell ref="B26:H26"/>
    <mergeCell ref="B27:H27"/>
    <mergeCell ref="B8:D8"/>
    <mergeCell ref="B9:H9"/>
    <mergeCell ref="B10:H10"/>
    <mergeCell ref="B11:H11"/>
    <mergeCell ref="B12:H12"/>
    <mergeCell ref="B13:H13"/>
    <mergeCell ref="B14:H14"/>
    <mergeCell ref="B15:H15"/>
    <mergeCell ref="B16:H16"/>
    <mergeCell ref="F17:H17"/>
    <mergeCell ref="B19:I19"/>
    <mergeCell ref="A1:I1"/>
    <mergeCell ref="A2:I3"/>
    <mergeCell ref="B4:I4"/>
    <mergeCell ref="B5:H5"/>
    <mergeCell ref="B6:D6"/>
    <mergeCell ref="B20:H20"/>
    <mergeCell ref="B21:H21"/>
    <mergeCell ref="B22:H22"/>
    <mergeCell ref="B23:H23"/>
    <mergeCell ref="B32:I32"/>
    <mergeCell ref="B28:H28"/>
    <mergeCell ref="F30:H30"/>
    <mergeCell ref="B43:H43"/>
    <mergeCell ref="B44:H44"/>
    <mergeCell ref="B33:H33"/>
    <mergeCell ref="B34:H34"/>
    <mergeCell ref="B35:H35"/>
    <mergeCell ref="B36:H36"/>
    <mergeCell ref="B37:H37"/>
    <mergeCell ref="B38:H38"/>
    <mergeCell ref="B39:H39"/>
    <mergeCell ref="F45:H45"/>
    <mergeCell ref="B48:E48"/>
    <mergeCell ref="F48:H48"/>
    <mergeCell ref="A51:H51"/>
    <mergeCell ref="A53:H53"/>
  </mergeCell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6"/>
  <sheetViews>
    <sheetView view="pageBreakPreview" topLeftCell="A197" zoomScale="90" zoomScaleNormal="145" zoomScaleSheetLayoutView="90" workbookViewId="0">
      <selection activeCell="F205" sqref="F205"/>
    </sheetView>
  </sheetViews>
  <sheetFormatPr baseColWidth="10" defaultColWidth="9.140625" defaultRowHeight="12.75" x14ac:dyDescent="0.2"/>
  <cols>
    <col min="1" max="1" width="33.85546875" style="2" bestFit="1" customWidth="1"/>
    <col min="2" max="2" width="13.5703125" style="2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6.85546875" style="1" customWidth="1"/>
    <col min="9" max="9" width="5.7109375" style="1" customWidth="1"/>
    <col min="10" max="10" width="8.5703125" style="1" customWidth="1"/>
    <col min="11" max="11" width="10" style="1" customWidth="1"/>
    <col min="12" max="12" width="9.140625" style="1"/>
    <col min="13" max="13" width="13.140625" style="1" bestFit="1" customWidth="1"/>
    <col min="14" max="14" width="17.28515625" style="1" bestFit="1" customWidth="1"/>
    <col min="15" max="16384" width="9.140625" style="1"/>
  </cols>
  <sheetData>
    <row r="1" spans="1:11" ht="79.5" customHeight="1" thickBot="1" x14ac:dyDescent="0.25">
      <c r="A1" s="228" t="str">
        <f>+'FACTOR MULTIPLICADOR'!A2</f>
        <v>“INTERVENTORÍA TÉCNICA, ADMINISTRATIVA, JURÍDICA Y FINANCIERA AL ESTUDIO DE ALTERNATIVAS Y DISEÑO DEFINITIVO FASE 3 DE LA MEJOR INFRAESTRUCTURA VIAL PARA MEJORAR LA MOVILIDAD EN LA AVENIDA KEVIN ANGEL ENTRE EL SECTOR DE SAN RAFAEL Y AGUAS DE MANIZALES EN AMBOS SENTIDOS</v>
      </c>
      <c r="B1" s="229"/>
      <c r="C1" s="229"/>
      <c r="D1" s="229"/>
      <c r="E1" s="229"/>
      <c r="F1" s="229"/>
      <c r="G1" s="229"/>
      <c r="H1" s="229"/>
      <c r="I1" s="229"/>
      <c r="J1" s="229"/>
      <c r="K1" s="230"/>
    </row>
    <row r="2" spans="1:11" ht="27.6" customHeight="1" thickBot="1" x14ac:dyDescent="0.25">
      <c r="A2" s="251"/>
      <c r="B2" s="252"/>
      <c r="C2" s="252"/>
      <c r="D2" s="252"/>
      <c r="E2" s="252"/>
      <c r="F2" s="252"/>
      <c r="G2" s="252"/>
      <c r="H2" s="252"/>
      <c r="I2" s="252"/>
      <c r="J2" s="252"/>
      <c r="K2" s="253"/>
    </row>
    <row r="3" spans="1:11" ht="24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1"/>
      <c r="J3" s="237" t="s">
        <v>131</v>
      </c>
      <c r="K3" s="238"/>
    </row>
    <row r="4" spans="1:11" ht="16.5" customHeight="1" x14ac:dyDescent="0.2">
      <c r="A4" s="234" t="s">
        <v>23</v>
      </c>
      <c r="B4" s="235"/>
      <c r="C4" s="235"/>
      <c r="D4" s="235"/>
      <c r="E4" s="235"/>
      <c r="F4" s="235"/>
      <c r="G4" s="235"/>
      <c r="H4" s="235"/>
      <c r="I4" s="235"/>
      <c r="J4" s="235"/>
      <c r="K4" s="236"/>
    </row>
    <row r="5" spans="1:11" ht="16.5" customHeight="1" x14ac:dyDescent="0.2">
      <c r="A5" s="242" t="s">
        <v>149</v>
      </c>
      <c r="B5" s="243"/>
      <c r="C5" s="243"/>
      <c r="D5" s="243"/>
      <c r="E5" s="243"/>
      <c r="F5" s="243"/>
      <c r="G5" s="243"/>
      <c r="H5" s="243"/>
      <c r="I5" s="243"/>
      <c r="J5" s="243"/>
      <c r="K5" s="244"/>
    </row>
    <row r="6" spans="1:11" x14ac:dyDescent="0.2">
      <c r="A6" s="245" t="s">
        <v>18</v>
      </c>
      <c r="B6" s="246"/>
      <c r="C6" s="246"/>
      <c r="D6" s="246"/>
      <c r="E6" s="246"/>
      <c r="F6" s="246"/>
      <c r="G6" s="246"/>
      <c r="H6" s="246"/>
      <c r="I6" s="246"/>
      <c r="J6" s="246"/>
      <c r="K6" s="247"/>
    </row>
    <row r="7" spans="1:11" x14ac:dyDescent="0.2">
      <c r="A7" s="5" t="s">
        <v>3</v>
      </c>
      <c r="B7" s="3" t="s">
        <v>5</v>
      </c>
      <c r="C7" s="3" t="s">
        <v>5</v>
      </c>
      <c r="D7" s="248" t="s">
        <v>6</v>
      </c>
      <c r="E7" s="249"/>
      <c r="F7" s="3" t="s">
        <v>7</v>
      </c>
      <c r="G7" s="3" t="s">
        <v>8</v>
      </c>
      <c r="H7" s="248" t="s">
        <v>9</v>
      </c>
      <c r="I7" s="249"/>
      <c r="J7" s="248" t="s">
        <v>10</v>
      </c>
      <c r="K7" s="250"/>
    </row>
    <row r="8" spans="1:11" ht="25.5" x14ac:dyDescent="0.2">
      <c r="A8" s="16" t="s">
        <v>4</v>
      </c>
      <c r="B8" s="14" t="s">
        <v>1</v>
      </c>
      <c r="C8" s="14" t="s">
        <v>20</v>
      </c>
      <c r="D8" s="204" t="s">
        <v>11</v>
      </c>
      <c r="E8" s="205"/>
      <c r="F8" s="14" t="s">
        <v>12</v>
      </c>
      <c r="G8" s="14" t="s">
        <v>13</v>
      </c>
      <c r="H8" s="204" t="s">
        <v>19</v>
      </c>
      <c r="I8" s="205"/>
      <c r="J8" s="204" t="s">
        <v>15</v>
      </c>
      <c r="K8" s="206"/>
    </row>
    <row r="9" spans="1:11" x14ac:dyDescent="0.2">
      <c r="A9" s="17" t="s">
        <v>75</v>
      </c>
      <c r="B9" s="18">
        <v>1</v>
      </c>
      <c r="C9" s="19">
        <v>6710444</v>
      </c>
      <c r="D9" s="207">
        <v>0.1</v>
      </c>
      <c r="E9" s="208"/>
      <c r="F9" s="15">
        <v>2.1800000000000002</v>
      </c>
      <c r="G9" s="20">
        <f>ROUND(C9*D9*F9*B9,0)</f>
        <v>1462877</v>
      </c>
      <c r="H9" s="209">
        <v>1</v>
      </c>
      <c r="I9" s="210"/>
      <c r="J9" s="211">
        <f>ROUND(G9*H9,0)</f>
        <v>1462877</v>
      </c>
      <c r="K9" s="212"/>
    </row>
    <row r="10" spans="1:11" x14ac:dyDescent="0.2">
      <c r="A10" s="21" t="s">
        <v>121</v>
      </c>
      <c r="B10" s="22">
        <v>1</v>
      </c>
      <c r="C10" s="23">
        <v>3200000</v>
      </c>
      <c r="D10" s="198">
        <v>0.2</v>
      </c>
      <c r="E10" s="199"/>
      <c r="F10" s="15">
        <v>2.1800000000000002</v>
      </c>
      <c r="G10" s="24">
        <f>ROUND(C10*D10*F10*B10,0)</f>
        <v>1395200</v>
      </c>
      <c r="H10" s="200">
        <v>1</v>
      </c>
      <c r="I10" s="201"/>
      <c r="J10" s="202">
        <f>ROUND(G10*H10,0)</f>
        <v>1395200</v>
      </c>
      <c r="K10" s="203"/>
    </row>
    <row r="11" spans="1:11" x14ac:dyDescent="0.2">
      <c r="A11" s="21"/>
      <c r="B11" s="22"/>
      <c r="C11" s="23"/>
      <c r="D11" s="198"/>
      <c r="E11" s="199"/>
      <c r="F11" s="15"/>
      <c r="G11" s="24"/>
      <c r="H11" s="200"/>
      <c r="I11" s="201"/>
      <c r="J11" s="202"/>
      <c r="K11" s="203"/>
    </row>
    <row r="12" spans="1:11" x14ac:dyDescent="0.2">
      <c r="A12" s="213" t="s">
        <v>16</v>
      </c>
      <c r="B12" s="214"/>
      <c r="C12" s="214"/>
      <c r="D12" s="214"/>
      <c r="E12" s="214"/>
      <c r="F12" s="214"/>
      <c r="G12" s="214"/>
      <c r="H12" s="214"/>
      <c r="I12" s="215"/>
      <c r="J12" s="216">
        <f>SUM(J9:K11)</f>
        <v>2858077</v>
      </c>
      <c r="K12" s="217"/>
    </row>
    <row r="13" spans="1:11" ht="16.5" customHeight="1" x14ac:dyDescent="0.2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8"/>
    </row>
    <row r="14" spans="1:11" x14ac:dyDescent="0.2">
      <c r="A14" s="218" t="s">
        <v>26</v>
      </c>
      <c r="B14" s="219"/>
      <c r="C14" s="219"/>
      <c r="D14" s="219"/>
      <c r="E14" s="219"/>
      <c r="F14" s="219"/>
      <c r="G14" s="219"/>
      <c r="H14" s="219"/>
      <c r="I14" s="219"/>
      <c r="J14" s="219"/>
      <c r="K14" s="220"/>
    </row>
    <row r="15" spans="1:11" x14ac:dyDescent="0.2">
      <c r="A15" s="6" t="s">
        <v>0</v>
      </c>
      <c r="B15" s="221" t="s">
        <v>1</v>
      </c>
      <c r="C15" s="222"/>
      <c r="D15" s="223"/>
      <c r="E15" s="224" t="s">
        <v>14</v>
      </c>
      <c r="F15" s="224"/>
      <c r="G15" s="224"/>
      <c r="H15" s="204" t="s">
        <v>2</v>
      </c>
      <c r="I15" s="205"/>
      <c r="J15" s="224" t="s">
        <v>17</v>
      </c>
      <c r="K15" s="225"/>
    </row>
    <row r="16" spans="1:11" ht="38.25" x14ac:dyDescent="0.2">
      <c r="A16" s="7" t="s">
        <v>24</v>
      </c>
      <c r="B16" s="260">
        <v>1</v>
      </c>
      <c r="C16" s="261"/>
      <c r="D16" s="262"/>
      <c r="E16" s="263">
        <v>1</v>
      </c>
      <c r="F16" s="264"/>
      <c r="G16" s="265"/>
      <c r="H16" s="231">
        <v>250000</v>
      </c>
      <c r="I16" s="232"/>
      <c r="J16" s="231">
        <f t="shared" ref="J16:J17" si="0">ROUND(E16*H16,0)</f>
        <v>250000</v>
      </c>
      <c r="K16" s="233"/>
    </row>
    <row r="17" spans="1:11" ht="40.5" customHeight="1" x14ac:dyDescent="0.2">
      <c r="A17" s="7" t="s">
        <v>25</v>
      </c>
      <c r="B17" s="260">
        <v>1</v>
      </c>
      <c r="C17" s="261"/>
      <c r="D17" s="262"/>
      <c r="E17" s="260">
        <v>1</v>
      </c>
      <c r="F17" s="261"/>
      <c r="G17" s="262"/>
      <c r="H17" s="231">
        <v>100000</v>
      </c>
      <c r="I17" s="232"/>
      <c r="J17" s="231">
        <f t="shared" si="0"/>
        <v>100000</v>
      </c>
      <c r="K17" s="233"/>
    </row>
    <row r="18" spans="1:11" ht="16.5" customHeight="1" x14ac:dyDescent="0.2">
      <c r="A18" s="116"/>
      <c r="B18" s="117"/>
      <c r="C18" s="117"/>
      <c r="D18" s="117"/>
      <c r="E18" s="117"/>
      <c r="F18" s="117"/>
      <c r="G18" s="117"/>
      <c r="H18" s="117"/>
      <c r="I18" s="117"/>
      <c r="J18" s="117"/>
      <c r="K18" s="118"/>
    </row>
    <row r="19" spans="1:11" ht="16.5" customHeight="1" x14ac:dyDescent="0.2">
      <c r="A19" s="257" t="s">
        <v>122</v>
      </c>
      <c r="B19" s="258"/>
      <c r="C19" s="259"/>
      <c r="D19" s="259"/>
      <c r="E19" s="259"/>
      <c r="F19" s="259"/>
      <c r="G19" s="259"/>
      <c r="H19" s="259"/>
      <c r="I19" s="259"/>
      <c r="J19" s="266">
        <f>SUM(J16:K18)</f>
        <v>350000</v>
      </c>
      <c r="K19" s="267"/>
    </row>
    <row r="20" spans="1:11" ht="16.5" customHeight="1" x14ac:dyDescent="0.2">
      <c r="A20" s="116"/>
      <c r="B20" s="117"/>
      <c r="C20" s="117"/>
      <c r="D20" s="117"/>
      <c r="E20" s="117"/>
      <c r="F20" s="117"/>
      <c r="G20" s="117"/>
      <c r="H20" s="117"/>
      <c r="I20" s="117"/>
      <c r="J20" s="117"/>
      <c r="K20" s="118"/>
    </row>
    <row r="21" spans="1:11" ht="16.5" customHeight="1" x14ac:dyDescent="0.2">
      <c r="A21" s="257" t="s">
        <v>132</v>
      </c>
      <c r="B21" s="258"/>
      <c r="C21" s="259"/>
      <c r="D21" s="259"/>
      <c r="E21" s="259"/>
      <c r="F21" s="259"/>
      <c r="G21" s="259"/>
      <c r="H21" s="259"/>
      <c r="I21" s="259"/>
      <c r="J21" s="226">
        <f>+J12+J19</f>
        <v>3208077</v>
      </c>
      <c r="K21" s="227"/>
    </row>
    <row r="22" spans="1:11" ht="16.5" customHeight="1" x14ac:dyDescent="0.2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8"/>
    </row>
    <row r="23" spans="1:11" ht="13.5" thickBot="1" x14ac:dyDescent="0.25">
      <c r="A23" s="143"/>
      <c r="B23" s="144"/>
      <c r="C23" s="144"/>
      <c r="D23" s="144"/>
      <c r="E23" s="144"/>
      <c r="F23" s="144"/>
      <c r="G23" s="144"/>
      <c r="H23" s="144"/>
      <c r="I23" s="144"/>
      <c r="J23" s="145"/>
      <c r="K23" s="146"/>
    </row>
    <row r="24" spans="1:11" x14ac:dyDescent="0.2">
      <c r="A24" s="254" t="s">
        <v>133</v>
      </c>
      <c r="B24" s="255"/>
      <c r="C24" s="255"/>
      <c r="D24" s="255"/>
      <c r="E24" s="255"/>
      <c r="F24" s="255"/>
      <c r="G24" s="255"/>
      <c r="H24" s="255"/>
      <c r="I24" s="255"/>
      <c r="J24" s="255"/>
      <c r="K24" s="256"/>
    </row>
    <row r="25" spans="1:11" x14ac:dyDescent="0.2">
      <c r="A25" s="245" t="s">
        <v>18</v>
      </c>
      <c r="B25" s="246"/>
      <c r="C25" s="246"/>
      <c r="D25" s="246"/>
      <c r="E25" s="246"/>
      <c r="F25" s="246"/>
      <c r="G25" s="246"/>
      <c r="H25" s="246"/>
      <c r="I25" s="246"/>
      <c r="J25" s="246"/>
      <c r="K25" s="247"/>
    </row>
    <row r="26" spans="1:11" x14ac:dyDescent="0.2">
      <c r="A26" s="5" t="s">
        <v>3</v>
      </c>
      <c r="B26" s="3" t="s">
        <v>5</v>
      </c>
      <c r="C26" s="3" t="s">
        <v>5</v>
      </c>
      <c r="D26" s="248" t="s">
        <v>6</v>
      </c>
      <c r="E26" s="249"/>
      <c r="F26" s="3" t="s">
        <v>7</v>
      </c>
      <c r="G26" s="3" t="s">
        <v>8</v>
      </c>
      <c r="H26" s="248" t="s">
        <v>9</v>
      </c>
      <c r="I26" s="249"/>
      <c r="J26" s="248" t="s">
        <v>10</v>
      </c>
      <c r="K26" s="250"/>
    </row>
    <row r="27" spans="1:11" ht="25.5" customHeight="1" x14ac:dyDescent="0.2">
      <c r="A27" s="16" t="s">
        <v>4</v>
      </c>
      <c r="B27" s="14" t="s">
        <v>1</v>
      </c>
      <c r="C27" s="14" t="s">
        <v>20</v>
      </c>
      <c r="D27" s="204" t="s">
        <v>11</v>
      </c>
      <c r="E27" s="205"/>
      <c r="F27" s="14" t="s">
        <v>12</v>
      </c>
      <c r="G27" s="14" t="s">
        <v>13</v>
      </c>
      <c r="H27" s="204" t="s">
        <v>19</v>
      </c>
      <c r="I27" s="205"/>
      <c r="J27" s="204" t="s">
        <v>15</v>
      </c>
      <c r="K27" s="206"/>
    </row>
    <row r="28" spans="1:11" x14ac:dyDescent="0.2">
      <c r="A28" s="17" t="s">
        <v>75</v>
      </c>
      <c r="B28" s="18">
        <v>1</v>
      </c>
      <c r="C28" s="19">
        <f>+$C$9</f>
        <v>6710444</v>
      </c>
      <c r="D28" s="207">
        <v>0.1</v>
      </c>
      <c r="E28" s="208"/>
      <c r="F28" s="15">
        <v>2.1800000000000002</v>
      </c>
      <c r="G28" s="20">
        <f>ROUND(C28*D28*F28*B28,0)</f>
        <v>1462877</v>
      </c>
      <c r="H28" s="209">
        <v>1.5</v>
      </c>
      <c r="I28" s="210"/>
      <c r="J28" s="211">
        <f>ROUND(G28*H28,0)</f>
        <v>2194316</v>
      </c>
      <c r="K28" s="212"/>
    </row>
    <row r="29" spans="1:11" x14ac:dyDescent="0.2">
      <c r="A29" s="21" t="s">
        <v>123</v>
      </c>
      <c r="B29" s="22">
        <v>1</v>
      </c>
      <c r="C29" s="19">
        <f>+$C$9</f>
        <v>6710444</v>
      </c>
      <c r="D29" s="198">
        <v>0.25</v>
      </c>
      <c r="E29" s="199"/>
      <c r="F29" s="15">
        <v>2.1800000000000002</v>
      </c>
      <c r="G29" s="24">
        <f>ROUND(C29*D29*F29*B29,0)</f>
        <v>3657192</v>
      </c>
      <c r="H29" s="200">
        <v>1.5</v>
      </c>
      <c r="I29" s="201"/>
      <c r="J29" s="202">
        <f>ROUND(G29*H29,0)</f>
        <v>5485788</v>
      </c>
      <c r="K29" s="203"/>
    </row>
    <row r="30" spans="1:11" x14ac:dyDescent="0.2">
      <c r="A30" s="21"/>
      <c r="B30" s="22"/>
      <c r="C30" s="23"/>
      <c r="D30" s="198"/>
      <c r="E30" s="199"/>
      <c r="F30" s="15"/>
      <c r="G30" s="24"/>
      <c r="H30" s="200"/>
      <c r="I30" s="201"/>
      <c r="J30" s="202"/>
      <c r="K30" s="203"/>
    </row>
    <row r="31" spans="1:11" x14ac:dyDescent="0.2">
      <c r="A31" s="213" t="s">
        <v>16</v>
      </c>
      <c r="B31" s="214"/>
      <c r="C31" s="214"/>
      <c r="D31" s="214"/>
      <c r="E31" s="214"/>
      <c r="F31" s="214"/>
      <c r="G31" s="214"/>
      <c r="H31" s="214"/>
      <c r="I31" s="215"/>
      <c r="J31" s="216">
        <f>SUM(J28:K30)</f>
        <v>7680104</v>
      </c>
      <c r="K31" s="217"/>
    </row>
    <row r="32" spans="1:11" x14ac:dyDescent="0.2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8"/>
    </row>
    <row r="33" spans="1:11" x14ac:dyDescent="0.2">
      <c r="A33" s="218" t="s">
        <v>26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20"/>
    </row>
    <row r="34" spans="1:11" x14ac:dyDescent="0.2">
      <c r="A34" s="6" t="s">
        <v>0</v>
      </c>
      <c r="B34" s="221" t="s">
        <v>1</v>
      </c>
      <c r="C34" s="222"/>
      <c r="D34" s="223"/>
      <c r="E34" s="224" t="s">
        <v>14</v>
      </c>
      <c r="F34" s="224"/>
      <c r="G34" s="224"/>
      <c r="H34" s="204" t="s">
        <v>2</v>
      </c>
      <c r="I34" s="205"/>
      <c r="J34" s="224" t="s">
        <v>17</v>
      </c>
      <c r="K34" s="225"/>
    </row>
    <row r="35" spans="1:11" ht="38.25" x14ac:dyDescent="0.2">
      <c r="A35" s="7" t="s">
        <v>24</v>
      </c>
      <c r="B35" s="260">
        <v>1</v>
      </c>
      <c r="C35" s="261"/>
      <c r="D35" s="262"/>
      <c r="E35" s="263">
        <v>1</v>
      </c>
      <c r="F35" s="264"/>
      <c r="G35" s="265"/>
      <c r="H35" s="231">
        <v>250000</v>
      </c>
      <c r="I35" s="232"/>
      <c r="J35" s="231">
        <f t="shared" ref="J35:J36" si="1">ROUND(E35*H35,0)</f>
        <v>250000</v>
      </c>
      <c r="K35" s="233"/>
    </row>
    <row r="36" spans="1:11" ht="25.5" x14ac:dyDescent="0.2">
      <c r="A36" s="7" t="s">
        <v>25</v>
      </c>
      <c r="B36" s="260">
        <v>1</v>
      </c>
      <c r="C36" s="261"/>
      <c r="D36" s="262"/>
      <c r="E36" s="260">
        <v>1</v>
      </c>
      <c r="F36" s="261"/>
      <c r="G36" s="262"/>
      <c r="H36" s="231">
        <v>100000</v>
      </c>
      <c r="I36" s="232"/>
      <c r="J36" s="231">
        <f t="shared" si="1"/>
        <v>100000</v>
      </c>
      <c r="K36" s="233"/>
    </row>
    <row r="37" spans="1:11" x14ac:dyDescent="0.2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8"/>
    </row>
    <row r="38" spans="1:11" x14ac:dyDescent="0.2">
      <c r="A38" s="257" t="s">
        <v>122</v>
      </c>
      <c r="B38" s="258"/>
      <c r="C38" s="259"/>
      <c r="D38" s="259"/>
      <c r="E38" s="259"/>
      <c r="F38" s="259"/>
      <c r="G38" s="259"/>
      <c r="H38" s="259"/>
      <c r="I38" s="259"/>
      <c r="J38" s="266">
        <f>SUM(J35:K37)</f>
        <v>350000</v>
      </c>
      <c r="K38" s="267"/>
    </row>
    <row r="39" spans="1:11" x14ac:dyDescent="0.2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8"/>
    </row>
    <row r="40" spans="1:11" x14ac:dyDescent="0.2">
      <c r="A40" s="257" t="s">
        <v>134</v>
      </c>
      <c r="B40" s="258"/>
      <c r="C40" s="259"/>
      <c r="D40" s="259"/>
      <c r="E40" s="259"/>
      <c r="F40" s="259"/>
      <c r="G40" s="259"/>
      <c r="H40" s="259"/>
      <c r="I40" s="259"/>
      <c r="J40" s="226">
        <f>+J31+J38</f>
        <v>8030104</v>
      </c>
      <c r="K40" s="227"/>
    </row>
    <row r="41" spans="1:11" x14ac:dyDescent="0.2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8"/>
    </row>
    <row r="42" spans="1:11" ht="13.5" thickBot="1" x14ac:dyDescent="0.25">
      <c r="A42" s="151"/>
      <c r="B42" s="152"/>
      <c r="C42" s="152"/>
      <c r="D42" s="152"/>
      <c r="E42" s="152"/>
      <c r="F42" s="152"/>
      <c r="G42" s="152"/>
      <c r="H42" s="152"/>
      <c r="I42" s="152"/>
      <c r="J42" s="153"/>
      <c r="K42" s="154"/>
    </row>
    <row r="43" spans="1:11" ht="13.5" thickBot="1" x14ac:dyDescent="0.25">
      <c r="A43" s="147"/>
      <c r="B43" s="148"/>
      <c r="C43" s="148"/>
      <c r="D43" s="148"/>
      <c r="E43" s="148"/>
      <c r="F43" s="148"/>
      <c r="G43" s="148"/>
      <c r="H43" s="148"/>
      <c r="I43" s="148"/>
      <c r="J43" s="149"/>
      <c r="K43" s="150"/>
    </row>
    <row r="44" spans="1:11" x14ac:dyDescent="0.2">
      <c r="A44" s="254" t="s">
        <v>104</v>
      </c>
      <c r="B44" s="255"/>
      <c r="C44" s="255"/>
      <c r="D44" s="255"/>
      <c r="E44" s="255"/>
      <c r="F44" s="255"/>
      <c r="G44" s="255"/>
      <c r="H44" s="255"/>
      <c r="I44" s="255"/>
      <c r="J44" s="255"/>
      <c r="K44" s="256"/>
    </row>
    <row r="45" spans="1:11" x14ac:dyDescent="0.2">
      <c r="A45" s="245" t="s">
        <v>18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7"/>
    </row>
    <row r="46" spans="1:11" x14ac:dyDescent="0.2">
      <c r="A46" s="5" t="s">
        <v>3</v>
      </c>
      <c r="B46" s="3" t="s">
        <v>5</v>
      </c>
      <c r="C46" s="3" t="s">
        <v>5</v>
      </c>
      <c r="D46" s="248" t="s">
        <v>6</v>
      </c>
      <c r="E46" s="249"/>
      <c r="F46" s="3" t="s">
        <v>7</v>
      </c>
      <c r="G46" s="3" t="s">
        <v>8</v>
      </c>
      <c r="H46" s="248" t="s">
        <v>9</v>
      </c>
      <c r="I46" s="249"/>
      <c r="J46" s="248" t="s">
        <v>10</v>
      </c>
      <c r="K46" s="250"/>
    </row>
    <row r="47" spans="1:11" ht="25.5" x14ac:dyDescent="0.2">
      <c r="A47" s="16" t="s">
        <v>4</v>
      </c>
      <c r="B47" s="14" t="s">
        <v>1</v>
      </c>
      <c r="C47" s="14" t="s">
        <v>20</v>
      </c>
      <c r="D47" s="204" t="s">
        <v>11</v>
      </c>
      <c r="E47" s="205"/>
      <c r="F47" s="14" t="s">
        <v>12</v>
      </c>
      <c r="G47" s="14" t="s">
        <v>13</v>
      </c>
      <c r="H47" s="204" t="s">
        <v>19</v>
      </c>
      <c r="I47" s="205"/>
      <c r="J47" s="204" t="s">
        <v>15</v>
      </c>
      <c r="K47" s="206"/>
    </row>
    <row r="48" spans="1:11" x14ac:dyDescent="0.2">
      <c r="A48" s="17" t="s">
        <v>75</v>
      </c>
      <c r="B48" s="18">
        <v>1</v>
      </c>
      <c r="C48" s="19">
        <f>+$C$9</f>
        <v>6710444</v>
      </c>
      <c r="D48" s="207">
        <v>0.1</v>
      </c>
      <c r="E48" s="208"/>
      <c r="F48" s="15">
        <v>2.1800000000000002</v>
      </c>
      <c r="G48" s="20">
        <f>ROUND(C48*D48*F48*B48,0)</f>
        <v>1462877</v>
      </c>
      <c r="H48" s="209">
        <v>1</v>
      </c>
      <c r="I48" s="210"/>
      <c r="J48" s="211">
        <f>ROUND(G48*H48,0)</f>
        <v>1462877</v>
      </c>
      <c r="K48" s="212"/>
    </row>
    <row r="49" spans="1:11" x14ac:dyDescent="0.2">
      <c r="A49" s="21" t="s">
        <v>124</v>
      </c>
      <c r="B49" s="22">
        <v>1</v>
      </c>
      <c r="C49" s="19">
        <f>+$C$9</f>
        <v>6710444</v>
      </c>
      <c r="D49" s="198">
        <v>0.25</v>
      </c>
      <c r="E49" s="199"/>
      <c r="F49" s="15">
        <v>2.1800000000000002</v>
      </c>
      <c r="G49" s="24">
        <f>ROUND(C49*D49*F49*B49,0)</f>
        <v>3657192</v>
      </c>
      <c r="H49" s="200">
        <v>1</v>
      </c>
      <c r="I49" s="201"/>
      <c r="J49" s="202">
        <f>ROUND(G49*H49,0)</f>
        <v>3657192</v>
      </c>
      <c r="K49" s="203"/>
    </row>
    <row r="50" spans="1:11" x14ac:dyDescent="0.2">
      <c r="A50" s="21"/>
      <c r="B50" s="22"/>
      <c r="C50" s="23"/>
      <c r="D50" s="198"/>
      <c r="E50" s="199"/>
      <c r="F50" s="15"/>
      <c r="G50" s="24"/>
      <c r="H50" s="200"/>
      <c r="I50" s="201"/>
      <c r="J50" s="202"/>
      <c r="K50" s="203"/>
    </row>
    <row r="51" spans="1:11" x14ac:dyDescent="0.2">
      <c r="A51" s="213" t="s">
        <v>16</v>
      </c>
      <c r="B51" s="214"/>
      <c r="C51" s="214"/>
      <c r="D51" s="214"/>
      <c r="E51" s="214"/>
      <c r="F51" s="214"/>
      <c r="G51" s="214"/>
      <c r="H51" s="214"/>
      <c r="I51" s="215"/>
      <c r="J51" s="216">
        <f>SUM(J48:K50)</f>
        <v>5120069</v>
      </c>
      <c r="K51" s="217"/>
    </row>
    <row r="52" spans="1:11" x14ac:dyDescent="0.2">
      <c r="A52" s="116"/>
      <c r="B52" s="117"/>
      <c r="C52" s="117"/>
      <c r="D52" s="117"/>
      <c r="E52" s="117"/>
      <c r="F52" s="117"/>
      <c r="G52" s="117"/>
      <c r="H52" s="117"/>
      <c r="I52" s="117"/>
      <c r="J52" s="117"/>
      <c r="K52" s="118"/>
    </row>
    <row r="53" spans="1:11" x14ac:dyDescent="0.2">
      <c r="A53" s="218" t="s">
        <v>26</v>
      </c>
      <c r="B53" s="219"/>
      <c r="C53" s="219"/>
      <c r="D53" s="219"/>
      <c r="E53" s="219"/>
      <c r="F53" s="219"/>
      <c r="G53" s="219"/>
      <c r="H53" s="219"/>
      <c r="I53" s="219"/>
      <c r="J53" s="219"/>
      <c r="K53" s="220"/>
    </row>
    <row r="54" spans="1:11" x14ac:dyDescent="0.2">
      <c r="A54" s="6" t="s">
        <v>0</v>
      </c>
      <c r="B54" s="221" t="s">
        <v>1</v>
      </c>
      <c r="C54" s="222"/>
      <c r="D54" s="223"/>
      <c r="E54" s="224" t="s">
        <v>14</v>
      </c>
      <c r="F54" s="224"/>
      <c r="G54" s="224"/>
      <c r="H54" s="204" t="s">
        <v>2</v>
      </c>
      <c r="I54" s="205"/>
      <c r="J54" s="224" t="s">
        <v>17</v>
      </c>
      <c r="K54" s="225"/>
    </row>
    <row r="55" spans="1:11" ht="38.25" x14ac:dyDescent="0.2">
      <c r="A55" s="7" t="s">
        <v>24</v>
      </c>
      <c r="B55" s="260">
        <v>1</v>
      </c>
      <c r="C55" s="261"/>
      <c r="D55" s="262"/>
      <c r="E55" s="263">
        <v>1</v>
      </c>
      <c r="F55" s="264"/>
      <c r="G55" s="265"/>
      <c r="H55" s="231">
        <v>250000</v>
      </c>
      <c r="I55" s="232"/>
      <c r="J55" s="231">
        <f t="shared" ref="J55:J56" si="2">ROUND(E55*H55,0)</f>
        <v>250000</v>
      </c>
      <c r="K55" s="233"/>
    </row>
    <row r="56" spans="1:11" ht="25.5" x14ac:dyDescent="0.2">
      <c r="A56" s="7" t="s">
        <v>25</v>
      </c>
      <c r="B56" s="260">
        <v>1</v>
      </c>
      <c r="C56" s="261"/>
      <c r="D56" s="262"/>
      <c r="E56" s="260">
        <v>1</v>
      </c>
      <c r="F56" s="261"/>
      <c r="G56" s="262"/>
      <c r="H56" s="231">
        <v>100000</v>
      </c>
      <c r="I56" s="232"/>
      <c r="J56" s="231">
        <f t="shared" si="2"/>
        <v>100000</v>
      </c>
      <c r="K56" s="233"/>
    </row>
    <row r="57" spans="1:11" x14ac:dyDescent="0.2">
      <c r="A57" s="116"/>
      <c r="B57" s="117"/>
      <c r="C57" s="117"/>
      <c r="D57" s="117"/>
      <c r="E57" s="117"/>
      <c r="F57" s="117"/>
      <c r="G57" s="117"/>
      <c r="H57" s="117"/>
      <c r="I57" s="117"/>
      <c r="J57" s="117"/>
      <c r="K57" s="118"/>
    </row>
    <row r="58" spans="1:11" x14ac:dyDescent="0.2">
      <c r="A58" s="257" t="s">
        <v>122</v>
      </c>
      <c r="B58" s="258"/>
      <c r="C58" s="259"/>
      <c r="D58" s="259"/>
      <c r="E58" s="259"/>
      <c r="F58" s="259"/>
      <c r="G58" s="259"/>
      <c r="H58" s="259"/>
      <c r="I58" s="259"/>
      <c r="J58" s="266">
        <f>SUM(J55:K57)</f>
        <v>350000</v>
      </c>
      <c r="K58" s="267"/>
    </row>
    <row r="59" spans="1:11" x14ac:dyDescent="0.2">
      <c r="A59" s="116"/>
      <c r="B59" s="117"/>
      <c r="C59" s="117"/>
      <c r="D59" s="117"/>
      <c r="E59" s="117"/>
      <c r="F59" s="117"/>
      <c r="G59" s="117"/>
      <c r="H59" s="117"/>
      <c r="I59" s="117"/>
      <c r="J59" s="117"/>
      <c r="K59" s="118"/>
    </row>
    <row r="60" spans="1:11" x14ac:dyDescent="0.2">
      <c r="A60" s="257" t="s">
        <v>135</v>
      </c>
      <c r="B60" s="258"/>
      <c r="C60" s="259"/>
      <c r="D60" s="259"/>
      <c r="E60" s="259"/>
      <c r="F60" s="259"/>
      <c r="G60" s="259"/>
      <c r="H60" s="259"/>
      <c r="I60" s="259"/>
      <c r="J60" s="226">
        <f>+J51+J58</f>
        <v>5470069</v>
      </c>
      <c r="K60" s="227"/>
    </row>
    <row r="61" spans="1:11" x14ac:dyDescent="0.2">
      <c r="A61" s="116"/>
      <c r="B61" s="117"/>
      <c r="C61" s="117"/>
      <c r="D61" s="117"/>
      <c r="E61" s="117"/>
      <c r="F61" s="117"/>
      <c r="G61" s="117"/>
      <c r="H61" s="117"/>
      <c r="I61" s="117"/>
      <c r="J61" s="117"/>
      <c r="K61" s="118"/>
    </row>
    <row r="62" spans="1:11" ht="13.5" thickBot="1" x14ac:dyDescent="0.25">
      <c r="A62" s="9"/>
      <c r="B62" s="10"/>
      <c r="C62" s="10"/>
      <c r="D62" s="10"/>
      <c r="E62" s="10"/>
      <c r="F62" s="10"/>
      <c r="G62" s="10"/>
      <c r="H62" s="10"/>
      <c r="I62" s="10"/>
      <c r="J62" s="4"/>
      <c r="K62" s="11"/>
    </row>
    <row r="63" spans="1:11" x14ac:dyDescent="0.2">
      <c r="A63" s="254" t="s">
        <v>136</v>
      </c>
      <c r="B63" s="255"/>
      <c r="C63" s="255"/>
      <c r="D63" s="255"/>
      <c r="E63" s="255"/>
      <c r="F63" s="255"/>
      <c r="G63" s="255"/>
      <c r="H63" s="255"/>
      <c r="I63" s="255"/>
      <c r="J63" s="255"/>
      <c r="K63" s="256"/>
    </row>
    <row r="64" spans="1:11" x14ac:dyDescent="0.2">
      <c r="A64" s="245" t="s">
        <v>18</v>
      </c>
      <c r="B64" s="246"/>
      <c r="C64" s="246"/>
      <c r="D64" s="246"/>
      <c r="E64" s="246"/>
      <c r="F64" s="246"/>
      <c r="G64" s="246"/>
      <c r="H64" s="246"/>
      <c r="I64" s="246"/>
      <c r="J64" s="246"/>
      <c r="K64" s="247"/>
    </row>
    <row r="65" spans="1:11" x14ac:dyDescent="0.2">
      <c r="A65" s="5" t="s">
        <v>3</v>
      </c>
      <c r="B65" s="3" t="s">
        <v>5</v>
      </c>
      <c r="C65" s="3" t="s">
        <v>5</v>
      </c>
      <c r="D65" s="248" t="s">
        <v>6</v>
      </c>
      <c r="E65" s="249"/>
      <c r="F65" s="3" t="s">
        <v>7</v>
      </c>
      <c r="G65" s="3" t="s">
        <v>8</v>
      </c>
      <c r="H65" s="248" t="s">
        <v>9</v>
      </c>
      <c r="I65" s="249"/>
      <c r="J65" s="248" t="s">
        <v>10</v>
      </c>
      <c r="K65" s="250"/>
    </row>
    <row r="66" spans="1:11" ht="25.5" x14ac:dyDescent="0.2">
      <c r="A66" s="16" t="s">
        <v>4</v>
      </c>
      <c r="B66" s="14" t="s">
        <v>1</v>
      </c>
      <c r="C66" s="14" t="s">
        <v>20</v>
      </c>
      <c r="D66" s="204" t="s">
        <v>11</v>
      </c>
      <c r="E66" s="205"/>
      <c r="F66" s="14" t="s">
        <v>12</v>
      </c>
      <c r="G66" s="14" t="s">
        <v>13</v>
      </c>
      <c r="H66" s="204" t="s">
        <v>19</v>
      </c>
      <c r="I66" s="205"/>
      <c r="J66" s="204" t="s">
        <v>15</v>
      </c>
      <c r="K66" s="206"/>
    </row>
    <row r="67" spans="1:11" x14ac:dyDescent="0.2">
      <c r="A67" s="17" t="s">
        <v>75</v>
      </c>
      <c r="B67" s="18">
        <v>1</v>
      </c>
      <c r="C67" s="19">
        <f>+$C$9</f>
        <v>6710444</v>
      </c>
      <c r="D67" s="207">
        <v>0.1</v>
      </c>
      <c r="E67" s="208"/>
      <c r="F67" s="15">
        <v>2.1800000000000002</v>
      </c>
      <c r="G67" s="20">
        <f>ROUND(C67*D67*F67*B67,0)</f>
        <v>1462877</v>
      </c>
      <c r="H67" s="209">
        <v>0.3</v>
      </c>
      <c r="I67" s="210"/>
      <c r="J67" s="211">
        <f>ROUND(G67*H67,0)</f>
        <v>438863</v>
      </c>
      <c r="K67" s="212"/>
    </row>
    <row r="68" spans="1:11" x14ac:dyDescent="0.2">
      <c r="A68" s="21" t="s">
        <v>125</v>
      </c>
      <c r="B68" s="22">
        <v>1</v>
      </c>
      <c r="C68" s="19">
        <f>+$C$9</f>
        <v>6710444</v>
      </c>
      <c r="D68" s="198">
        <v>0.2</v>
      </c>
      <c r="E68" s="199"/>
      <c r="F68" s="15">
        <v>2.1800000000000002</v>
      </c>
      <c r="G68" s="24">
        <f>ROUND(C68*D68*F68*B68,0)</f>
        <v>2925754</v>
      </c>
      <c r="H68" s="200">
        <v>1</v>
      </c>
      <c r="I68" s="201"/>
      <c r="J68" s="202">
        <f>ROUND(G68*H68,0)</f>
        <v>2925754</v>
      </c>
      <c r="K68" s="203"/>
    </row>
    <row r="69" spans="1:11" x14ac:dyDescent="0.2">
      <c r="A69" s="21"/>
      <c r="B69" s="22"/>
      <c r="C69" s="23"/>
      <c r="D69" s="198"/>
      <c r="E69" s="199"/>
      <c r="F69" s="15"/>
      <c r="G69" s="24"/>
      <c r="H69" s="200"/>
      <c r="I69" s="201"/>
      <c r="J69" s="202"/>
      <c r="K69" s="203"/>
    </row>
    <row r="70" spans="1:11" x14ac:dyDescent="0.2">
      <c r="A70" s="213" t="s">
        <v>16</v>
      </c>
      <c r="B70" s="214"/>
      <c r="C70" s="214"/>
      <c r="D70" s="214"/>
      <c r="E70" s="214"/>
      <c r="F70" s="214"/>
      <c r="G70" s="214"/>
      <c r="H70" s="214"/>
      <c r="I70" s="215"/>
      <c r="J70" s="216">
        <f>SUM(J67:K69)</f>
        <v>3364617</v>
      </c>
      <c r="K70" s="217"/>
    </row>
    <row r="71" spans="1:11" x14ac:dyDescent="0.2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8"/>
    </row>
    <row r="72" spans="1:11" x14ac:dyDescent="0.2">
      <c r="A72" s="218" t="s">
        <v>26</v>
      </c>
      <c r="B72" s="219"/>
      <c r="C72" s="219"/>
      <c r="D72" s="219"/>
      <c r="E72" s="219"/>
      <c r="F72" s="219"/>
      <c r="G72" s="219"/>
      <c r="H72" s="219"/>
      <c r="I72" s="219"/>
      <c r="J72" s="219"/>
      <c r="K72" s="220"/>
    </row>
    <row r="73" spans="1:11" x14ac:dyDescent="0.2">
      <c r="A73" s="6" t="s">
        <v>0</v>
      </c>
      <c r="B73" s="221" t="s">
        <v>1</v>
      </c>
      <c r="C73" s="222"/>
      <c r="D73" s="223"/>
      <c r="E73" s="224" t="s">
        <v>14</v>
      </c>
      <c r="F73" s="224"/>
      <c r="G73" s="224"/>
      <c r="H73" s="204" t="s">
        <v>2</v>
      </c>
      <c r="I73" s="205"/>
      <c r="J73" s="224" t="s">
        <v>17</v>
      </c>
      <c r="K73" s="225"/>
    </row>
    <row r="74" spans="1:11" ht="38.25" x14ac:dyDescent="0.2">
      <c r="A74" s="7" t="s">
        <v>24</v>
      </c>
      <c r="B74" s="260">
        <v>1</v>
      </c>
      <c r="C74" s="261"/>
      <c r="D74" s="262"/>
      <c r="E74" s="263">
        <v>1</v>
      </c>
      <c r="F74" s="264"/>
      <c r="G74" s="265"/>
      <c r="H74" s="231">
        <v>250000</v>
      </c>
      <c r="I74" s="232"/>
      <c r="J74" s="231">
        <f t="shared" ref="J74:J75" si="3">ROUND(E74*H74,0)</f>
        <v>250000</v>
      </c>
      <c r="K74" s="233"/>
    </row>
    <row r="75" spans="1:11" ht="25.5" x14ac:dyDescent="0.2">
      <c r="A75" s="7" t="s">
        <v>25</v>
      </c>
      <c r="B75" s="260">
        <v>1</v>
      </c>
      <c r="C75" s="261"/>
      <c r="D75" s="262"/>
      <c r="E75" s="260">
        <v>1</v>
      </c>
      <c r="F75" s="261"/>
      <c r="G75" s="262"/>
      <c r="H75" s="231">
        <v>100000</v>
      </c>
      <c r="I75" s="232"/>
      <c r="J75" s="231">
        <f t="shared" si="3"/>
        <v>100000</v>
      </c>
      <c r="K75" s="233"/>
    </row>
    <row r="76" spans="1:11" x14ac:dyDescent="0.2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8"/>
    </row>
    <row r="77" spans="1:11" x14ac:dyDescent="0.2">
      <c r="A77" s="257" t="s">
        <v>122</v>
      </c>
      <c r="B77" s="258"/>
      <c r="C77" s="259"/>
      <c r="D77" s="259"/>
      <c r="E77" s="259"/>
      <c r="F77" s="259"/>
      <c r="G77" s="259"/>
      <c r="H77" s="259"/>
      <c r="I77" s="259"/>
      <c r="J77" s="266">
        <f>SUM(J74:K76)</f>
        <v>350000</v>
      </c>
      <c r="K77" s="267"/>
    </row>
    <row r="78" spans="1:11" x14ac:dyDescent="0.2">
      <c r="A78" s="116"/>
      <c r="B78" s="117"/>
      <c r="C78" s="117"/>
      <c r="D78" s="117"/>
      <c r="E78" s="117"/>
      <c r="F78" s="117"/>
      <c r="G78" s="117"/>
      <c r="H78" s="117"/>
      <c r="I78" s="117"/>
      <c r="J78" s="117"/>
      <c r="K78" s="118"/>
    </row>
    <row r="79" spans="1:11" x14ac:dyDescent="0.2">
      <c r="A79" s="257" t="s">
        <v>137</v>
      </c>
      <c r="B79" s="258"/>
      <c r="C79" s="259"/>
      <c r="D79" s="259"/>
      <c r="E79" s="259"/>
      <c r="F79" s="259"/>
      <c r="G79" s="259"/>
      <c r="H79" s="259"/>
      <c r="I79" s="259"/>
      <c r="J79" s="226">
        <f>+J70+J77</f>
        <v>3714617</v>
      </c>
      <c r="K79" s="227"/>
    </row>
    <row r="80" spans="1:11" x14ac:dyDescent="0.2">
      <c r="A80" s="116"/>
      <c r="B80" s="117"/>
      <c r="C80" s="117"/>
      <c r="D80" s="117"/>
      <c r="E80" s="117"/>
      <c r="F80" s="117"/>
      <c r="G80" s="117"/>
      <c r="H80" s="117"/>
      <c r="I80" s="117"/>
      <c r="J80" s="117"/>
      <c r="K80" s="118"/>
    </row>
    <row r="81" spans="1:11" ht="13.5" thickBot="1" x14ac:dyDescent="0.25">
      <c r="A81" s="151"/>
      <c r="B81" s="152"/>
      <c r="C81" s="152"/>
      <c r="D81" s="152"/>
      <c r="E81" s="152"/>
      <c r="F81" s="152"/>
      <c r="G81" s="152"/>
      <c r="H81" s="152"/>
      <c r="I81" s="152"/>
      <c r="J81" s="153"/>
      <c r="K81" s="154"/>
    </row>
    <row r="82" spans="1:11" ht="13.5" thickBot="1" x14ac:dyDescent="0.25">
      <c r="A82" s="13"/>
      <c r="B82" s="155"/>
      <c r="C82" s="155"/>
      <c r="D82" s="155"/>
      <c r="E82" s="155"/>
      <c r="F82" s="155"/>
      <c r="G82" s="155"/>
      <c r="H82" s="155"/>
      <c r="I82" s="155"/>
      <c r="J82" s="156"/>
      <c r="K82" s="157"/>
    </row>
    <row r="83" spans="1:11" x14ac:dyDescent="0.2">
      <c r="A83" s="254" t="s">
        <v>138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6"/>
    </row>
    <row r="84" spans="1:11" x14ac:dyDescent="0.2">
      <c r="A84" s="245" t="s">
        <v>18</v>
      </c>
      <c r="B84" s="246"/>
      <c r="C84" s="246"/>
      <c r="D84" s="246"/>
      <c r="E84" s="246"/>
      <c r="F84" s="246"/>
      <c r="G84" s="246"/>
      <c r="H84" s="246"/>
      <c r="I84" s="246"/>
      <c r="J84" s="246"/>
      <c r="K84" s="247"/>
    </row>
    <row r="85" spans="1:11" ht="25.5" customHeight="1" x14ac:dyDescent="0.2">
      <c r="A85" s="5" t="s">
        <v>3</v>
      </c>
      <c r="B85" s="3" t="s">
        <v>5</v>
      </c>
      <c r="C85" s="3" t="s">
        <v>5</v>
      </c>
      <c r="D85" s="248" t="s">
        <v>6</v>
      </c>
      <c r="E85" s="249"/>
      <c r="F85" s="3" t="s">
        <v>7</v>
      </c>
      <c r="G85" s="3" t="s">
        <v>8</v>
      </c>
      <c r="H85" s="248" t="s">
        <v>9</v>
      </c>
      <c r="I85" s="249"/>
      <c r="J85" s="248" t="s">
        <v>10</v>
      </c>
      <c r="K85" s="250"/>
    </row>
    <row r="86" spans="1:11" ht="25.5" x14ac:dyDescent="0.2">
      <c r="A86" s="16" t="s">
        <v>4</v>
      </c>
      <c r="B86" s="14" t="s">
        <v>1</v>
      </c>
      <c r="C86" s="14" t="s">
        <v>20</v>
      </c>
      <c r="D86" s="204" t="s">
        <v>11</v>
      </c>
      <c r="E86" s="205"/>
      <c r="F86" s="14" t="s">
        <v>12</v>
      </c>
      <c r="G86" s="14" t="s">
        <v>13</v>
      </c>
      <c r="H86" s="204" t="s">
        <v>19</v>
      </c>
      <c r="I86" s="205"/>
      <c r="J86" s="204" t="s">
        <v>15</v>
      </c>
      <c r="K86" s="206"/>
    </row>
    <row r="87" spans="1:11" x14ac:dyDescent="0.2">
      <c r="A87" s="17" t="s">
        <v>75</v>
      </c>
      <c r="B87" s="18">
        <v>1</v>
      </c>
      <c r="C87" s="19">
        <f>+$C$9</f>
        <v>6710444</v>
      </c>
      <c r="D87" s="207">
        <v>0.1</v>
      </c>
      <c r="E87" s="208"/>
      <c r="F87" s="15">
        <v>2.1800000000000002</v>
      </c>
      <c r="G87" s="20">
        <f>ROUND(C87*D87*F87*B87,0)</f>
        <v>1462877</v>
      </c>
      <c r="H87" s="209">
        <v>0.3</v>
      </c>
      <c r="I87" s="210"/>
      <c r="J87" s="211">
        <f>ROUND(G87*H87,0)</f>
        <v>438863</v>
      </c>
      <c r="K87" s="212"/>
    </row>
    <row r="88" spans="1:11" x14ac:dyDescent="0.2">
      <c r="A88" s="21" t="s">
        <v>125</v>
      </c>
      <c r="B88" s="22">
        <v>1</v>
      </c>
      <c r="C88" s="19">
        <f>+$C$9</f>
        <v>6710444</v>
      </c>
      <c r="D88" s="198">
        <v>0.2</v>
      </c>
      <c r="E88" s="199"/>
      <c r="F88" s="15">
        <v>2.1800000000000002</v>
      </c>
      <c r="G88" s="24">
        <f>ROUND(C88*D88*F88*B88,0)</f>
        <v>2925754</v>
      </c>
      <c r="H88" s="200">
        <v>0.5</v>
      </c>
      <c r="I88" s="201"/>
      <c r="J88" s="202">
        <f>ROUND(G88*H88,0)</f>
        <v>1462877</v>
      </c>
      <c r="K88" s="203"/>
    </row>
    <row r="89" spans="1:11" ht="12.75" customHeight="1" x14ac:dyDescent="0.2">
      <c r="A89" s="21"/>
      <c r="B89" s="22"/>
      <c r="C89" s="23"/>
      <c r="D89" s="198"/>
      <c r="E89" s="199"/>
      <c r="F89" s="15"/>
      <c r="G89" s="24"/>
      <c r="H89" s="200"/>
      <c r="I89" s="201"/>
      <c r="J89" s="202"/>
      <c r="K89" s="203"/>
    </row>
    <row r="90" spans="1:11" x14ac:dyDescent="0.2">
      <c r="A90" s="213" t="s">
        <v>16</v>
      </c>
      <c r="B90" s="214"/>
      <c r="C90" s="214"/>
      <c r="D90" s="214"/>
      <c r="E90" s="214"/>
      <c r="F90" s="214"/>
      <c r="G90" s="214"/>
      <c r="H90" s="214"/>
      <c r="I90" s="215"/>
      <c r="J90" s="216">
        <f>SUM(J87:K89)</f>
        <v>1901740</v>
      </c>
      <c r="K90" s="217"/>
    </row>
    <row r="91" spans="1:11" x14ac:dyDescent="0.2">
      <c r="A91" s="116"/>
      <c r="B91" s="117"/>
      <c r="C91" s="117"/>
      <c r="D91" s="117"/>
      <c r="E91" s="117"/>
      <c r="F91" s="117"/>
      <c r="G91" s="117"/>
      <c r="H91" s="117"/>
      <c r="I91" s="117"/>
      <c r="J91" s="117"/>
      <c r="K91" s="118"/>
    </row>
    <row r="92" spans="1:11" ht="12.75" customHeight="1" x14ac:dyDescent="0.2">
      <c r="A92" s="218" t="s">
        <v>26</v>
      </c>
      <c r="B92" s="219"/>
      <c r="C92" s="219"/>
      <c r="D92" s="219"/>
      <c r="E92" s="219"/>
      <c r="F92" s="219"/>
      <c r="G92" s="219"/>
      <c r="H92" s="219"/>
      <c r="I92" s="219"/>
      <c r="J92" s="219"/>
      <c r="K92" s="220"/>
    </row>
    <row r="93" spans="1:11" x14ac:dyDescent="0.2">
      <c r="A93" s="6" t="s">
        <v>0</v>
      </c>
      <c r="B93" s="221" t="s">
        <v>1</v>
      </c>
      <c r="C93" s="222"/>
      <c r="D93" s="223"/>
      <c r="E93" s="224" t="s">
        <v>14</v>
      </c>
      <c r="F93" s="224"/>
      <c r="G93" s="224"/>
      <c r="H93" s="204" t="s">
        <v>2</v>
      </c>
      <c r="I93" s="205"/>
      <c r="J93" s="224" t="s">
        <v>17</v>
      </c>
      <c r="K93" s="225"/>
    </row>
    <row r="94" spans="1:11" ht="38.25" x14ac:dyDescent="0.2">
      <c r="A94" s="7" t="s">
        <v>24</v>
      </c>
      <c r="B94" s="260">
        <v>1</v>
      </c>
      <c r="C94" s="261"/>
      <c r="D94" s="262"/>
      <c r="E94" s="263">
        <v>1</v>
      </c>
      <c r="F94" s="264"/>
      <c r="G94" s="265"/>
      <c r="H94" s="231">
        <v>250000</v>
      </c>
      <c r="I94" s="232"/>
      <c r="J94" s="231">
        <f t="shared" ref="J94:J95" si="4">ROUND(E94*H94,0)</f>
        <v>250000</v>
      </c>
      <c r="K94" s="233"/>
    </row>
    <row r="95" spans="1:11" ht="25.5" x14ac:dyDescent="0.2">
      <c r="A95" s="7" t="s">
        <v>25</v>
      </c>
      <c r="B95" s="260">
        <v>1</v>
      </c>
      <c r="C95" s="261"/>
      <c r="D95" s="262"/>
      <c r="E95" s="260">
        <v>1</v>
      </c>
      <c r="F95" s="261"/>
      <c r="G95" s="262"/>
      <c r="H95" s="231">
        <v>100000</v>
      </c>
      <c r="I95" s="232"/>
      <c r="J95" s="231">
        <f t="shared" si="4"/>
        <v>100000</v>
      </c>
      <c r="K95" s="233"/>
    </row>
    <row r="96" spans="1:11" ht="12.75" customHeight="1" x14ac:dyDescent="0.2">
      <c r="A96" s="116"/>
      <c r="B96" s="117"/>
      <c r="C96" s="117"/>
      <c r="D96" s="117"/>
      <c r="E96" s="117"/>
      <c r="F96" s="117"/>
      <c r="G96" s="117"/>
      <c r="H96" s="117"/>
      <c r="I96" s="117"/>
      <c r="J96" s="117"/>
      <c r="K96" s="118"/>
    </row>
    <row r="97" spans="1:11" x14ac:dyDescent="0.2">
      <c r="A97" s="257" t="s">
        <v>122</v>
      </c>
      <c r="B97" s="258"/>
      <c r="C97" s="259"/>
      <c r="D97" s="259"/>
      <c r="E97" s="259"/>
      <c r="F97" s="259"/>
      <c r="G97" s="259"/>
      <c r="H97" s="259"/>
      <c r="I97" s="259"/>
      <c r="J97" s="266">
        <f>SUM(J94:K96)</f>
        <v>350000</v>
      </c>
      <c r="K97" s="267"/>
    </row>
    <row r="98" spans="1:11" ht="12.75" customHeight="1" x14ac:dyDescent="0.2">
      <c r="A98" s="116"/>
      <c r="B98" s="117"/>
      <c r="C98" s="117"/>
      <c r="D98" s="117"/>
      <c r="E98" s="117"/>
      <c r="F98" s="117"/>
      <c r="G98" s="117"/>
      <c r="H98" s="117"/>
      <c r="I98" s="117"/>
      <c r="J98" s="117"/>
      <c r="K98" s="118"/>
    </row>
    <row r="99" spans="1:11" ht="25.5" customHeight="1" x14ac:dyDescent="0.2">
      <c r="A99" s="257" t="s">
        <v>161</v>
      </c>
      <c r="B99" s="258"/>
      <c r="C99" s="259"/>
      <c r="D99" s="259"/>
      <c r="E99" s="259"/>
      <c r="F99" s="259"/>
      <c r="G99" s="259"/>
      <c r="H99" s="259"/>
      <c r="I99" s="259"/>
      <c r="J99" s="268">
        <f>+J90+J97</f>
        <v>2251740</v>
      </c>
      <c r="K99" s="269"/>
    </row>
    <row r="100" spans="1:11" ht="12.75" customHeight="1" x14ac:dyDescent="0.2">
      <c r="A100" s="116"/>
      <c r="B100" s="117"/>
      <c r="C100" s="117"/>
      <c r="D100" s="117"/>
      <c r="E100" s="117"/>
      <c r="F100" s="117"/>
      <c r="G100" s="117"/>
      <c r="H100" s="117"/>
      <c r="I100" s="117"/>
      <c r="J100" s="117"/>
      <c r="K100" s="118"/>
    </row>
    <row r="101" spans="1:11" ht="13.5" thickBot="1" x14ac:dyDescent="0.25">
      <c r="A101" s="143"/>
      <c r="B101" s="144"/>
      <c r="C101" s="144"/>
      <c r="D101" s="144"/>
      <c r="E101" s="144"/>
      <c r="F101" s="144"/>
      <c r="G101" s="144"/>
      <c r="H101" s="144"/>
      <c r="I101" s="144"/>
      <c r="J101" s="145"/>
      <c r="K101" s="146"/>
    </row>
    <row r="102" spans="1:11" x14ac:dyDescent="0.2">
      <c r="A102" s="254" t="s">
        <v>139</v>
      </c>
      <c r="B102" s="255"/>
      <c r="C102" s="255"/>
      <c r="D102" s="255"/>
      <c r="E102" s="255"/>
      <c r="F102" s="255"/>
      <c r="G102" s="255"/>
      <c r="H102" s="255"/>
      <c r="I102" s="255"/>
      <c r="J102" s="255"/>
      <c r="K102" s="256"/>
    </row>
    <row r="103" spans="1:11" x14ac:dyDescent="0.2">
      <c r="A103" s="245" t="s">
        <v>18</v>
      </c>
      <c r="B103" s="246"/>
      <c r="C103" s="246"/>
      <c r="D103" s="246"/>
      <c r="E103" s="246"/>
      <c r="F103" s="246"/>
      <c r="G103" s="246"/>
      <c r="H103" s="246"/>
      <c r="I103" s="246"/>
      <c r="J103" s="246"/>
      <c r="K103" s="247"/>
    </row>
    <row r="104" spans="1:11" x14ac:dyDescent="0.2">
      <c r="A104" s="5" t="s">
        <v>3</v>
      </c>
      <c r="B104" s="3" t="s">
        <v>5</v>
      </c>
      <c r="C104" s="3" t="s">
        <v>5</v>
      </c>
      <c r="D104" s="248" t="s">
        <v>6</v>
      </c>
      <c r="E104" s="249"/>
      <c r="F104" s="3" t="s">
        <v>7</v>
      </c>
      <c r="G104" s="3" t="s">
        <v>8</v>
      </c>
      <c r="H104" s="248" t="s">
        <v>9</v>
      </c>
      <c r="I104" s="249"/>
      <c r="J104" s="248" t="s">
        <v>10</v>
      </c>
      <c r="K104" s="250"/>
    </row>
    <row r="105" spans="1:11" ht="25.5" x14ac:dyDescent="0.2">
      <c r="A105" s="16" t="s">
        <v>4</v>
      </c>
      <c r="B105" s="14" t="s">
        <v>1</v>
      </c>
      <c r="C105" s="14" t="s">
        <v>20</v>
      </c>
      <c r="D105" s="204" t="s">
        <v>11</v>
      </c>
      <c r="E105" s="205"/>
      <c r="F105" s="14" t="s">
        <v>12</v>
      </c>
      <c r="G105" s="14" t="s">
        <v>13</v>
      </c>
      <c r="H105" s="204" t="s">
        <v>19</v>
      </c>
      <c r="I105" s="205"/>
      <c r="J105" s="204" t="s">
        <v>15</v>
      </c>
      <c r="K105" s="206"/>
    </row>
    <row r="106" spans="1:11" x14ac:dyDescent="0.2">
      <c r="A106" s="17" t="s">
        <v>75</v>
      </c>
      <c r="B106" s="18">
        <v>1</v>
      </c>
      <c r="C106" s="19">
        <f>+$C$9</f>
        <v>6710444</v>
      </c>
      <c r="D106" s="207">
        <v>0.1</v>
      </c>
      <c r="E106" s="208"/>
      <c r="F106" s="15">
        <v>2.1800000000000002</v>
      </c>
      <c r="G106" s="20">
        <f>ROUND(C106*D106*F106*B106,0)</f>
        <v>1462877</v>
      </c>
      <c r="H106" s="209">
        <v>0.3</v>
      </c>
      <c r="I106" s="210"/>
      <c r="J106" s="211">
        <f>ROUND(G106*H106,0)</f>
        <v>438863</v>
      </c>
      <c r="K106" s="212"/>
    </row>
    <row r="107" spans="1:11" x14ac:dyDescent="0.2">
      <c r="A107" s="21" t="s">
        <v>123</v>
      </c>
      <c r="B107" s="22">
        <v>1</v>
      </c>
      <c r="C107" s="19">
        <f>+$C$9</f>
        <v>6710444</v>
      </c>
      <c r="D107" s="198">
        <v>0.2</v>
      </c>
      <c r="E107" s="199"/>
      <c r="F107" s="15">
        <v>2.1800000000000002</v>
      </c>
      <c r="G107" s="24">
        <f>ROUND(C107*D107*F107*B107,0)</f>
        <v>2925754</v>
      </c>
      <c r="H107" s="200">
        <v>0.3</v>
      </c>
      <c r="I107" s="201"/>
      <c r="J107" s="202">
        <f>ROUND(G107*H107,0)</f>
        <v>877726</v>
      </c>
      <c r="K107" s="203"/>
    </row>
    <row r="108" spans="1:11" x14ac:dyDescent="0.2">
      <c r="A108" s="21"/>
      <c r="B108" s="22"/>
      <c r="C108" s="23"/>
      <c r="D108" s="198"/>
      <c r="E108" s="199"/>
      <c r="F108" s="15"/>
      <c r="G108" s="24"/>
      <c r="H108" s="200"/>
      <c r="I108" s="201"/>
      <c r="J108" s="202"/>
      <c r="K108" s="203"/>
    </row>
    <row r="109" spans="1:11" x14ac:dyDescent="0.2">
      <c r="A109" s="213" t="s">
        <v>16</v>
      </c>
      <c r="B109" s="214"/>
      <c r="C109" s="214"/>
      <c r="D109" s="214"/>
      <c r="E109" s="214"/>
      <c r="F109" s="214"/>
      <c r="G109" s="214"/>
      <c r="H109" s="214"/>
      <c r="I109" s="215"/>
      <c r="J109" s="216">
        <f>SUM(J106:K108)</f>
        <v>1316589</v>
      </c>
      <c r="K109" s="217"/>
    </row>
    <row r="110" spans="1:11" x14ac:dyDescent="0.2">
      <c r="A110" s="116"/>
      <c r="B110" s="117"/>
      <c r="C110" s="117"/>
      <c r="D110" s="117"/>
      <c r="E110" s="117"/>
      <c r="F110" s="117"/>
      <c r="G110" s="117"/>
      <c r="H110" s="117"/>
      <c r="I110" s="117"/>
      <c r="J110" s="117"/>
      <c r="K110" s="118"/>
    </row>
    <row r="111" spans="1:11" x14ac:dyDescent="0.2">
      <c r="A111" s="218" t="s">
        <v>26</v>
      </c>
      <c r="B111" s="219"/>
      <c r="C111" s="219"/>
      <c r="D111" s="219"/>
      <c r="E111" s="219"/>
      <c r="F111" s="219"/>
      <c r="G111" s="219"/>
      <c r="H111" s="219"/>
      <c r="I111" s="219"/>
      <c r="J111" s="219"/>
      <c r="K111" s="220"/>
    </row>
    <row r="112" spans="1:11" x14ac:dyDescent="0.2">
      <c r="A112" s="6" t="s">
        <v>0</v>
      </c>
      <c r="B112" s="221" t="s">
        <v>1</v>
      </c>
      <c r="C112" s="222"/>
      <c r="D112" s="223"/>
      <c r="E112" s="224" t="s">
        <v>14</v>
      </c>
      <c r="F112" s="224"/>
      <c r="G112" s="224"/>
      <c r="H112" s="204" t="s">
        <v>2</v>
      </c>
      <c r="I112" s="205"/>
      <c r="J112" s="224" t="s">
        <v>17</v>
      </c>
      <c r="K112" s="225"/>
    </row>
    <row r="113" spans="1:11" ht="25.5" customHeight="1" x14ac:dyDescent="0.2">
      <c r="A113" s="7" t="s">
        <v>24</v>
      </c>
      <c r="B113" s="260">
        <v>1</v>
      </c>
      <c r="C113" s="261"/>
      <c r="D113" s="262"/>
      <c r="E113" s="263">
        <v>1</v>
      </c>
      <c r="F113" s="264"/>
      <c r="G113" s="265"/>
      <c r="H113" s="231">
        <v>250000</v>
      </c>
      <c r="I113" s="232"/>
      <c r="J113" s="231">
        <f t="shared" ref="J113:J114" si="5">ROUND(E113*H113,0)</f>
        <v>250000</v>
      </c>
      <c r="K113" s="233"/>
    </row>
    <row r="114" spans="1:11" ht="25.5" x14ac:dyDescent="0.2">
      <c r="A114" s="7" t="s">
        <v>25</v>
      </c>
      <c r="B114" s="260">
        <v>1</v>
      </c>
      <c r="C114" s="261"/>
      <c r="D114" s="262"/>
      <c r="E114" s="260">
        <v>1</v>
      </c>
      <c r="F114" s="261"/>
      <c r="G114" s="262"/>
      <c r="H114" s="231">
        <v>100000</v>
      </c>
      <c r="I114" s="232"/>
      <c r="J114" s="231">
        <f t="shared" si="5"/>
        <v>100000</v>
      </c>
      <c r="K114" s="233"/>
    </row>
    <row r="115" spans="1:11" x14ac:dyDescent="0.2">
      <c r="A115" s="116"/>
      <c r="B115" s="117"/>
      <c r="C115" s="117"/>
      <c r="D115" s="117"/>
      <c r="E115" s="117"/>
      <c r="F115" s="117"/>
      <c r="G115" s="117"/>
      <c r="H115" s="117"/>
      <c r="I115" s="117"/>
      <c r="J115" s="117"/>
      <c r="K115" s="118"/>
    </row>
    <row r="116" spans="1:11" x14ac:dyDescent="0.2">
      <c r="A116" s="257" t="s">
        <v>122</v>
      </c>
      <c r="B116" s="258"/>
      <c r="C116" s="259"/>
      <c r="D116" s="259"/>
      <c r="E116" s="259"/>
      <c r="F116" s="259"/>
      <c r="G116" s="259"/>
      <c r="H116" s="259"/>
      <c r="I116" s="259"/>
      <c r="J116" s="266">
        <f>SUM(J113:K115)</f>
        <v>350000</v>
      </c>
      <c r="K116" s="267"/>
    </row>
    <row r="117" spans="1:11" x14ac:dyDescent="0.2">
      <c r="A117" s="116"/>
      <c r="B117" s="117"/>
      <c r="C117" s="117"/>
      <c r="D117" s="117"/>
      <c r="E117" s="117"/>
      <c r="F117" s="117"/>
      <c r="G117" s="117"/>
      <c r="H117" s="117"/>
      <c r="I117" s="117"/>
      <c r="J117" s="117"/>
      <c r="K117" s="118"/>
    </row>
    <row r="118" spans="1:11" x14ac:dyDescent="0.2">
      <c r="A118" s="257" t="s">
        <v>140</v>
      </c>
      <c r="B118" s="258"/>
      <c r="C118" s="259"/>
      <c r="D118" s="259"/>
      <c r="E118" s="259"/>
      <c r="F118" s="259"/>
      <c r="G118" s="259"/>
      <c r="H118" s="259"/>
      <c r="I118" s="259"/>
      <c r="J118" s="226">
        <f>+J109+J116</f>
        <v>1666589</v>
      </c>
      <c r="K118" s="227"/>
    </row>
    <row r="119" spans="1:11" ht="12.75" customHeight="1" x14ac:dyDescent="0.2">
      <c r="A119" s="116"/>
      <c r="B119" s="117"/>
      <c r="C119" s="117"/>
      <c r="D119" s="117"/>
      <c r="E119" s="117"/>
      <c r="F119" s="117"/>
      <c r="G119" s="117"/>
      <c r="H119" s="117"/>
      <c r="I119" s="117"/>
      <c r="J119" s="117"/>
      <c r="K119" s="118"/>
    </row>
    <row r="120" spans="1:11" ht="13.5" thickBot="1" x14ac:dyDescent="0.25">
      <c r="D120" s="12"/>
    </row>
    <row r="121" spans="1:11" x14ac:dyDescent="0.2">
      <c r="A121" s="254" t="s">
        <v>141</v>
      </c>
      <c r="B121" s="255"/>
      <c r="C121" s="255"/>
      <c r="D121" s="255"/>
      <c r="E121" s="255"/>
      <c r="F121" s="255"/>
      <c r="G121" s="255"/>
      <c r="H121" s="255"/>
      <c r="I121" s="255"/>
      <c r="J121" s="255"/>
      <c r="K121" s="256"/>
    </row>
    <row r="122" spans="1:11" x14ac:dyDescent="0.2">
      <c r="A122" s="245" t="s">
        <v>18</v>
      </c>
      <c r="B122" s="246"/>
      <c r="C122" s="246"/>
      <c r="D122" s="246"/>
      <c r="E122" s="246"/>
      <c r="F122" s="246"/>
      <c r="G122" s="246"/>
      <c r="H122" s="246"/>
      <c r="I122" s="246"/>
      <c r="J122" s="246"/>
      <c r="K122" s="247"/>
    </row>
    <row r="123" spans="1:11" x14ac:dyDescent="0.2">
      <c r="A123" s="5" t="s">
        <v>3</v>
      </c>
      <c r="B123" s="3" t="s">
        <v>5</v>
      </c>
      <c r="C123" s="3" t="s">
        <v>5</v>
      </c>
      <c r="D123" s="248" t="s">
        <v>6</v>
      </c>
      <c r="E123" s="249"/>
      <c r="F123" s="3" t="s">
        <v>7</v>
      </c>
      <c r="G123" s="3" t="s">
        <v>8</v>
      </c>
      <c r="H123" s="248" t="s">
        <v>9</v>
      </c>
      <c r="I123" s="249"/>
      <c r="J123" s="248" t="s">
        <v>10</v>
      </c>
      <c r="K123" s="250"/>
    </row>
    <row r="124" spans="1:11" ht="25.5" x14ac:dyDescent="0.2">
      <c r="A124" s="16" t="s">
        <v>4</v>
      </c>
      <c r="B124" s="14" t="s">
        <v>1</v>
      </c>
      <c r="C124" s="14" t="s">
        <v>20</v>
      </c>
      <c r="D124" s="204" t="s">
        <v>11</v>
      </c>
      <c r="E124" s="205"/>
      <c r="F124" s="14" t="s">
        <v>12</v>
      </c>
      <c r="G124" s="14" t="s">
        <v>13</v>
      </c>
      <c r="H124" s="204" t="s">
        <v>19</v>
      </c>
      <c r="I124" s="205"/>
      <c r="J124" s="204" t="s">
        <v>15</v>
      </c>
      <c r="K124" s="206"/>
    </row>
    <row r="125" spans="1:11" x14ac:dyDescent="0.2">
      <c r="A125" s="17" t="s">
        <v>75</v>
      </c>
      <c r="B125" s="18">
        <v>1</v>
      </c>
      <c r="C125" s="19">
        <f>+$C$9</f>
        <v>6710444</v>
      </c>
      <c r="D125" s="207">
        <v>0.1</v>
      </c>
      <c r="E125" s="208"/>
      <c r="F125" s="15">
        <v>2.1800000000000002</v>
      </c>
      <c r="G125" s="20">
        <f>ROUND(C125*D125*F125*B125,0)</f>
        <v>1462877</v>
      </c>
      <c r="H125" s="209">
        <v>0.3</v>
      </c>
      <c r="I125" s="210"/>
      <c r="J125" s="211">
        <f>ROUND(G125*H125,0)</f>
        <v>438863</v>
      </c>
      <c r="K125" s="212"/>
    </row>
    <row r="126" spans="1:11" x14ac:dyDescent="0.2">
      <c r="A126" s="21" t="s">
        <v>123</v>
      </c>
      <c r="B126" s="22">
        <v>1</v>
      </c>
      <c r="C126" s="19">
        <f>+$C$9</f>
        <v>6710444</v>
      </c>
      <c r="D126" s="198">
        <v>0.2</v>
      </c>
      <c r="E126" s="199"/>
      <c r="F126" s="15">
        <v>2.1800000000000002</v>
      </c>
      <c r="G126" s="24">
        <f>ROUND(C126*D126*F126*B126,0)</f>
        <v>2925754</v>
      </c>
      <c r="H126" s="200">
        <v>0.2</v>
      </c>
      <c r="I126" s="201"/>
      <c r="J126" s="202">
        <f>ROUND(G126*H126,0)</f>
        <v>585151</v>
      </c>
      <c r="K126" s="203"/>
    </row>
    <row r="127" spans="1:11" x14ac:dyDescent="0.2">
      <c r="A127" s="21"/>
      <c r="B127" s="22"/>
      <c r="C127" s="23"/>
      <c r="D127" s="198"/>
      <c r="E127" s="199"/>
      <c r="F127" s="15"/>
      <c r="G127" s="24"/>
      <c r="H127" s="200"/>
      <c r="I127" s="201"/>
      <c r="J127" s="202"/>
      <c r="K127" s="203"/>
    </row>
    <row r="128" spans="1:11" x14ac:dyDescent="0.2">
      <c r="A128" s="213" t="s">
        <v>16</v>
      </c>
      <c r="B128" s="214"/>
      <c r="C128" s="214"/>
      <c r="D128" s="214"/>
      <c r="E128" s="214"/>
      <c r="F128" s="214"/>
      <c r="G128" s="214"/>
      <c r="H128" s="214"/>
      <c r="I128" s="215"/>
      <c r="J128" s="216">
        <f>SUM(J125:K127)</f>
        <v>1024014</v>
      </c>
      <c r="K128" s="217"/>
    </row>
    <row r="129" spans="1:11" x14ac:dyDescent="0.2">
      <c r="A129" s="116"/>
      <c r="B129" s="117"/>
      <c r="C129" s="117"/>
      <c r="D129" s="117"/>
      <c r="E129" s="117"/>
      <c r="F129" s="117"/>
      <c r="G129" s="117"/>
      <c r="H129" s="117"/>
      <c r="I129" s="117"/>
      <c r="J129" s="117"/>
      <c r="K129" s="118"/>
    </row>
    <row r="130" spans="1:11" x14ac:dyDescent="0.2">
      <c r="A130" s="218" t="s">
        <v>26</v>
      </c>
      <c r="B130" s="219"/>
      <c r="C130" s="219"/>
      <c r="D130" s="219"/>
      <c r="E130" s="219"/>
      <c r="F130" s="219"/>
      <c r="G130" s="219"/>
      <c r="H130" s="219"/>
      <c r="I130" s="219"/>
      <c r="J130" s="219"/>
      <c r="K130" s="220"/>
    </row>
    <row r="131" spans="1:11" x14ac:dyDescent="0.2">
      <c r="A131" s="6" t="s">
        <v>0</v>
      </c>
      <c r="B131" s="221" t="s">
        <v>1</v>
      </c>
      <c r="C131" s="222"/>
      <c r="D131" s="223"/>
      <c r="E131" s="224" t="s">
        <v>14</v>
      </c>
      <c r="F131" s="224"/>
      <c r="G131" s="224"/>
      <c r="H131" s="204" t="s">
        <v>2</v>
      </c>
      <c r="I131" s="205"/>
      <c r="J131" s="224" t="s">
        <v>17</v>
      </c>
      <c r="K131" s="225"/>
    </row>
    <row r="132" spans="1:11" ht="38.25" x14ac:dyDescent="0.2">
      <c r="A132" s="7" t="s">
        <v>24</v>
      </c>
      <c r="B132" s="260">
        <v>1</v>
      </c>
      <c r="C132" s="261"/>
      <c r="D132" s="262"/>
      <c r="E132" s="263">
        <v>1</v>
      </c>
      <c r="F132" s="264"/>
      <c r="G132" s="265"/>
      <c r="H132" s="231">
        <v>250000</v>
      </c>
      <c r="I132" s="232"/>
      <c r="J132" s="231">
        <f t="shared" ref="J132:J133" si="6">ROUND(E132*H132,0)</f>
        <v>250000</v>
      </c>
      <c r="K132" s="233"/>
    </row>
    <row r="133" spans="1:11" ht="25.5" x14ac:dyDescent="0.2">
      <c r="A133" s="7" t="s">
        <v>25</v>
      </c>
      <c r="B133" s="260">
        <v>1</v>
      </c>
      <c r="C133" s="261"/>
      <c r="D133" s="262"/>
      <c r="E133" s="260">
        <v>1</v>
      </c>
      <c r="F133" s="261"/>
      <c r="G133" s="262"/>
      <c r="H133" s="231">
        <v>100000</v>
      </c>
      <c r="I133" s="232"/>
      <c r="J133" s="231">
        <f t="shared" si="6"/>
        <v>100000</v>
      </c>
      <c r="K133" s="233"/>
    </row>
    <row r="134" spans="1:11" x14ac:dyDescent="0.2">
      <c r="A134" s="116"/>
      <c r="B134" s="117"/>
      <c r="C134" s="117"/>
      <c r="D134" s="117"/>
      <c r="E134" s="117"/>
      <c r="F134" s="117"/>
      <c r="G134" s="117"/>
      <c r="H134" s="117"/>
      <c r="I134" s="117"/>
      <c r="J134" s="117"/>
      <c r="K134" s="118"/>
    </row>
    <row r="135" spans="1:11" x14ac:dyDescent="0.2">
      <c r="A135" s="257" t="s">
        <v>122</v>
      </c>
      <c r="B135" s="258"/>
      <c r="C135" s="259"/>
      <c r="D135" s="259"/>
      <c r="E135" s="259"/>
      <c r="F135" s="259"/>
      <c r="G135" s="259"/>
      <c r="H135" s="259"/>
      <c r="I135" s="259"/>
      <c r="J135" s="266">
        <f>SUM(J132:K134)</f>
        <v>350000</v>
      </c>
      <c r="K135" s="267"/>
    </row>
    <row r="136" spans="1:11" x14ac:dyDescent="0.2">
      <c r="A136" s="116"/>
      <c r="B136" s="117"/>
      <c r="C136" s="117"/>
      <c r="D136" s="117"/>
      <c r="E136" s="117"/>
      <c r="F136" s="117"/>
      <c r="G136" s="117"/>
      <c r="H136" s="117"/>
      <c r="I136" s="117"/>
      <c r="J136" s="117"/>
      <c r="K136" s="118"/>
    </row>
    <row r="137" spans="1:11" x14ac:dyDescent="0.2">
      <c r="A137" s="257" t="s">
        <v>126</v>
      </c>
      <c r="B137" s="258"/>
      <c r="C137" s="259"/>
      <c r="D137" s="259"/>
      <c r="E137" s="259"/>
      <c r="F137" s="259"/>
      <c r="G137" s="259"/>
      <c r="H137" s="259"/>
      <c r="I137" s="259"/>
      <c r="J137" s="226">
        <f>+J128+J135</f>
        <v>1374014</v>
      </c>
      <c r="K137" s="227"/>
    </row>
    <row r="138" spans="1:11" x14ac:dyDescent="0.2">
      <c r="A138" s="116"/>
      <c r="B138" s="117"/>
      <c r="C138" s="117"/>
      <c r="D138" s="117"/>
      <c r="E138" s="117"/>
      <c r="F138" s="117"/>
      <c r="G138" s="117"/>
      <c r="H138" s="117"/>
      <c r="I138" s="117"/>
      <c r="J138" s="117"/>
      <c r="K138" s="118"/>
    </row>
    <row r="139" spans="1:11" ht="13.5" thickBot="1" x14ac:dyDescent="0.25"/>
    <row r="140" spans="1:11" x14ac:dyDescent="0.2">
      <c r="A140" s="254" t="s">
        <v>142</v>
      </c>
      <c r="B140" s="255"/>
      <c r="C140" s="255"/>
      <c r="D140" s="255"/>
      <c r="E140" s="255"/>
      <c r="F140" s="255"/>
      <c r="G140" s="255"/>
      <c r="H140" s="255"/>
      <c r="I140" s="255"/>
      <c r="J140" s="255"/>
      <c r="K140" s="256"/>
    </row>
    <row r="141" spans="1:11" x14ac:dyDescent="0.2">
      <c r="A141" s="245" t="s">
        <v>18</v>
      </c>
      <c r="B141" s="246"/>
      <c r="C141" s="246"/>
      <c r="D141" s="246"/>
      <c r="E141" s="246"/>
      <c r="F141" s="246"/>
      <c r="G141" s="246"/>
      <c r="H141" s="246"/>
      <c r="I141" s="246"/>
      <c r="J141" s="246"/>
      <c r="K141" s="247"/>
    </row>
    <row r="142" spans="1:11" x14ac:dyDescent="0.2">
      <c r="A142" s="5" t="s">
        <v>3</v>
      </c>
      <c r="B142" s="3" t="s">
        <v>5</v>
      </c>
      <c r="C142" s="3" t="s">
        <v>5</v>
      </c>
      <c r="D142" s="248" t="s">
        <v>6</v>
      </c>
      <c r="E142" s="249"/>
      <c r="F142" s="3" t="s">
        <v>7</v>
      </c>
      <c r="G142" s="3" t="s">
        <v>8</v>
      </c>
      <c r="H142" s="248" t="s">
        <v>9</v>
      </c>
      <c r="I142" s="249"/>
      <c r="J142" s="248" t="s">
        <v>10</v>
      </c>
      <c r="K142" s="250"/>
    </row>
    <row r="143" spans="1:11" ht="25.5" x14ac:dyDescent="0.2">
      <c r="A143" s="16" t="s">
        <v>4</v>
      </c>
      <c r="B143" s="14" t="s">
        <v>1</v>
      </c>
      <c r="C143" s="14" t="s">
        <v>20</v>
      </c>
      <c r="D143" s="204" t="s">
        <v>11</v>
      </c>
      <c r="E143" s="205"/>
      <c r="F143" s="14" t="s">
        <v>12</v>
      </c>
      <c r="G143" s="14" t="s">
        <v>13</v>
      </c>
      <c r="H143" s="204" t="s">
        <v>19</v>
      </c>
      <c r="I143" s="205"/>
      <c r="J143" s="204" t="s">
        <v>15</v>
      </c>
      <c r="K143" s="206"/>
    </row>
    <row r="144" spans="1:11" x14ac:dyDescent="0.2">
      <c r="A144" s="17" t="s">
        <v>75</v>
      </c>
      <c r="B144" s="18">
        <v>1</v>
      </c>
      <c r="C144" s="19">
        <f>+$C$9</f>
        <v>6710444</v>
      </c>
      <c r="D144" s="207">
        <v>0.1</v>
      </c>
      <c r="E144" s="208"/>
      <c r="F144" s="15">
        <v>2.1800000000000002</v>
      </c>
      <c r="G144" s="20">
        <f>ROUND(C144*D144*F144*B144,0)</f>
        <v>1462877</v>
      </c>
      <c r="H144" s="209">
        <v>1</v>
      </c>
      <c r="I144" s="210"/>
      <c r="J144" s="211">
        <f>ROUND(G144*H144,0)</f>
        <v>1462877</v>
      </c>
      <c r="K144" s="212"/>
    </row>
    <row r="145" spans="1:11" x14ac:dyDescent="0.2">
      <c r="A145" s="21" t="s">
        <v>123</v>
      </c>
      <c r="B145" s="22">
        <v>1</v>
      </c>
      <c r="C145" s="19">
        <f>+$C$9</f>
        <v>6710444</v>
      </c>
      <c r="D145" s="198">
        <v>0.35</v>
      </c>
      <c r="E145" s="199"/>
      <c r="F145" s="15">
        <v>2.1800000000000002</v>
      </c>
      <c r="G145" s="24">
        <f>ROUND(C145*D145*F145*B145,0)</f>
        <v>5120069</v>
      </c>
      <c r="H145" s="200">
        <v>1.5</v>
      </c>
      <c r="I145" s="201"/>
      <c r="J145" s="202">
        <f>ROUND(G145*H145,0)</f>
        <v>7680104</v>
      </c>
      <c r="K145" s="203"/>
    </row>
    <row r="146" spans="1:11" x14ac:dyDescent="0.2">
      <c r="A146" s="21"/>
      <c r="B146" s="22"/>
      <c r="C146" s="23"/>
      <c r="D146" s="198"/>
      <c r="E146" s="199"/>
      <c r="F146" s="15"/>
      <c r="G146" s="24"/>
      <c r="H146" s="200"/>
      <c r="I146" s="201"/>
      <c r="J146" s="202"/>
      <c r="K146" s="203"/>
    </row>
    <row r="147" spans="1:11" x14ac:dyDescent="0.2">
      <c r="A147" s="213" t="s">
        <v>16</v>
      </c>
      <c r="B147" s="214"/>
      <c r="C147" s="214"/>
      <c r="D147" s="214"/>
      <c r="E147" s="214"/>
      <c r="F147" s="214"/>
      <c r="G147" s="214"/>
      <c r="H147" s="214"/>
      <c r="I147" s="215"/>
      <c r="J147" s="216">
        <f>SUM(J144:K146)</f>
        <v>9142981</v>
      </c>
      <c r="K147" s="217"/>
    </row>
    <row r="148" spans="1:11" x14ac:dyDescent="0.2">
      <c r="A148" s="116"/>
      <c r="B148" s="117"/>
      <c r="C148" s="117"/>
      <c r="D148" s="117"/>
      <c r="E148" s="117"/>
      <c r="F148" s="117"/>
      <c r="G148" s="117"/>
      <c r="H148" s="117"/>
      <c r="I148" s="117"/>
      <c r="J148" s="117"/>
      <c r="K148" s="118"/>
    </row>
    <row r="149" spans="1:11" x14ac:dyDescent="0.2">
      <c r="A149" s="218" t="s">
        <v>26</v>
      </c>
      <c r="B149" s="219"/>
      <c r="C149" s="219"/>
      <c r="D149" s="219"/>
      <c r="E149" s="219"/>
      <c r="F149" s="219"/>
      <c r="G149" s="219"/>
      <c r="H149" s="219"/>
      <c r="I149" s="219"/>
      <c r="J149" s="219"/>
      <c r="K149" s="220"/>
    </row>
    <row r="150" spans="1:11" x14ac:dyDescent="0.2">
      <c r="A150" s="6" t="s">
        <v>0</v>
      </c>
      <c r="B150" s="221" t="s">
        <v>1</v>
      </c>
      <c r="C150" s="222"/>
      <c r="D150" s="223"/>
      <c r="E150" s="224" t="s">
        <v>14</v>
      </c>
      <c r="F150" s="224"/>
      <c r="G150" s="224"/>
      <c r="H150" s="204" t="s">
        <v>2</v>
      </c>
      <c r="I150" s="205"/>
      <c r="J150" s="224" t="s">
        <v>17</v>
      </c>
      <c r="K150" s="225"/>
    </row>
    <row r="151" spans="1:11" ht="38.25" x14ac:dyDescent="0.2">
      <c r="A151" s="7" t="s">
        <v>24</v>
      </c>
      <c r="B151" s="260">
        <v>1</v>
      </c>
      <c r="C151" s="261"/>
      <c r="D151" s="262"/>
      <c r="E151" s="263">
        <v>1</v>
      </c>
      <c r="F151" s="264"/>
      <c r="G151" s="265"/>
      <c r="H151" s="231">
        <v>250000</v>
      </c>
      <c r="I151" s="232"/>
      <c r="J151" s="231">
        <f t="shared" ref="J151:J152" si="7">ROUND(E151*H151,0)</f>
        <v>250000</v>
      </c>
      <c r="K151" s="233"/>
    </row>
    <row r="152" spans="1:11" ht="25.5" x14ac:dyDescent="0.2">
      <c r="A152" s="7" t="s">
        <v>25</v>
      </c>
      <c r="B152" s="260">
        <v>1</v>
      </c>
      <c r="C152" s="261"/>
      <c r="D152" s="262"/>
      <c r="E152" s="260">
        <v>1</v>
      </c>
      <c r="F152" s="261"/>
      <c r="G152" s="262"/>
      <c r="H152" s="231">
        <v>100000</v>
      </c>
      <c r="I152" s="232"/>
      <c r="J152" s="231">
        <f t="shared" si="7"/>
        <v>100000</v>
      </c>
      <c r="K152" s="233"/>
    </row>
    <row r="153" spans="1:11" x14ac:dyDescent="0.2">
      <c r="A153" s="116"/>
      <c r="B153" s="117"/>
      <c r="C153" s="117"/>
      <c r="D153" s="117"/>
      <c r="E153" s="117"/>
      <c r="F153" s="117"/>
      <c r="G153" s="117"/>
      <c r="H153" s="117"/>
      <c r="I153" s="117"/>
      <c r="J153" s="117"/>
      <c r="K153" s="118"/>
    </row>
    <row r="154" spans="1:11" x14ac:dyDescent="0.2">
      <c r="A154" s="257" t="s">
        <v>122</v>
      </c>
      <c r="B154" s="258"/>
      <c r="C154" s="259"/>
      <c r="D154" s="259"/>
      <c r="E154" s="259"/>
      <c r="F154" s="259"/>
      <c r="G154" s="259"/>
      <c r="H154" s="259"/>
      <c r="I154" s="259"/>
      <c r="J154" s="266">
        <f>SUM(J151:K153)</f>
        <v>350000</v>
      </c>
      <c r="K154" s="267"/>
    </row>
    <row r="155" spans="1:11" x14ac:dyDescent="0.2">
      <c r="A155" s="116"/>
      <c r="B155" s="117"/>
      <c r="C155" s="117"/>
      <c r="D155" s="117"/>
      <c r="E155" s="117"/>
      <c r="F155" s="117"/>
      <c r="G155" s="117"/>
      <c r="H155" s="117"/>
      <c r="I155" s="117"/>
      <c r="J155" s="117"/>
      <c r="K155" s="118"/>
    </row>
    <row r="156" spans="1:11" x14ac:dyDescent="0.2">
      <c r="A156" s="257" t="s">
        <v>143</v>
      </c>
      <c r="B156" s="258"/>
      <c r="C156" s="259"/>
      <c r="D156" s="259"/>
      <c r="E156" s="259"/>
      <c r="F156" s="259"/>
      <c r="G156" s="259"/>
      <c r="H156" s="259"/>
      <c r="I156" s="259"/>
      <c r="J156" s="226">
        <f>+J147+J154</f>
        <v>9492981</v>
      </c>
      <c r="K156" s="227"/>
    </row>
    <row r="157" spans="1:11" x14ac:dyDescent="0.2">
      <c r="A157" s="116"/>
      <c r="B157" s="117"/>
      <c r="C157" s="117"/>
      <c r="D157" s="117"/>
      <c r="E157" s="117"/>
      <c r="F157" s="117"/>
      <c r="G157" s="117"/>
      <c r="H157" s="117"/>
      <c r="I157" s="117"/>
      <c r="J157" s="117"/>
      <c r="K157" s="118"/>
    </row>
    <row r="158" spans="1:11" ht="13.5" thickBot="1" x14ac:dyDescent="0.25"/>
    <row r="159" spans="1:11" x14ac:dyDescent="0.2">
      <c r="A159" s="254" t="s">
        <v>144</v>
      </c>
      <c r="B159" s="255"/>
      <c r="C159" s="255"/>
      <c r="D159" s="255"/>
      <c r="E159" s="255"/>
      <c r="F159" s="255"/>
      <c r="G159" s="255"/>
      <c r="H159" s="255"/>
      <c r="I159" s="255"/>
      <c r="J159" s="255"/>
      <c r="K159" s="256"/>
    </row>
    <row r="160" spans="1:11" x14ac:dyDescent="0.2">
      <c r="A160" s="245" t="s">
        <v>18</v>
      </c>
      <c r="B160" s="246"/>
      <c r="C160" s="246"/>
      <c r="D160" s="246"/>
      <c r="E160" s="246"/>
      <c r="F160" s="246"/>
      <c r="G160" s="246"/>
      <c r="H160" s="246"/>
      <c r="I160" s="246"/>
      <c r="J160" s="246"/>
      <c r="K160" s="247"/>
    </row>
    <row r="161" spans="1:11" x14ac:dyDescent="0.2">
      <c r="A161" s="5" t="s">
        <v>3</v>
      </c>
      <c r="B161" s="3" t="s">
        <v>5</v>
      </c>
      <c r="C161" s="3" t="s">
        <v>5</v>
      </c>
      <c r="D161" s="248" t="s">
        <v>6</v>
      </c>
      <c r="E161" s="249"/>
      <c r="F161" s="3" t="s">
        <v>7</v>
      </c>
      <c r="G161" s="3" t="s">
        <v>8</v>
      </c>
      <c r="H161" s="248" t="s">
        <v>9</v>
      </c>
      <c r="I161" s="249"/>
      <c r="J161" s="248" t="s">
        <v>10</v>
      </c>
      <c r="K161" s="250"/>
    </row>
    <row r="162" spans="1:11" ht="25.5" x14ac:dyDescent="0.2">
      <c r="A162" s="16" t="s">
        <v>4</v>
      </c>
      <c r="B162" s="14" t="s">
        <v>1</v>
      </c>
      <c r="C162" s="14" t="s">
        <v>20</v>
      </c>
      <c r="D162" s="204" t="s">
        <v>11</v>
      </c>
      <c r="E162" s="205"/>
      <c r="F162" s="14" t="s">
        <v>12</v>
      </c>
      <c r="G162" s="14" t="s">
        <v>13</v>
      </c>
      <c r="H162" s="204" t="s">
        <v>19</v>
      </c>
      <c r="I162" s="205"/>
      <c r="J162" s="204" t="s">
        <v>15</v>
      </c>
      <c r="K162" s="206"/>
    </row>
    <row r="163" spans="1:11" x14ac:dyDescent="0.2">
      <c r="A163" s="17" t="s">
        <v>75</v>
      </c>
      <c r="B163" s="18">
        <v>1</v>
      </c>
      <c r="C163" s="19">
        <f>+$C$9</f>
        <v>6710444</v>
      </c>
      <c r="D163" s="207">
        <v>0.1</v>
      </c>
      <c r="E163" s="208"/>
      <c r="F163" s="15">
        <v>2.1800000000000002</v>
      </c>
      <c r="G163" s="20">
        <f>ROUND(C163*D163*F163*B163,0)</f>
        <v>1462877</v>
      </c>
      <c r="H163" s="209">
        <v>0.3</v>
      </c>
      <c r="I163" s="210"/>
      <c r="J163" s="211">
        <f>ROUND(G163*H163,0)</f>
        <v>438863</v>
      </c>
      <c r="K163" s="212"/>
    </row>
    <row r="164" spans="1:11" x14ac:dyDescent="0.2">
      <c r="A164" s="21" t="s">
        <v>123</v>
      </c>
      <c r="B164" s="22">
        <v>1</v>
      </c>
      <c r="C164" s="19">
        <f>+$C$9</f>
        <v>6710444</v>
      </c>
      <c r="D164" s="198">
        <v>0.1</v>
      </c>
      <c r="E164" s="199"/>
      <c r="F164" s="15">
        <v>2.1800000000000002</v>
      </c>
      <c r="G164" s="24">
        <f>ROUND(C164*D164*F164*B164,0)</f>
        <v>1462877</v>
      </c>
      <c r="H164" s="200">
        <v>0.4</v>
      </c>
      <c r="I164" s="201"/>
      <c r="J164" s="202">
        <f>ROUND(G164*H164,0)</f>
        <v>585151</v>
      </c>
      <c r="K164" s="203"/>
    </row>
    <row r="165" spans="1:11" x14ac:dyDescent="0.2">
      <c r="A165" s="21"/>
      <c r="B165" s="22"/>
      <c r="C165" s="23"/>
      <c r="D165" s="198"/>
      <c r="E165" s="199"/>
      <c r="F165" s="15"/>
      <c r="G165" s="24"/>
      <c r="H165" s="200"/>
      <c r="I165" s="201"/>
      <c r="J165" s="202"/>
      <c r="K165" s="203"/>
    </row>
    <row r="166" spans="1:11" x14ac:dyDescent="0.2">
      <c r="A166" s="213" t="s">
        <v>16</v>
      </c>
      <c r="B166" s="214"/>
      <c r="C166" s="214"/>
      <c r="D166" s="214"/>
      <c r="E166" s="214"/>
      <c r="F166" s="214"/>
      <c r="G166" s="214"/>
      <c r="H166" s="214"/>
      <c r="I166" s="215"/>
      <c r="J166" s="216">
        <f>SUM(J163:K165)</f>
        <v>1024014</v>
      </c>
      <c r="K166" s="217"/>
    </row>
    <row r="167" spans="1:11" x14ac:dyDescent="0.2">
      <c r="A167" s="116"/>
      <c r="B167" s="117"/>
      <c r="C167" s="117"/>
      <c r="D167" s="117"/>
      <c r="E167" s="117"/>
      <c r="F167" s="117"/>
      <c r="G167" s="117"/>
      <c r="H167" s="117"/>
      <c r="I167" s="117"/>
      <c r="J167" s="117"/>
      <c r="K167" s="118"/>
    </row>
    <row r="168" spans="1:11" x14ac:dyDescent="0.2">
      <c r="A168" s="218" t="s">
        <v>26</v>
      </c>
      <c r="B168" s="219"/>
      <c r="C168" s="219"/>
      <c r="D168" s="219"/>
      <c r="E168" s="219"/>
      <c r="F168" s="219"/>
      <c r="G168" s="219"/>
      <c r="H168" s="219"/>
      <c r="I168" s="219"/>
      <c r="J168" s="219"/>
      <c r="K168" s="220"/>
    </row>
    <row r="169" spans="1:11" x14ac:dyDescent="0.2">
      <c r="A169" s="6" t="s">
        <v>0</v>
      </c>
      <c r="B169" s="221" t="s">
        <v>1</v>
      </c>
      <c r="C169" s="222"/>
      <c r="D169" s="223"/>
      <c r="E169" s="224" t="s">
        <v>14</v>
      </c>
      <c r="F169" s="224"/>
      <c r="G169" s="224"/>
      <c r="H169" s="204" t="s">
        <v>2</v>
      </c>
      <c r="I169" s="205"/>
      <c r="J169" s="224" t="s">
        <v>17</v>
      </c>
      <c r="K169" s="225"/>
    </row>
    <row r="170" spans="1:11" ht="38.25" x14ac:dyDescent="0.2">
      <c r="A170" s="7" t="s">
        <v>24</v>
      </c>
      <c r="B170" s="260">
        <v>1</v>
      </c>
      <c r="C170" s="261"/>
      <c r="D170" s="262"/>
      <c r="E170" s="263">
        <v>1</v>
      </c>
      <c r="F170" s="264"/>
      <c r="G170" s="265"/>
      <c r="H170" s="231">
        <v>250000</v>
      </c>
      <c r="I170" s="232"/>
      <c r="J170" s="231">
        <f t="shared" ref="J170:J171" si="8">ROUND(E170*H170,0)</f>
        <v>250000</v>
      </c>
      <c r="K170" s="233"/>
    </row>
    <row r="171" spans="1:11" ht="25.5" x14ac:dyDescent="0.2">
      <c r="A171" s="7" t="s">
        <v>25</v>
      </c>
      <c r="B171" s="260">
        <v>1</v>
      </c>
      <c r="C171" s="261"/>
      <c r="D171" s="262"/>
      <c r="E171" s="260">
        <v>1</v>
      </c>
      <c r="F171" s="261"/>
      <c r="G171" s="262"/>
      <c r="H171" s="231">
        <v>100000</v>
      </c>
      <c r="I171" s="232"/>
      <c r="J171" s="231">
        <f t="shared" si="8"/>
        <v>100000</v>
      </c>
      <c r="K171" s="233"/>
    </row>
    <row r="172" spans="1:11" x14ac:dyDescent="0.2">
      <c r="A172" s="116"/>
      <c r="B172" s="117"/>
      <c r="C172" s="117"/>
      <c r="D172" s="117"/>
      <c r="E172" s="117"/>
      <c r="F172" s="117"/>
      <c r="G172" s="117"/>
      <c r="H172" s="117"/>
      <c r="I172" s="117"/>
      <c r="J172" s="117"/>
      <c r="K172" s="118"/>
    </row>
    <row r="173" spans="1:11" x14ac:dyDescent="0.2">
      <c r="A173" s="257" t="s">
        <v>122</v>
      </c>
      <c r="B173" s="258"/>
      <c r="C173" s="259"/>
      <c r="D173" s="259"/>
      <c r="E173" s="259"/>
      <c r="F173" s="259"/>
      <c r="G173" s="259"/>
      <c r="H173" s="259"/>
      <c r="I173" s="259"/>
      <c r="J173" s="266">
        <f>SUM(J170:K172)</f>
        <v>350000</v>
      </c>
      <c r="K173" s="267"/>
    </row>
    <row r="174" spans="1:11" x14ac:dyDescent="0.2">
      <c r="A174" s="116"/>
      <c r="B174" s="117"/>
      <c r="C174" s="117"/>
      <c r="D174" s="117"/>
      <c r="E174" s="117"/>
      <c r="F174" s="117"/>
      <c r="G174" s="117"/>
      <c r="H174" s="117"/>
      <c r="I174" s="117"/>
      <c r="J174" s="117"/>
      <c r="K174" s="118"/>
    </row>
    <row r="175" spans="1:11" x14ac:dyDescent="0.2">
      <c r="A175" s="257" t="s">
        <v>145</v>
      </c>
      <c r="B175" s="258"/>
      <c r="C175" s="259"/>
      <c r="D175" s="259"/>
      <c r="E175" s="259"/>
      <c r="F175" s="259"/>
      <c r="G175" s="259"/>
      <c r="H175" s="259"/>
      <c r="I175" s="259"/>
      <c r="J175" s="226">
        <f>+J166+J173</f>
        <v>1374014</v>
      </c>
      <c r="K175" s="227"/>
    </row>
    <row r="176" spans="1:11" x14ac:dyDescent="0.2">
      <c r="A176" s="116"/>
      <c r="B176" s="117"/>
      <c r="C176" s="117"/>
      <c r="D176" s="117"/>
      <c r="E176" s="117"/>
      <c r="F176" s="117"/>
      <c r="G176" s="117"/>
      <c r="H176" s="117"/>
      <c r="I176" s="117"/>
      <c r="J176" s="117"/>
      <c r="K176" s="118"/>
    </row>
    <row r="177" spans="1:11" ht="13.5" thickBot="1" x14ac:dyDescent="0.25"/>
    <row r="178" spans="1:11" x14ac:dyDescent="0.2">
      <c r="A178" s="254" t="s">
        <v>112</v>
      </c>
      <c r="B178" s="255"/>
      <c r="C178" s="255"/>
      <c r="D178" s="255"/>
      <c r="E178" s="255"/>
      <c r="F178" s="255"/>
      <c r="G178" s="255"/>
      <c r="H178" s="255"/>
      <c r="I178" s="255"/>
      <c r="J178" s="255"/>
      <c r="K178" s="256"/>
    </row>
    <row r="179" spans="1:11" x14ac:dyDescent="0.2">
      <c r="A179" s="245" t="s">
        <v>18</v>
      </c>
      <c r="B179" s="246"/>
      <c r="C179" s="246"/>
      <c r="D179" s="246"/>
      <c r="E179" s="246"/>
      <c r="F179" s="246"/>
      <c r="G179" s="246"/>
      <c r="H179" s="246"/>
      <c r="I179" s="246"/>
      <c r="J179" s="246"/>
      <c r="K179" s="247"/>
    </row>
    <row r="180" spans="1:11" x14ac:dyDescent="0.2">
      <c r="A180" s="5" t="s">
        <v>3</v>
      </c>
      <c r="B180" s="3" t="s">
        <v>5</v>
      </c>
      <c r="C180" s="3" t="s">
        <v>5</v>
      </c>
      <c r="D180" s="248" t="s">
        <v>6</v>
      </c>
      <c r="E180" s="249"/>
      <c r="F180" s="3" t="s">
        <v>7</v>
      </c>
      <c r="G180" s="3" t="s">
        <v>8</v>
      </c>
      <c r="H180" s="248" t="s">
        <v>9</v>
      </c>
      <c r="I180" s="249"/>
      <c r="J180" s="248" t="s">
        <v>10</v>
      </c>
      <c r="K180" s="250"/>
    </row>
    <row r="181" spans="1:11" ht="25.5" x14ac:dyDescent="0.2">
      <c r="A181" s="16" t="s">
        <v>4</v>
      </c>
      <c r="B181" s="14" t="s">
        <v>1</v>
      </c>
      <c r="C181" s="14" t="s">
        <v>20</v>
      </c>
      <c r="D181" s="204" t="s">
        <v>11</v>
      </c>
      <c r="E181" s="205"/>
      <c r="F181" s="14" t="s">
        <v>12</v>
      </c>
      <c r="G181" s="14" t="s">
        <v>13</v>
      </c>
      <c r="H181" s="204" t="s">
        <v>19</v>
      </c>
      <c r="I181" s="205"/>
      <c r="J181" s="204" t="s">
        <v>15</v>
      </c>
      <c r="K181" s="206"/>
    </row>
    <row r="182" spans="1:11" x14ac:dyDescent="0.2">
      <c r="A182" s="17" t="s">
        <v>75</v>
      </c>
      <c r="B182" s="18">
        <v>1</v>
      </c>
      <c r="C182" s="19">
        <f>+$C$9</f>
        <v>6710444</v>
      </c>
      <c r="D182" s="207">
        <v>0.1</v>
      </c>
      <c r="E182" s="208"/>
      <c r="F182" s="15">
        <v>2.1800000000000002</v>
      </c>
      <c r="G182" s="20">
        <f>ROUND(C182*D182*F182*B182,0)</f>
        <v>1462877</v>
      </c>
      <c r="H182" s="209">
        <v>1</v>
      </c>
      <c r="I182" s="210"/>
      <c r="J182" s="211">
        <f>ROUND(G182*H182,0)</f>
        <v>1462877</v>
      </c>
      <c r="K182" s="212"/>
    </row>
    <row r="183" spans="1:11" x14ac:dyDescent="0.2">
      <c r="A183" s="17" t="s">
        <v>127</v>
      </c>
      <c r="B183" s="18">
        <v>1</v>
      </c>
      <c r="C183" s="19">
        <v>4446382</v>
      </c>
      <c r="D183" s="198">
        <v>0.2</v>
      </c>
      <c r="E183" s="199"/>
      <c r="F183" s="15">
        <v>2.1800000000000002</v>
      </c>
      <c r="G183" s="24">
        <f>ROUND(C183*D183*F183*B183,0)</f>
        <v>1938623</v>
      </c>
      <c r="H183" s="200">
        <v>1</v>
      </c>
      <c r="I183" s="201"/>
      <c r="J183" s="202">
        <f>ROUND(G183*H183,0)</f>
        <v>1938623</v>
      </c>
      <c r="K183" s="203"/>
    </row>
    <row r="184" spans="1:11" x14ac:dyDescent="0.2">
      <c r="A184" s="17" t="s">
        <v>128</v>
      </c>
      <c r="B184" s="18">
        <v>1</v>
      </c>
      <c r="C184" s="19">
        <v>4446382</v>
      </c>
      <c r="D184" s="198">
        <v>0.1</v>
      </c>
      <c r="E184" s="199"/>
      <c r="F184" s="15">
        <v>2.1800000000000002</v>
      </c>
      <c r="G184" s="24">
        <f>ROUND(C184*D184*F184*B184,0)</f>
        <v>969311</v>
      </c>
      <c r="H184" s="200">
        <v>1</v>
      </c>
      <c r="I184" s="201"/>
      <c r="J184" s="202">
        <f>ROUND(G184*H184,0)</f>
        <v>969311</v>
      </c>
      <c r="K184" s="203"/>
    </row>
    <row r="185" spans="1:11" x14ac:dyDescent="0.2">
      <c r="A185" s="17" t="s">
        <v>129</v>
      </c>
      <c r="B185" s="18">
        <v>1</v>
      </c>
      <c r="C185" s="19">
        <v>4446382</v>
      </c>
      <c r="D185" s="198">
        <v>0.1</v>
      </c>
      <c r="E185" s="199"/>
      <c r="F185" s="15">
        <v>2.1800000000000002</v>
      </c>
      <c r="G185" s="24">
        <f>ROUND(C185*D185*F185*B185,0)</f>
        <v>969311</v>
      </c>
      <c r="H185" s="200">
        <v>1</v>
      </c>
      <c r="I185" s="201"/>
      <c r="J185" s="202">
        <f>ROUND(G185*H185,0)</f>
        <v>969311</v>
      </c>
      <c r="K185" s="203"/>
    </row>
    <row r="186" spans="1:11" x14ac:dyDescent="0.2">
      <c r="A186" s="21"/>
      <c r="B186" s="22"/>
      <c r="C186" s="23"/>
      <c r="D186" s="198"/>
      <c r="E186" s="199"/>
      <c r="F186" s="15"/>
      <c r="G186" s="24"/>
      <c r="H186" s="200"/>
      <c r="I186" s="201"/>
      <c r="J186" s="202"/>
      <c r="K186" s="203"/>
    </row>
    <row r="187" spans="1:11" x14ac:dyDescent="0.2">
      <c r="A187" s="213" t="s">
        <v>16</v>
      </c>
      <c r="B187" s="214"/>
      <c r="C187" s="214"/>
      <c r="D187" s="214"/>
      <c r="E187" s="214"/>
      <c r="F187" s="214"/>
      <c r="G187" s="214"/>
      <c r="H187" s="214"/>
      <c r="I187" s="215"/>
      <c r="J187" s="216">
        <f>SUM(J182:K186)</f>
        <v>5340122</v>
      </c>
      <c r="K187" s="217"/>
    </row>
    <row r="188" spans="1:11" x14ac:dyDescent="0.2">
      <c r="A188" s="116"/>
      <c r="B188" s="117"/>
      <c r="C188" s="117"/>
      <c r="D188" s="117"/>
      <c r="E188" s="117"/>
      <c r="F188" s="117"/>
      <c r="G188" s="117"/>
      <c r="H188" s="117"/>
      <c r="I188" s="117"/>
      <c r="J188" s="117"/>
      <c r="K188" s="118"/>
    </row>
    <row r="189" spans="1:11" x14ac:dyDescent="0.2">
      <c r="A189" s="218" t="s">
        <v>26</v>
      </c>
      <c r="B189" s="219"/>
      <c r="C189" s="219"/>
      <c r="D189" s="219"/>
      <c r="E189" s="219"/>
      <c r="F189" s="219"/>
      <c r="G189" s="219"/>
      <c r="H189" s="219"/>
      <c r="I189" s="219"/>
      <c r="J189" s="219"/>
      <c r="K189" s="220"/>
    </row>
    <row r="190" spans="1:11" x14ac:dyDescent="0.2">
      <c r="A190" s="6" t="s">
        <v>0</v>
      </c>
      <c r="B190" s="221" t="s">
        <v>1</v>
      </c>
      <c r="C190" s="222"/>
      <c r="D190" s="223"/>
      <c r="E190" s="224" t="s">
        <v>14</v>
      </c>
      <c r="F190" s="224"/>
      <c r="G190" s="224"/>
      <c r="H190" s="204" t="s">
        <v>2</v>
      </c>
      <c r="I190" s="205"/>
      <c r="J190" s="224" t="s">
        <v>17</v>
      </c>
      <c r="K190" s="225"/>
    </row>
    <row r="191" spans="1:11" ht="38.25" x14ac:dyDescent="0.2">
      <c r="A191" s="7" t="s">
        <v>24</v>
      </c>
      <c r="B191" s="260">
        <v>1</v>
      </c>
      <c r="C191" s="261"/>
      <c r="D191" s="262"/>
      <c r="E191" s="263">
        <v>1</v>
      </c>
      <c r="F191" s="264"/>
      <c r="G191" s="265"/>
      <c r="H191" s="231">
        <v>250000</v>
      </c>
      <c r="I191" s="232"/>
      <c r="J191" s="231">
        <f t="shared" ref="J191:J192" si="9">ROUND(E191*H191,0)</f>
        <v>250000</v>
      </c>
      <c r="K191" s="233"/>
    </row>
    <row r="192" spans="1:11" ht="25.5" x14ac:dyDescent="0.2">
      <c r="A192" s="7" t="s">
        <v>25</v>
      </c>
      <c r="B192" s="260">
        <v>1</v>
      </c>
      <c r="C192" s="261"/>
      <c r="D192" s="262"/>
      <c r="E192" s="260">
        <v>1</v>
      </c>
      <c r="F192" s="261"/>
      <c r="G192" s="262"/>
      <c r="H192" s="231">
        <v>100000</v>
      </c>
      <c r="I192" s="232"/>
      <c r="J192" s="231">
        <f t="shared" si="9"/>
        <v>100000</v>
      </c>
      <c r="K192" s="233"/>
    </row>
    <row r="193" spans="1:11" x14ac:dyDescent="0.2">
      <c r="A193" s="116"/>
      <c r="B193" s="117"/>
      <c r="C193" s="117"/>
      <c r="D193" s="117"/>
      <c r="E193" s="117"/>
      <c r="F193" s="117"/>
      <c r="G193" s="117"/>
      <c r="H193" s="117"/>
      <c r="I193" s="117"/>
      <c r="J193" s="117"/>
      <c r="K193" s="118"/>
    </row>
    <row r="194" spans="1:11" x14ac:dyDescent="0.2">
      <c r="A194" s="257" t="s">
        <v>122</v>
      </c>
      <c r="B194" s="258"/>
      <c r="C194" s="259"/>
      <c r="D194" s="259"/>
      <c r="E194" s="259"/>
      <c r="F194" s="259"/>
      <c r="G194" s="259"/>
      <c r="H194" s="259"/>
      <c r="I194" s="259"/>
      <c r="J194" s="266">
        <f>SUM(J191:K193)</f>
        <v>350000</v>
      </c>
      <c r="K194" s="267"/>
    </row>
    <row r="195" spans="1:11" x14ac:dyDescent="0.2">
      <c r="A195" s="116"/>
      <c r="B195" s="117"/>
      <c r="C195" s="117"/>
      <c r="D195" s="117"/>
      <c r="E195" s="117"/>
      <c r="F195" s="117"/>
      <c r="G195" s="117"/>
      <c r="H195" s="117"/>
      <c r="I195" s="117"/>
      <c r="J195" s="117"/>
      <c r="K195" s="118"/>
    </row>
    <row r="196" spans="1:11" ht="23.25" customHeight="1" x14ac:dyDescent="0.2">
      <c r="A196" s="257" t="s">
        <v>146</v>
      </c>
      <c r="B196" s="258"/>
      <c r="C196" s="259"/>
      <c r="D196" s="259"/>
      <c r="E196" s="259"/>
      <c r="F196" s="259"/>
      <c r="G196" s="259"/>
      <c r="H196" s="259"/>
      <c r="I196" s="259"/>
      <c r="J196" s="268">
        <f>+J187+J194</f>
        <v>5690122</v>
      </c>
      <c r="K196" s="269"/>
    </row>
    <row r="197" spans="1:11" x14ac:dyDescent="0.2">
      <c r="A197" s="116"/>
      <c r="B197" s="117"/>
      <c r="C197" s="117"/>
      <c r="D197" s="117"/>
      <c r="E197" s="117"/>
      <c r="F197" s="117"/>
      <c r="G197" s="117"/>
      <c r="H197" s="117"/>
      <c r="I197" s="117"/>
      <c r="J197" s="117"/>
      <c r="K197" s="118"/>
    </row>
    <row r="198" spans="1:11" ht="13.5" thickBot="1" x14ac:dyDescent="0.25"/>
    <row r="199" spans="1:11" x14ac:dyDescent="0.2">
      <c r="A199" s="254" t="s">
        <v>147</v>
      </c>
      <c r="B199" s="255"/>
      <c r="C199" s="255"/>
      <c r="D199" s="255"/>
      <c r="E199" s="255"/>
      <c r="F199" s="255"/>
      <c r="G199" s="255"/>
      <c r="H199" s="255"/>
      <c r="I199" s="255"/>
      <c r="J199" s="255"/>
      <c r="K199" s="256"/>
    </row>
    <row r="200" spans="1:11" x14ac:dyDescent="0.2">
      <c r="A200" s="245" t="s">
        <v>18</v>
      </c>
      <c r="B200" s="246"/>
      <c r="C200" s="246"/>
      <c r="D200" s="246"/>
      <c r="E200" s="246"/>
      <c r="F200" s="246"/>
      <c r="G200" s="246"/>
      <c r="H200" s="246"/>
      <c r="I200" s="246"/>
      <c r="J200" s="246"/>
      <c r="K200" s="247"/>
    </row>
    <row r="201" spans="1:11" x14ac:dyDescent="0.2">
      <c r="A201" s="5" t="s">
        <v>3</v>
      </c>
      <c r="B201" s="3" t="s">
        <v>5</v>
      </c>
      <c r="C201" s="3" t="s">
        <v>5</v>
      </c>
      <c r="D201" s="248" t="s">
        <v>6</v>
      </c>
      <c r="E201" s="249"/>
      <c r="F201" s="3" t="s">
        <v>7</v>
      </c>
      <c r="G201" s="3" t="s">
        <v>8</v>
      </c>
      <c r="H201" s="248" t="s">
        <v>9</v>
      </c>
      <c r="I201" s="249"/>
      <c r="J201" s="248" t="s">
        <v>10</v>
      </c>
      <c r="K201" s="250"/>
    </row>
    <row r="202" spans="1:11" ht="25.5" x14ac:dyDescent="0.2">
      <c r="A202" s="16" t="s">
        <v>4</v>
      </c>
      <c r="B202" s="14" t="s">
        <v>1</v>
      </c>
      <c r="C202" s="14" t="s">
        <v>20</v>
      </c>
      <c r="D202" s="204" t="s">
        <v>11</v>
      </c>
      <c r="E202" s="205"/>
      <c r="F202" s="14" t="s">
        <v>12</v>
      </c>
      <c r="G202" s="14" t="s">
        <v>13</v>
      </c>
      <c r="H202" s="204" t="s">
        <v>19</v>
      </c>
      <c r="I202" s="205"/>
      <c r="J202" s="204" t="s">
        <v>15</v>
      </c>
      <c r="K202" s="206"/>
    </row>
    <row r="203" spans="1:11" x14ac:dyDescent="0.2">
      <c r="A203" s="17" t="s">
        <v>75</v>
      </c>
      <c r="B203" s="18">
        <v>1</v>
      </c>
      <c r="C203" s="19">
        <f>+$C$9</f>
        <v>6710444</v>
      </c>
      <c r="D203" s="207">
        <v>0.1</v>
      </c>
      <c r="E203" s="208"/>
      <c r="F203" s="15">
        <v>2.1800000000000002</v>
      </c>
      <c r="G203" s="20">
        <f>ROUND(C203*D203*F203*B203,0)</f>
        <v>1462877</v>
      </c>
      <c r="H203" s="209">
        <v>0.3</v>
      </c>
      <c r="I203" s="210"/>
      <c r="J203" s="211">
        <f>ROUND(G203*H203,0)</f>
        <v>438863</v>
      </c>
      <c r="K203" s="212"/>
    </row>
    <row r="204" spans="1:11" x14ac:dyDescent="0.2">
      <c r="A204" s="17" t="s">
        <v>129</v>
      </c>
      <c r="B204" s="18">
        <v>1</v>
      </c>
      <c r="C204" s="19">
        <v>4446382</v>
      </c>
      <c r="D204" s="198">
        <v>0.25</v>
      </c>
      <c r="E204" s="199"/>
      <c r="F204" s="15">
        <v>2.1800000000000002</v>
      </c>
      <c r="G204" s="24">
        <f>ROUND(C204*D204*F204*B204,0)</f>
        <v>2423278</v>
      </c>
      <c r="H204" s="200">
        <v>0.65</v>
      </c>
      <c r="I204" s="201"/>
      <c r="J204" s="202">
        <f>ROUND(G204*H204,0)</f>
        <v>1575131</v>
      </c>
      <c r="K204" s="203"/>
    </row>
    <row r="205" spans="1:11" x14ac:dyDescent="0.2">
      <c r="A205" s="21"/>
      <c r="B205" s="22"/>
      <c r="C205" s="23"/>
      <c r="D205" s="198"/>
      <c r="E205" s="199"/>
      <c r="F205" s="15"/>
      <c r="G205" s="24"/>
      <c r="H205" s="200"/>
      <c r="I205" s="201"/>
      <c r="J205" s="202"/>
      <c r="K205" s="203"/>
    </row>
    <row r="206" spans="1:11" x14ac:dyDescent="0.2">
      <c r="A206" s="213" t="s">
        <v>16</v>
      </c>
      <c r="B206" s="214"/>
      <c r="C206" s="214"/>
      <c r="D206" s="214"/>
      <c r="E206" s="214"/>
      <c r="F206" s="214"/>
      <c r="G206" s="214"/>
      <c r="H206" s="214"/>
      <c r="I206" s="215"/>
      <c r="J206" s="216">
        <f>SUM(J203:K205)</f>
        <v>2013994</v>
      </c>
      <c r="K206" s="217"/>
    </row>
    <row r="207" spans="1:11" x14ac:dyDescent="0.2">
      <c r="A207" s="116"/>
      <c r="B207" s="117"/>
      <c r="C207" s="117"/>
      <c r="D207" s="117"/>
      <c r="E207" s="117"/>
      <c r="F207" s="117"/>
      <c r="G207" s="117"/>
      <c r="H207" s="117"/>
      <c r="I207" s="117"/>
      <c r="J207" s="117"/>
      <c r="K207" s="118"/>
    </row>
    <row r="208" spans="1:11" x14ac:dyDescent="0.2">
      <c r="A208" s="218" t="s">
        <v>26</v>
      </c>
      <c r="B208" s="219"/>
      <c r="C208" s="219"/>
      <c r="D208" s="219"/>
      <c r="E208" s="219"/>
      <c r="F208" s="219"/>
      <c r="G208" s="219"/>
      <c r="H208" s="219"/>
      <c r="I208" s="219"/>
      <c r="J208" s="219"/>
      <c r="K208" s="220"/>
    </row>
    <row r="209" spans="1:11" x14ac:dyDescent="0.2">
      <c r="A209" s="6" t="s">
        <v>0</v>
      </c>
      <c r="B209" s="221" t="s">
        <v>1</v>
      </c>
      <c r="C209" s="222"/>
      <c r="D209" s="223"/>
      <c r="E209" s="224" t="s">
        <v>14</v>
      </c>
      <c r="F209" s="224"/>
      <c r="G209" s="224"/>
      <c r="H209" s="204" t="s">
        <v>2</v>
      </c>
      <c r="I209" s="205"/>
      <c r="J209" s="224" t="s">
        <v>17</v>
      </c>
      <c r="K209" s="225"/>
    </row>
    <row r="210" spans="1:11" ht="38.25" x14ac:dyDescent="0.2">
      <c r="A210" s="7" t="s">
        <v>24</v>
      </c>
      <c r="B210" s="260">
        <v>1</v>
      </c>
      <c r="C210" s="261"/>
      <c r="D210" s="262"/>
      <c r="E210" s="263">
        <v>1</v>
      </c>
      <c r="F210" s="264"/>
      <c r="G210" s="265"/>
      <c r="H210" s="231">
        <v>250000</v>
      </c>
      <c r="I210" s="232"/>
      <c r="J210" s="231">
        <f t="shared" ref="J210:J211" si="10">ROUND(E210*H210,0)</f>
        <v>250000</v>
      </c>
      <c r="K210" s="233"/>
    </row>
    <row r="211" spans="1:11" ht="25.5" x14ac:dyDescent="0.2">
      <c r="A211" s="7" t="s">
        <v>25</v>
      </c>
      <c r="B211" s="260">
        <v>1</v>
      </c>
      <c r="C211" s="261"/>
      <c r="D211" s="262"/>
      <c r="E211" s="260">
        <v>1</v>
      </c>
      <c r="F211" s="261"/>
      <c r="G211" s="262"/>
      <c r="H211" s="231">
        <v>100000</v>
      </c>
      <c r="I211" s="232"/>
      <c r="J211" s="231">
        <f t="shared" si="10"/>
        <v>100000</v>
      </c>
      <c r="K211" s="233"/>
    </row>
    <row r="212" spans="1:11" x14ac:dyDescent="0.2">
      <c r="A212" s="116"/>
      <c r="B212" s="117"/>
      <c r="C212" s="117"/>
      <c r="D212" s="117"/>
      <c r="E212" s="117"/>
      <c r="F212" s="117"/>
      <c r="G212" s="117"/>
      <c r="H212" s="117"/>
      <c r="I212" s="117"/>
      <c r="J212" s="117"/>
      <c r="K212" s="118"/>
    </row>
    <row r="213" spans="1:11" x14ac:dyDescent="0.2">
      <c r="A213" s="257" t="s">
        <v>122</v>
      </c>
      <c r="B213" s="258"/>
      <c r="C213" s="259"/>
      <c r="D213" s="259"/>
      <c r="E213" s="259"/>
      <c r="F213" s="259"/>
      <c r="G213" s="259"/>
      <c r="H213" s="259"/>
      <c r="I213" s="259"/>
      <c r="J213" s="266">
        <f>SUM(J210:K212)</f>
        <v>350000</v>
      </c>
      <c r="K213" s="267"/>
    </row>
    <row r="214" spans="1:11" x14ac:dyDescent="0.2">
      <c r="A214" s="116"/>
      <c r="B214" s="117"/>
      <c r="C214" s="117"/>
      <c r="D214" s="117"/>
      <c r="E214" s="117"/>
      <c r="F214" s="117"/>
      <c r="G214" s="117"/>
      <c r="H214" s="117"/>
      <c r="I214" s="117"/>
      <c r="J214" s="117"/>
      <c r="K214" s="118"/>
    </row>
    <row r="215" spans="1:11" x14ac:dyDescent="0.2">
      <c r="A215" s="257" t="s">
        <v>148</v>
      </c>
      <c r="B215" s="258"/>
      <c r="C215" s="259"/>
      <c r="D215" s="259"/>
      <c r="E215" s="259"/>
      <c r="F215" s="259"/>
      <c r="G215" s="259"/>
      <c r="H215" s="259"/>
      <c r="I215" s="259"/>
      <c r="J215" s="226">
        <f>+J206+J213</f>
        <v>2363994</v>
      </c>
      <c r="K215" s="227"/>
    </row>
    <row r="216" spans="1:11" x14ac:dyDescent="0.2">
      <c r="A216" s="116"/>
      <c r="B216" s="117"/>
      <c r="C216" s="117"/>
      <c r="D216" s="117"/>
      <c r="E216" s="117"/>
      <c r="F216" s="117"/>
      <c r="G216" s="117"/>
      <c r="H216" s="117"/>
      <c r="I216" s="117"/>
      <c r="J216" s="117"/>
      <c r="K216" s="118"/>
    </row>
  </sheetData>
  <mergeCells count="407">
    <mergeCell ref="A213:I213"/>
    <mergeCell ref="J213:K213"/>
    <mergeCell ref="A215:I215"/>
    <mergeCell ref="J215:K215"/>
    <mergeCell ref="B210:D210"/>
    <mergeCell ref="E210:G210"/>
    <mergeCell ref="H210:I210"/>
    <mergeCell ref="J210:K210"/>
    <mergeCell ref="B211:D211"/>
    <mergeCell ref="E211:G211"/>
    <mergeCell ref="H211:I211"/>
    <mergeCell ref="J211:K211"/>
    <mergeCell ref="A208:K208"/>
    <mergeCell ref="B209:D209"/>
    <mergeCell ref="E209:G209"/>
    <mergeCell ref="H209:I209"/>
    <mergeCell ref="J209:K209"/>
    <mergeCell ref="D204:E204"/>
    <mergeCell ref="H204:I204"/>
    <mergeCell ref="J204:K204"/>
    <mergeCell ref="D205:E205"/>
    <mergeCell ref="H205:I205"/>
    <mergeCell ref="J205:K205"/>
    <mergeCell ref="D203:E203"/>
    <mergeCell ref="H203:I203"/>
    <mergeCell ref="J203:K203"/>
    <mergeCell ref="A199:K199"/>
    <mergeCell ref="A200:K200"/>
    <mergeCell ref="D201:E201"/>
    <mergeCell ref="H201:I201"/>
    <mergeCell ref="J201:K201"/>
    <mergeCell ref="A206:I206"/>
    <mergeCell ref="J206:K206"/>
    <mergeCell ref="A189:K189"/>
    <mergeCell ref="B190:D190"/>
    <mergeCell ref="E190:G190"/>
    <mergeCell ref="H190:I190"/>
    <mergeCell ref="J190:K190"/>
    <mergeCell ref="D186:E186"/>
    <mergeCell ref="D202:E202"/>
    <mergeCell ref="H202:I202"/>
    <mergeCell ref="J202:K202"/>
    <mergeCell ref="A194:I194"/>
    <mergeCell ref="J194:K194"/>
    <mergeCell ref="A196:I196"/>
    <mergeCell ref="J196:K196"/>
    <mergeCell ref="B191:D191"/>
    <mergeCell ref="E191:G191"/>
    <mergeCell ref="H191:I191"/>
    <mergeCell ref="J191:K191"/>
    <mergeCell ref="B192:D192"/>
    <mergeCell ref="E192:G192"/>
    <mergeCell ref="H192:I192"/>
    <mergeCell ref="J192:K192"/>
    <mergeCell ref="H186:I186"/>
    <mergeCell ref="J186:K186"/>
    <mergeCell ref="A187:I187"/>
    <mergeCell ref="J187:K187"/>
    <mergeCell ref="D182:E182"/>
    <mergeCell ref="H182:I182"/>
    <mergeCell ref="J182:K182"/>
    <mergeCell ref="D185:E185"/>
    <mergeCell ref="H185:I185"/>
    <mergeCell ref="J185:K185"/>
    <mergeCell ref="D183:E183"/>
    <mergeCell ref="H183:I183"/>
    <mergeCell ref="J183:K183"/>
    <mergeCell ref="D184:E184"/>
    <mergeCell ref="H184:I184"/>
    <mergeCell ref="J184:K184"/>
    <mergeCell ref="A179:K179"/>
    <mergeCell ref="D180:E180"/>
    <mergeCell ref="H180:I180"/>
    <mergeCell ref="J180:K180"/>
    <mergeCell ref="D181:E181"/>
    <mergeCell ref="H181:I181"/>
    <mergeCell ref="J181:K181"/>
    <mergeCell ref="A178:K178"/>
    <mergeCell ref="A173:I173"/>
    <mergeCell ref="J173:K173"/>
    <mergeCell ref="A175:I175"/>
    <mergeCell ref="J175:K175"/>
    <mergeCell ref="B170:D170"/>
    <mergeCell ref="E170:G170"/>
    <mergeCell ref="H170:I170"/>
    <mergeCell ref="J170:K170"/>
    <mergeCell ref="B171:D171"/>
    <mergeCell ref="E171:G171"/>
    <mergeCell ref="H171:I171"/>
    <mergeCell ref="J171:K171"/>
    <mergeCell ref="A168:K168"/>
    <mergeCell ref="B169:D169"/>
    <mergeCell ref="E169:G169"/>
    <mergeCell ref="H169:I169"/>
    <mergeCell ref="J169:K169"/>
    <mergeCell ref="D165:E165"/>
    <mergeCell ref="H165:I165"/>
    <mergeCell ref="J165:K165"/>
    <mergeCell ref="A166:I166"/>
    <mergeCell ref="J166:K166"/>
    <mergeCell ref="D163:E163"/>
    <mergeCell ref="H163:I163"/>
    <mergeCell ref="J163:K163"/>
    <mergeCell ref="D164:E164"/>
    <mergeCell ref="H164:I164"/>
    <mergeCell ref="J164:K164"/>
    <mergeCell ref="A160:K160"/>
    <mergeCell ref="D161:E161"/>
    <mergeCell ref="H161:I161"/>
    <mergeCell ref="J161:K161"/>
    <mergeCell ref="D162:E162"/>
    <mergeCell ref="H162:I162"/>
    <mergeCell ref="J162:K162"/>
    <mergeCell ref="A159:K159"/>
    <mergeCell ref="A154:I154"/>
    <mergeCell ref="J154:K154"/>
    <mergeCell ref="A156:I156"/>
    <mergeCell ref="J156:K156"/>
    <mergeCell ref="B151:D151"/>
    <mergeCell ref="E151:G151"/>
    <mergeCell ref="H151:I151"/>
    <mergeCell ref="J151:K151"/>
    <mergeCell ref="B152:D152"/>
    <mergeCell ref="E152:G152"/>
    <mergeCell ref="H152:I152"/>
    <mergeCell ref="J152:K152"/>
    <mergeCell ref="A149:K149"/>
    <mergeCell ref="B150:D150"/>
    <mergeCell ref="E150:G150"/>
    <mergeCell ref="H150:I150"/>
    <mergeCell ref="J150:K150"/>
    <mergeCell ref="D146:E146"/>
    <mergeCell ref="H146:I146"/>
    <mergeCell ref="J146:K146"/>
    <mergeCell ref="A147:I147"/>
    <mergeCell ref="J147:K147"/>
    <mergeCell ref="D144:E144"/>
    <mergeCell ref="H144:I144"/>
    <mergeCell ref="J144:K144"/>
    <mergeCell ref="D145:E145"/>
    <mergeCell ref="H145:I145"/>
    <mergeCell ref="J145:K145"/>
    <mergeCell ref="A141:K141"/>
    <mergeCell ref="D142:E142"/>
    <mergeCell ref="H142:I142"/>
    <mergeCell ref="J142:K142"/>
    <mergeCell ref="D143:E143"/>
    <mergeCell ref="H143:I143"/>
    <mergeCell ref="J143:K143"/>
    <mergeCell ref="A140:K140"/>
    <mergeCell ref="A135:I135"/>
    <mergeCell ref="J135:K135"/>
    <mergeCell ref="A137:I137"/>
    <mergeCell ref="J137:K137"/>
    <mergeCell ref="B132:D132"/>
    <mergeCell ref="E132:G132"/>
    <mergeCell ref="H132:I132"/>
    <mergeCell ref="J132:K132"/>
    <mergeCell ref="B133:D133"/>
    <mergeCell ref="E133:G133"/>
    <mergeCell ref="H133:I133"/>
    <mergeCell ref="J133:K133"/>
    <mergeCell ref="A130:K130"/>
    <mergeCell ref="B131:D131"/>
    <mergeCell ref="E131:G131"/>
    <mergeCell ref="H131:I131"/>
    <mergeCell ref="J131:K131"/>
    <mergeCell ref="D127:E127"/>
    <mergeCell ref="H127:I127"/>
    <mergeCell ref="J127:K127"/>
    <mergeCell ref="A128:I128"/>
    <mergeCell ref="J128:K128"/>
    <mergeCell ref="D125:E125"/>
    <mergeCell ref="H125:I125"/>
    <mergeCell ref="J125:K125"/>
    <mergeCell ref="D126:E126"/>
    <mergeCell ref="H126:I126"/>
    <mergeCell ref="J126:K126"/>
    <mergeCell ref="A122:K122"/>
    <mergeCell ref="D123:E123"/>
    <mergeCell ref="H123:I123"/>
    <mergeCell ref="J123:K123"/>
    <mergeCell ref="D124:E124"/>
    <mergeCell ref="H124:I124"/>
    <mergeCell ref="J124:K124"/>
    <mergeCell ref="A121:K121"/>
    <mergeCell ref="A116:I116"/>
    <mergeCell ref="A118:I118"/>
    <mergeCell ref="J116:K116"/>
    <mergeCell ref="B112:D112"/>
    <mergeCell ref="E112:G112"/>
    <mergeCell ref="B113:D113"/>
    <mergeCell ref="E113:G113"/>
    <mergeCell ref="B114:D114"/>
    <mergeCell ref="E114:G114"/>
    <mergeCell ref="D108:E108"/>
    <mergeCell ref="H108:I108"/>
    <mergeCell ref="J108:K108"/>
    <mergeCell ref="A109:I109"/>
    <mergeCell ref="J109:K109"/>
    <mergeCell ref="H114:I114"/>
    <mergeCell ref="J114:K114"/>
    <mergeCell ref="D106:E106"/>
    <mergeCell ref="H106:I106"/>
    <mergeCell ref="J106:K106"/>
    <mergeCell ref="D107:E107"/>
    <mergeCell ref="H107:I107"/>
    <mergeCell ref="J107:K107"/>
    <mergeCell ref="D105:E105"/>
    <mergeCell ref="H105:I105"/>
    <mergeCell ref="J105:K105"/>
    <mergeCell ref="A102:K102"/>
    <mergeCell ref="J97:K97"/>
    <mergeCell ref="A99:I99"/>
    <mergeCell ref="A103:K103"/>
    <mergeCell ref="D104:E104"/>
    <mergeCell ref="H104:I104"/>
    <mergeCell ref="J104:K104"/>
    <mergeCell ref="J99:K99"/>
    <mergeCell ref="B93:D93"/>
    <mergeCell ref="E93:G93"/>
    <mergeCell ref="H93:I93"/>
    <mergeCell ref="J93:K93"/>
    <mergeCell ref="B94:D94"/>
    <mergeCell ref="E94:G94"/>
    <mergeCell ref="H94:I94"/>
    <mergeCell ref="J94:K94"/>
    <mergeCell ref="A90:I90"/>
    <mergeCell ref="J90:K90"/>
    <mergeCell ref="A92:K92"/>
    <mergeCell ref="B95:D95"/>
    <mergeCell ref="E95:G95"/>
    <mergeCell ref="H95:I95"/>
    <mergeCell ref="J95:K95"/>
    <mergeCell ref="A97:I97"/>
    <mergeCell ref="D85:E85"/>
    <mergeCell ref="H85:I85"/>
    <mergeCell ref="J85:K85"/>
    <mergeCell ref="D88:E88"/>
    <mergeCell ref="H88:I88"/>
    <mergeCell ref="J88:K88"/>
    <mergeCell ref="J89:K89"/>
    <mergeCell ref="D86:E86"/>
    <mergeCell ref="H86:I86"/>
    <mergeCell ref="J86:K86"/>
    <mergeCell ref="D87:E87"/>
    <mergeCell ref="H87:I87"/>
    <mergeCell ref="J87:K87"/>
    <mergeCell ref="D89:E89"/>
    <mergeCell ref="H89:I89"/>
    <mergeCell ref="A83:K83"/>
    <mergeCell ref="A84:K84"/>
    <mergeCell ref="A77:I77"/>
    <mergeCell ref="J77:K77"/>
    <mergeCell ref="A79:I79"/>
    <mergeCell ref="J79:K79"/>
    <mergeCell ref="B74:D74"/>
    <mergeCell ref="E74:G74"/>
    <mergeCell ref="H74:I74"/>
    <mergeCell ref="J74:K74"/>
    <mergeCell ref="B75:D75"/>
    <mergeCell ref="E75:G75"/>
    <mergeCell ref="H75:I75"/>
    <mergeCell ref="J75:K75"/>
    <mergeCell ref="A72:K72"/>
    <mergeCell ref="B73:D73"/>
    <mergeCell ref="E73:G73"/>
    <mergeCell ref="H73:I73"/>
    <mergeCell ref="J73:K73"/>
    <mergeCell ref="D69:E69"/>
    <mergeCell ref="H69:I69"/>
    <mergeCell ref="J69:K69"/>
    <mergeCell ref="A70:I70"/>
    <mergeCell ref="J70:K70"/>
    <mergeCell ref="D67:E67"/>
    <mergeCell ref="H67:I67"/>
    <mergeCell ref="J67:K67"/>
    <mergeCell ref="D68:E68"/>
    <mergeCell ref="H68:I68"/>
    <mergeCell ref="J68:K68"/>
    <mergeCell ref="A64:K64"/>
    <mergeCell ref="D65:E65"/>
    <mergeCell ref="H65:I65"/>
    <mergeCell ref="J65:K65"/>
    <mergeCell ref="D66:E66"/>
    <mergeCell ref="H66:I66"/>
    <mergeCell ref="J66:K66"/>
    <mergeCell ref="A63:K63"/>
    <mergeCell ref="A58:I58"/>
    <mergeCell ref="J58:K58"/>
    <mergeCell ref="A60:I60"/>
    <mergeCell ref="J60:K60"/>
    <mergeCell ref="B55:D55"/>
    <mergeCell ref="E55:G55"/>
    <mergeCell ref="H55:I55"/>
    <mergeCell ref="J55:K55"/>
    <mergeCell ref="B56:D56"/>
    <mergeCell ref="E56:G56"/>
    <mergeCell ref="H56:I56"/>
    <mergeCell ref="J56:K56"/>
    <mergeCell ref="A53:K53"/>
    <mergeCell ref="B54:D54"/>
    <mergeCell ref="E54:G54"/>
    <mergeCell ref="H54:I54"/>
    <mergeCell ref="J54:K54"/>
    <mergeCell ref="D50:E50"/>
    <mergeCell ref="H50:I50"/>
    <mergeCell ref="J50:K50"/>
    <mergeCell ref="A51:I51"/>
    <mergeCell ref="J51:K51"/>
    <mergeCell ref="D48:E48"/>
    <mergeCell ref="H48:I48"/>
    <mergeCell ref="J48:K48"/>
    <mergeCell ref="D49:E49"/>
    <mergeCell ref="H49:I49"/>
    <mergeCell ref="J49:K49"/>
    <mergeCell ref="A45:K45"/>
    <mergeCell ref="D46:E46"/>
    <mergeCell ref="H46:I46"/>
    <mergeCell ref="J46:K46"/>
    <mergeCell ref="D47:E47"/>
    <mergeCell ref="H47:I47"/>
    <mergeCell ref="J47:K47"/>
    <mergeCell ref="A44:K44"/>
    <mergeCell ref="A38:I38"/>
    <mergeCell ref="J38:K38"/>
    <mergeCell ref="A40:I40"/>
    <mergeCell ref="J40:K40"/>
    <mergeCell ref="B35:D35"/>
    <mergeCell ref="E35:G35"/>
    <mergeCell ref="H35:I35"/>
    <mergeCell ref="J35:K35"/>
    <mergeCell ref="B36:D36"/>
    <mergeCell ref="E36:G36"/>
    <mergeCell ref="H36:I36"/>
    <mergeCell ref="J36:K36"/>
    <mergeCell ref="A33:K33"/>
    <mergeCell ref="B34:D34"/>
    <mergeCell ref="E34:G34"/>
    <mergeCell ref="H34:I34"/>
    <mergeCell ref="J34:K34"/>
    <mergeCell ref="D30:E30"/>
    <mergeCell ref="H30:I30"/>
    <mergeCell ref="J30:K30"/>
    <mergeCell ref="A31:I31"/>
    <mergeCell ref="J31:K31"/>
    <mergeCell ref="D28:E28"/>
    <mergeCell ref="H28:I28"/>
    <mergeCell ref="J28:K28"/>
    <mergeCell ref="D29:E29"/>
    <mergeCell ref="H29:I29"/>
    <mergeCell ref="J29:K29"/>
    <mergeCell ref="A25:K25"/>
    <mergeCell ref="D26:E26"/>
    <mergeCell ref="H26:I26"/>
    <mergeCell ref="J26:K26"/>
    <mergeCell ref="D27:E27"/>
    <mergeCell ref="H27:I27"/>
    <mergeCell ref="J27:K27"/>
    <mergeCell ref="A24:K24"/>
    <mergeCell ref="A21:I21"/>
    <mergeCell ref="J21:K21"/>
    <mergeCell ref="A19:I19"/>
    <mergeCell ref="B17:D17"/>
    <mergeCell ref="E17:G17"/>
    <mergeCell ref="H17:I17"/>
    <mergeCell ref="J17:K17"/>
    <mergeCell ref="B16:D16"/>
    <mergeCell ref="E16:G16"/>
    <mergeCell ref="H16:I16"/>
    <mergeCell ref="J16:K16"/>
    <mergeCell ref="J19:K19"/>
    <mergeCell ref="A12:I12"/>
    <mergeCell ref="J12:K12"/>
    <mergeCell ref="A14:K14"/>
    <mergeCell ref="B15:D15"/>
    <mergeCell ref="E15:G15"/>
    <mergeCell ref="H15:I15"/>
    <mergeCell ref="J15:K15"/>
    <mergeCell ref="J118:K118"/>
    <mergeCell ref="A1:K1"/>
    <mergeCell ref="H112:I112"/>
    <mergeCell ref="J112:K112"/>
    <mergeCell ref="H113:I113"/>
    <mergeCell ref="J113:K113"/>
    <mergeCell ref="A4:K4"/>
    <mergeCell ref="J3:K3"/>
    <mergeCell ref="A3:I3"/>
    <mergeCell ref="A5:K5"/>
    <mergeCell ref="A6:K6"/>
    <mergeCell ref="D7:E7"/>
    <mergeCell ref="H7:I7"/>
    <mergeCell ref="J7:K7"/>
    <mergeCell ref="D8:E8"/>
    <mergeCell ref="A2:K2"/>
    <mergeCell ref="A111:K111"/>
    <mergeCell ref="D11:E11"/>
    <mergeCell ref="H11:I11"/>
    <mergeCell ref="J11:K11"/>
    <mergeCell ref="D10:E10"/>
    <mergeCell ref="H10:I10"/>
    <mergeCell ref="J10:K10"/>
    <mergeCell ref="H8:I8"/>
    <mergeCell ref="J8:K8"/>
    <mergeCell ref="D9:E9"/>
    <mergeCell ref="H9:I9"/>
    <mergeCell ref="J9:K9"/>
  </mergeCells>
  <printOptions horizontalCentered="1" verticalCentered="1"/>
  <pageMargins left="0.19685039370078741" right="0.19685039370078741" top="0.39370078740157483" bottom="0.39370078740157483" header="0" footer="0"/>
  <pageSetup scale="71" fitToHeight="5" orientation="portrait" horizontalDpi="4294967295" verticalDpi="4294967295" r:id="rId1"/>
  <headerFooter alignWithMargins="0"/>
  <rowBreaks count="3" manualBreakCount="3">
    <brk id="62" max="10" man="1"/>
    <brk id="120" max="10" man="1"/>
    <brk id="17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Q53"/>
  <sheetViews>
    <sheetView tabSelected="1" workbookViewId="0">
      <selection activeCell="F20" sqref="F20"/>
    </sheetView>
  </sheetViews>
  <sheetFormatPr baseColWidth="10" defaultColWidth="11.42578125" defaultRowHeight="12.75" x14ac:dyDescent="0.2"/>
  <cols>
    <col min="1" max="1" width="5.5703125" customWidth="1"/>
    <col min="2" max="2" width="5.7109375" customWidth="1"/>
    <col min="3" max="3" width="20.5703125" customWidth="1"/>
    <col min="4" max="4" width="47.42578125" customWidth="1"/>
    <col min="5" max="5" width="16" customWidth="1"/>
    <col min="6" max="6" width="16" style="121" customWidth="1"/>
    <col min="7" max="7" width="35.42578125" style="121" customWidth="1"/>
    <col min="8" max="8" width="29.28515625" customWidth="1"/>
    <col min="9" max="9" width="5.140625" customWidth="1"/>
    <col min="10" max="10" width="5.5703125" customWidth="1"/>
  </cols>
  <sheetData>
    <row r="1" spans="2:199" s="67" customFormat="1" ht="16.5" x14ac:dyDescent="0.3">
      <c r="B1" s="158"/>
      <c r="C1" s="159"/>
      <c r="D1" s="160"/>
      <c r="E1" s="161"/>
      <c r="F1" s="162"/>
      <c r="G1" s="162"/>
      <c r="H1" s="163"/>
      <c r="I1" s="164"/>
      <c r="J1" s="68"/>
      <c r="K1" s="69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</row>
    <row r="2" spans="2:199" s="67" customFormat="1" ht="23.25" customHeight="1" x14ac:dyDescent="0.3">
      <c r="B2" s="165"/>
      <c r="C2" s="274" t="s">
        <v>83</v>
      </c>
      <c r="D2" s="275"/>
      <c r="E2" s="275"/>
      <c r="F2" s="275"/>
      <c r="G2" s="275"/>
      <c r="H2" s="276"/>
      <c r="I2" s="166"/>
      <c r="J2" s="68"/>
      <c r="K2" s="69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</row>
    <row r="3" spans="2:199" s="67" customFormat="1" ht="18" customHeight="1" x14ac:dyDescent="0.3">
      <c r="B3" s="165"/>
      <c r="C3" s="70" t="s">
        <v>84</v>
      </c>
      <c r="D3" s="277" t="s">
        <v>85</v>
      </c>
      <c r="E3" s="278"/>
      <c r="F3" s="119"/>
      <c r="G3" s="120" t="s">
        <v>86</v>
      </c>
      <c r="H3" s="71">
        <v>1</v>
      </c>
      <c r="I3" s="166"/>
      <c r="J3" s="68"/>
      <c r="K3" s="69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</row>
    <row r="4" spans="2:199" ht="13.5" thickBot="1" x14ac:dyDescent="0.25">
      <c r="B4" s="74"/>
      <c r="C4" s="167"/>
      <c r="D4" s="167"/>
      <c r="E4" s="167"/>
      <c r="F4" s="168"/>
      <c r="G4" s="168"/>
      <c r="H4" s="167"/>
      <c r="I4" s="75"/>
    </row>
    <row r="5" spans="2:199" ht="18.75" customHeight="1" x14ac:dyDescent="0.2">
      <c r="B5" s="72"/>
      <c r="C5" s="279"/>
      <c r="D5" s="279"/>
      <c r="E5" s="279"/>
      <c r="F5" s="279"/>
      <c r="G5" s="279"/>
      <c r="H5" s="279"/>
      <c r="I5" s="73"/>
    </row>
    <row r="6" spans="2:199" ht="53.25" customHeight="1" x14ac:dyDescent="0.3">
      <c r="B6" s="74"/>
      <c r="C6" s="280" t="s">
        <v>120</v>
      </c>
      <c r="D6" s="280"/>
      <c r="E6" s="280"/>
      <c r="F6" s="280"/>
      <c r="G6" s="280"/>
      <c r="H6" s="280"/>
      <c r="I6" s="75"/>
    </row>
    <row r="7" spans="2:199" ht="18.75" customHeight="1" thickBot="1" x14ac:dyDescent="0.25">
      <c r="B7" s="74"/>
      <c r="C7" s="169"/>
      <c r="D7" s="169"/>
      <c r="E7" s="169"/>
      <c r="F7" s="170"/>
      <c r="G7" s="170"/>
      <c r="H7" s="76"/>
      <c r="I7" s="75"/>
    </row>
    <row r="8" spans="2:199" ht="13.5" thickBot="1" x14ac:dyDescent="0.25">
      <c r="B8" s="77"/>
      <c r="C8" s="281" t="s">
        <v>87</v>
      </c>
      <c r="D8" s="282"/>
      <c r="E8" s="282"/>
      <c r="F8" s="282"/>
      <c r="G8" s="282"/>
      <c r="H8" s="283"/>
      <c r="I8" s="75"/>
    </row>
    <row r="9" spans="2:199" ht="63.6" customHeight="1" thickBot="1" x14ac:dyDescent="0.25">
      <c r="B9" s="77"/>
      <c r="C9" s="284" t="s">
        <v>88</v>
      </c>
      <c r="D9" s="284"/>
      <c r="E9" s="284"/>
      <c r="F9" s="284"/>
      <c r="G9" s="284"/>
      <c r="H9" s="285"/>
      <c r="I9" s="75"/>
    </row>
    <row r="10" spans="2:199" ht="17.25" customHeight="1" thickBot="1" x14ac:dyDescent="0.25">
      <c r="B10" s="77"/>
      <c r="C10" s="286" t="s">
        <v>89</v>
      </c>
      <c r="D10" s="286"/>
      <c r="E10" s="286"/>
      <c r="F10" s="286"/>
      <c r="G10" s="286"/>
      <c r="H10" s="287"/>
      <c r="I10" s="75"/>
    </row>
    <row r="11" spans="2:199" ht="16.5" customHeight="1" x14ac:dyDescent="0.2">
      <c r="B11" s="77"/>
      <c r="C11" s="78" t="s">
        <v>90</v>
      </c>
      <c r="D11" s="288" t="s">
        <v>91</v>
      </c>
      <c r="E11" s="289"/>
      <c r="F11" s="122"/>
      <c r="G11" s="290" t="s">
        <v>92</v>
      </c>
      <c r="H11" s="291"/>
      <c r="I11" s="75"/>
    </row>
    <row r="12" spans="2:199" x14ac:dyDescent="0.2">
      <c r="B12" s="77"/>
      <c r="C12" s="79"/>
      <c r="D12" s="292"/>
      <c r="E12" s="293"/>
      <c r="F12" s="123"/>
      <c r="G12" s="294"/>
      <c r="H12" s="295"/>
      <c r="I12" s="75"/>
    </row>
    <row r="13" spans="2:199" x14ac:dyDescent="0.2">
      <c r="B13" s="77"/>
      <c r="C13" s="80">
        <v>1</v>
      </c>
      <c r="D13" s="270" t="s">
        <v>93</v>
      </c>
      <c r="E13" s="271"/>
      <c r="F13" s="124"/>
      <c r="G13" s="272">
        <f>SUM(H19:H39)</f>
        <v>0</v>
      </c>
      <c r="H13" s="273"/>
      <c r="I13" s="75"/>
    </row>
    <row r="14" spans="2:199" x14ac:dyDescent="0.2">
      <c r="B14" s="77"/>
      <c r="C14" s="80">
        <v>2</v>
      </c>
      <c r="D14" s="270" t="s">
        <v>94</v>
      </c>
      <c r="E14" s="271"/>
      <c r="F14" s="124"/>
      <c r="G14" s="272">
        <f>+ROUND(G13*0.19,0)</f>
        <v>0</v>
      </c>
      <c r="H14" s="273"/>
      <c r="I14" s="75"/>
    </row>
    <row r="15" spans="2:199" ht="16.5" customHeight="1" x14ac:dyDescent="0.2">
      <c r="B15" s="77"/>
      <c r="C15" s="81">
        <v>3</v>
      </c>
      <c r="D15" s="270" t="s">
        <v>95</v>
      </c>
      <c r="E15" s="271"/>
      <c r="F15" s="124"/>
      <c r="G15" s="272">
        <f>SUM(G13:H14)</f>
        <v>0</v>
      </c>
      <c r="H15" s="273"/>
      <c r="I15" s="75"/>
    </row>
    <row r="16" spans="2:199" ht="13.5" thickBot="1" x14ac:dyDescent="0.25">
      <c r="B16" s="77"/>
      <c r="C16" s="82"/>
      <c r="D16" s="296"/>
      <c r="E16" s="297"/>
      <c r="F16" s="125"/>
      <c r="G16" s="298"/>
      <c r="H16" s="299"/>
      <c r="I16" s="75"/>
    </row>
    <row r="17" spans="2:9" ht="33.75" customHeight="1" thickBot="1" x14ac:dyDescent="0.25">
      <c r="B17" s="77"/>
      <c r="C17" s="286" t="s">
        <v>96</v>
      </c>
      <c r="D17" s="286"/>
      <c r="E17" s="286"/>
      <c r="F17" s="286"/>
      <c r="G17" s="286"/>
      <c r="H17" s="287"/>
      <c r="I17" s="75"/>
    </row>
    <row r="18" spans="2:9" ht="39" thickBot="1" x14ac:dyDescent="0.25">
      <c r="B18" s="77"/>
      <c r="C18" s="83" t="s">
        <v>90</v>
      </c>
      <c r="D18" s="84" t="s">
        <v>97</v>
      </c>
      <c r="E18" s="84" t="s">
        <v>98</v>
      </c>
      <c r="F18" s="126"/>
      <c r="G18" s="127" t="s">
        <v>99</v>
      </c>
      <c r="H18" s="85" t="s">
        <v>100</v>
      </c>
      <c r="I18" s="75"/>
    </row>
    <row r="19" spans="2:9" ht="17.25" thickBot="1" x14ac:dyDescent="0.25">
      <c r="B19" s="77"/>
      <c r="C19" s="86">
        <v>1</v>
      </c>
      <c r="D19" s="87" t="s">
        <v>101</v>
      </c>
      <c r="E19" s="88" t="s">
        <v>102</v>
      </c>
      <c r="F19" s="128"/>
      <c r="G19" s="129">
        <f>+F20</f>
        <v>3208077</v>
      </c>
      <c r="H19" s="89"/>
      <c r="I19" s="75"/>
    </row>
    <row r="20" spans="2:9" ht="14.25" thickBot="1" x14ac:dyDescent="0.25">
      <c r="B20" s="77"/>
      <c r="C20" s="90"/>
      <c r="D20" s="91" t="s">
        <v>157</v>
      </c>
      <c r="E20" s="92"/>
      <c r="F20" s="130">
        <f>+'analisis int diseños fase 3'!J21</f>
        <v>3208077</v>
      </c>
      <c r="G20" s="131"/>
      <c r="H20" s="93"/>
      <c r="I20" s="75"/>
    </row>
    <row r="21" spans="2:9" ht="17.25" thickBot="1" x14ac:dyDescent="0.25">
      <c r="B21" s="77"/>
      <c r="C21" s="86">
        <v>2</v>
      </c>
      <c r="D21" s="87" t="s">
        <v>103</v>
      </c>
      <c r="E21" s="88" t="s">
        <v>102</v>
      </c>
      <c r="F21" s="128"/>
      <c r="G21" s="129">
        <f>+F22</f>
        <v>8030104</v>
      </c>
      <c r="H21" s="89"/>
      <c r="I21" s="75"/>
    </row>
    <row r="22" spans="2:9" ht="14.25" thickBot="1" x14ac:dyDescent="0.25">
      <c r="B22" s="77"/>
      <c r="C22" s="90"/>
      <c r="D22" s="91" t="s">
        <v>158</v>
      </c>
      <c r="E22" s="92"/>
      <c r="F22" s="130">
        <f>+'analisis int diseños fase 3'!J40</f>
        <v>8030104</v>
      </c>
      <c r="G22" s="131"/>
      <c r="H22" s="93"/>
      <c r="I22" s="75"/>
    </row>
    <row r="23" spans="2:9" ht="17.25" thickBot="1" x14ac:dyDescent="0.25">
      <c r="B23" s="77"/>
      <c r="C23" s="86">
        <v>3</v>
      </c>
      <c r="D23" s="87" t="s">
        <v>104</v>
      </c>
      <c r="E23" s="88" t="s">
        <v>105</v>
      </c>
      <c r="F23" s="128"/>
      <c r="G23" s="129">
        <f>+F24</f>
        <v>5470069</v>
      </c>
      <c r="H23" s="89"/>
      <c r="I23" s="75"/>
    </row>
    <row r="24" spans="2:9" ht="14.25" thickBot="1" x14ac:dyDescent="0.25">
      <c r="B24" s="77"/>
      <c r="C24" s="90"/>
      <c r="D24" s="91" t="s">
        <v>159</v>
      </c>
      <c r="E24" s="92"/>
      <c r="F24" s="130">
        <f>+'analisis int diseños fase 3'!J60</f>
        <v>5470069</v>
      </c>
      <c r="G24" s="131"/>
      <c r="H24" s="93"/>
      <c r="I24" s="75"/>
    </row>
    <row r="25" spans="2:9" ht="33.75" thickBot="1" x14ac:dyDescent="0.25">
      <c r="B25" s="77"/>
      <c r="C25" s="86">
        <v>4</v>
      </c>
      <c r="D25" s="87" t="s">
        <v>106</v>
      </c>
      <c r="E25" s="88" t="s">
        <v>105</v>
      </c>
      <c r="F25" s="128"/>
      <c r="G25" s="129">
        <f>+F26</f>
        <v>3714617</v>
      </c>
      <c r="H25" s="89"/>
      <c r="I25" s="75"/>
    </row>
    <row r="26" spans="2:9" ht="14.25" thickBot="1" x14ac:dyDescent="0.25">
      <c r="B26" s="77"/>
      <c r="C26" s="90"/>
      <c r="D26" s="91" t="s">
        <v>160</v>
      </c>
      <c r="E26" s="92"/>
      <c r="F26" s="130">
        <f>+'analisis int diseños fase 3'!J79</f>
        <v>3714617</v>
      </c>
      <c r="G26" s="131"/>
      <c r="H26" s="93"/>
      <c r="I26" s="75"/>
    </row>
    <row r="27" spans="2:9" ht="50.25" thickBot="1" x14ac:dyDescent="0.25">
      <c r="B27" s="77"/>
      <c r="C27" s="86">
        <v>5</v>
      </c>
      <c r="D27" s="87" t="s">
        <v>107</v>
      </c>
      <c r="E27" s="88" t="s">
        <v>105</v>
      </c>
      <c r="F27" s="128"/>
      <c r="G27" s="129">
        <f>+F28</f>
        <v>2251740</v>
      </c>
      <c r="H27" s="89"/>
      <c r="I27" s="75"/>
    </row>
    <row r="28" spans="2:9" ht="15.75" thickBot="1" x14ac:dyDescent="0.25">
      <c r="B28" s="77"/>
      <c r="C28" s="94"/>
      <c r="D28" s="91" t="s">
        <v>156</v>
      </c>
      <c r="E28" s="92"/>
      <c r="F28" s="130">
        <f>+'analisis int diseños fase 3'!J99</f>
        <v>2251740</v>
      </c>
      <c r="G28" s="131"/>
      <c r="H28" s="95"/>
      <c r="I28" s="75"/>
    </row>
    <row r="29" spans="2:9" ht="33.75" thickBot="1" x14ac:dyDescent="0.25">
      <c r="B29" s="77"/>
      <c r="C29" s="86">
        <v>6</v>
      </c>
      <c r="D29" s="87" t="s">
        <v>108</v>
      </c>
      <c r="E29" s="88" t="s">
        <v>105</v>
      </c>
      <c r="F29" s="128"/>
      <c r="G29" s="129">
        <f>+F30</f>
        <v>1666589</v>
      </c>
      <c r="H29" s="89"/>
      <c r="I29" s="75"/>
    </row>
    <row r="30" spans="2:9" ht="15.75" thickBot="1" x14ac:dyDescent="0.25">
      <c r="B30" s="77"/>
      <c r="C30" s="94"/>
      <c r="D30" s="91" t="s">
        <v>155</v>
      </c>
      <c r="E30" s="92"/>
      <c r="F30" s="130">
        <f>+'analisis int diseños fase 3'!J118</f>
        <v>1666589</v>
      </c>
      <c r="G30" s="131"/>
      <c r="H30" s="95"/>
      <c r="I30" s="75"/>
    </row>
    <row r="31" spans="2:9" ht="17.25" thickBot="1" x14ac:dyDescent="0.25">
      <c r="B31" s="77"/>
      <c r="C31" s="86">
        <v>7</v>
      </c>
      <c r="D31" s="87" t="s">
        <v>109</v>
      </c>
      <c r="E31" s="88" t="s">
        <v>105</v>
      </c>
      <c r="F31" s="128"/>
      <c r="G31" s="129">
        <f>+F32</f>
        <v>1374014</v>
      </c>
      <c r="H31" s="89"/>
      <c r="I31" s="75"/>
    </row>
    <row r="32" spans="2:9" ht="15.75" thickBot="1" x14ac:dyDescent="0.25">
      <c r="B32" s="77"/>
      <c r="C32" s="94"/>
      <c r="D32" s="91" t="s">
        <v>154</v>
      </c>
      <c r="E32" s="92"/>
      <c r="F32" s="130">
        <f>+'analisis int diseños fase 3'!J137</f>
        <v>1374014</v>
      </c>
      <c r="G32" s="131"/>
      <c r="H32" s="95"/>
      <c r="I32" s="75"/>
    </row>
    <row r="33" spans="2:9" ht="33.75" thickBot="1" x14ac:dyDescent="0.25">
      <c r="B33" s="77"/>
      <c r="C33" s="86">
        <v>8</v>
      </c>
      <c r="D33" s="87" t="s">
        <v>110</v>
      </c>
      <c r="E33" s="88" t="s">
        <v>105</v>
      </c>
      <c r="F33" s="128"/>
      <c r="G33" s="129">
        <f>+F34</f>
        <v>9492981</v>
      </c>
      <c r="H33" s="89"/>
      <c r="I33" s="75"/>
    </row>
    <row r="34" spans="2:9" ht="15.75" thickBot="1" x14ac:dyDescent="0.25">
      <c r="B34" s="77"/>
      <c r="C34" s="94"/>
      <c r="D34" s="91" t="s">
        <v>153</v>
      </c>
      <c r="E34" s="92"/>
      <c r="F34" s="130">
        <f>+'analisis int diseños fase 3'!J156</f>
        <v>9492981</v>
      </c>
      <c r="G34" s="131"/>
      <c r="H34" s="95"/>
      <c r="I34" s="75"/>
    </row>
    <row r="35" spans="2:9" ht="50.25" thickBot="1" x14ac:dyDescent="0.25">
      <c r="B35" s="77"/>
      <c r="C35" s="86">
        <v>9</v>
      </c>
      <c r="D35" s="87" t="s">
        <v>111</v>
      </c>
      <c r="E35" s="88" t="s">
        <v>105</v>
      </c>
      <c r="F35" s="128"/>
      <c r="G35" s="129">
        <f>+F36</f>
        <v>1374014</v>
      </c>
      <c r="H35" s="89"/>
      <c r="I35" s="75"/>
    </row>
    <row r="36" spans="2:9" ht="15.75" thickBot="1" x14ac:dyDescent="0.25">
      <c r="B36" s="77"/>
      <c r="C36" s="94"/>
      <c r="D36" s="91" t="s">
        <v>152</v>
      </c>
      <c r="E36" s="92"/>
      <c r="F36" s="130">
        <f>+'analisis int diseños fase 3'!J175</f>
        <v>1374014</v>
      </c>
      <c r="G36" s="131"/>
      <c r="H36" s="95"/>
      <c r="I36" s="75"/>
    </row>
    <row r="37" spans="2:9" ht="33.75" thickBot="1" x14ac:dyDescent="0.25">
      <c r="B37" s="77"/>
      <c r="C37" s="86">
        <v>10</v>
      </c>
      <c r="D37" s="87" t="s">
        <v>112</v>
      </c>
      <c r="E37" s="88" t="s">
        <v>105</v>
      </c>
      <c r="F37" s="128"/>
      <c r="G37" s="129">
        <f>+F38</f>
        <v>5690122</v>
      </c>
      <c r="H37" s="89"/>
      <c r="I37" s="75"/>
    </row>
    <row r="38" spans="2:9" ht="14.25" thickBot="1" x14ac:dyDescent="0.25">
      <c r="B38" s="77"/>
      <c r="C38" s="97"/>
      <c r="D38" s="91" t="s">
        <v>151</v>
      </c>
      <c r="E38" s="92"/>
      <c r="F38" s="130">
        <f>+'analisis int diseños fase 3'!J196</f>
        <v>5690122</v>
      </c>
      <c r="G38" s="131"/>
      <c r="H38" s="98"/>
      <c r="I38" s="75"/>
    </row>
    <row r="39" spans="2:9" ht="50.25" thickBot="1" x14ac:dyDescent="0.25">
      <c r="B39" s="77"/>
      <c r="C39" s="86">
        <v>11</v>
      </c>
      <c r="D39" s="87" t="s">
        <v>113</v>
      </c>
      <c r="E39" s="88" t="s">
        <v>105</v>
      </c>
      <c r="F39" s="128"/>
      <c r="G39" s="129">
        <f>+F40</f>
        <v>2363994</v>
      </c>
      <c r="H39" s="89"/>
      <c r="I39" s="75"/>
    </row>
    <row r="40" spans="2:9" ht="16.5" x14ac:dyDescent="0.2">
      <c r="B40" s="77"/>
      <c r="C40" s="99"/>
      <c r="D40" s="91" t="s">
        <v>150</v>
      </c>
      <c r="E40" s="92"/>
      <c r="F40" s="130">
        <f>+'analisis int diseños fase 3'!J215</f>
        <v>2363994</v>
      </c>
      <c r="G40" s="132"/>
      <c r="H40" s="93"/>
      <c r="I40" s="75"/>
    </row>
    <row r="41" spans="2:9" ht="15" x14ac:dyDescent="0.25">
      <c r="B41" s="77"/>
      <c r="C41" s="96"/>
      <c r="D41" s="100"/>
      <c r="E41" s="101"/>
      <c r="F41" s="133"/>
      <c r="G41" s="134"/>
      <c r="H41" s="102"/>
      <c r="I41" s="75"/>
    </row>
    <row r="42" spans="2:9" ht="15" x14ac:dyDescent="0.25">
      <c r="B42" s="77"/>
      <c r="C42" s="94"/>
      <c r="D42" s="103" t="s">
        <v>114</v>
      </c>
      <c r="E42" s="104"/>
      <c r="F42" s="135"/>
      <c r="G42" s="136">
        <f>SUM(G19:G39)</f>
        <v>44636321</v>
      </c>
      <c r="H42" s="105"/>
      <c r="I42" s="75"/>
    </row>
    <row r="43" spans="2:9" ht="15" x14ac:dyDescent="0.25">
      <c r="B43" s="77"/>
      <c r="C43" s="96"/>
      <c r="D43" s="106" t="s">
        <v>115</v>
      </c>
      <c r="E43" s="107"/>
      <c r="F43" s="137"/>
      <c r="G43" s="138">
        <f>+ROUND(G42*0.19,0)</f>
        <v>8480901</v>
      </c>
      <c r="H43" s="102"/>
      <c r="I43" s="75"/>
    </row>
    <row r="44" spans="2:9" ht="15" x14ac:dyDescent="0.25">
      <c r="B44" s="77"/>
      <c r="C44" s="96"/>
      <c r="D44" s="106" t="s">
        <v>116</v>
      </c>
      <c r="E44" s="107"/>
      <c r="F44" s="137"/>
      <c r="G44" s="138">
        <f>SUM(G42:G43)</f>
        <v>53117222</v>
      </c>
      <c r="H44" s="102"/>
      <c r="I44" s="75"/>
    </row>
    <row r="45" spans="2:9" ht="15.75" thickBot="1" x14ac:dyDescent="0.3">
      <c r="B45" s="77"/>
      <c r="C45" s="108"/>
      <c r="D45" s="109"/>
      <c r="E45" s="110"/>
      <c r="F45" s="139"/>
      <c r="G45" s="140"/>
      <c r="H45" s="111"/>
      <c r="I45" s="75"/>
    </row>
    <row r="46" spans="2:9" x14ac:dyDescent="0.2">
      <c r="B46" s="74"/>
      <c r="C46" s="300" t="s">
        <v>117</v>
      </c>
      <c r="D46" s="301"/>
      <c r="E46" s="301"/>
      <c r="F46" s="141"/>
      <c r="G46" s="279"/>
      <c r="H46" s="306"/>
      <c r="I46" s="75"/>
    </row>
    <row r="47" spans="2:9" x14ac:dyDescent="0.2">
      <c r="B47" s="74"/>
      <c r="C47" s="302"/>
      <c r="D47" s="303"/>
      <c r="E47" s="303"/>
      <c r="F47" s="171"/>
      <c r="G47" s="307"/>
      <c r="H47" s="308"/>
      <c r="I47" s="75"/>
    </row>
    <row r="48" spans="2:9" x14ac:dyDescent="0.2">
      <c r="B48" s="74"/>
      <c r="C48" s="304"/>
      <c r="D48" s="305"/>
      <c r="E48" s="305"/>
      <c r="F48" s="171"/>
      <c r="G48" s="307"/>
      <c r="H48" s="308"/>
      <c r="I48" s="75"/>
    </row>
    <row r="49" spans="2:9" ht="15.75" x14ac:dyDescent="0.25">
      <c r="B49" s="74"/>
      <c r="C49" s="309" t="s">
        <v>118</v>
      </c>
      <c r="D49" s="310"/>
      <c r="E49" s="310"/>
      <c r="F49" s="172"/>
      <c r="G49" s="170"/>
      <c r="H49" s="112" t="s">
        <v>119</v>
      </c>
      <c r="I49" s="75"/>
    </row>
    <row r="50" spans="2:9" x14ac:dyDescent="0.2">
      <c r="B50" s="74"/>
      <c r="C50" s="311"/>
      <c r="D50" s="307"/>
      <c r="E50" s="307"/>
      <c r="F50" s="307"/>
      <c r="G50" s="307"/>
      <c r="H50" s="308"/>
      <c r="I50" s="75"/>
    </row>
    <row r="51" spans="2:9" ht="13.5" thickBot="1" x14ac:dyDescent="0.25">
      <c r="B51" s="74"/>
      <c r="C51" s="312"/>
      <c r="D51" s="313"/>
      <c r="E51" s="313"/>
      <c r="F51" s="313"/>
      <c r="G51" s="313"/>
      <c r="H51" s="314"/>
      <c r="I51" s="75"/>
    </row>
    <row r="52" spans="2:9" x14ac:dyDescent="0.2">
      <c r="B52" s="74"/>
      <c r="C52" s="167"/>
      <c r="D52" s="167"/>
      <c r="E52" s="167"/>
      <c r="F52" s="168"/>
      <c r="G52" s="168"/>
      <c r="H52" s="167"/>
      <c r="I52" s="75"/>
    </row>
    <row r="53" spans="2:9" ht="13.5" thickBot="1" x14ac:dyDescent="0.25">
      <c r="B53" s="113"/>
      <c r="C53" s="114"/>
      <c r="D53" s="114"/>
      <c r="E53" s="114"/>
      <c r="F53" s="142"/>
      <c r="G53" s="142"/>
      <c r="H53" s="114"/>
      <c r="I53" s="115"/>
    </row>
  </sheetData>
  <mergeCells count="24">
    <mergeCell ref="C17:H17"/>
    <mergeCell ref="C46:E48"/>
    <mergeCell ref="G46:H48"/>
    <mergeCell ref="C49:E49"/>
    <mergeCell ref="C50:H51"/>
    <mergeCell ref="D14:E14"/>
    <mergeCell ref="G14:H14"/>
    <mergeCell ref="D15:E15"/>
    <mergeCell ref="G15:H15"/>
    <mergeCell ref="D16:E16"/>
    <mergeCell ref="G16:H16"/>
    <mergeCell ref="D13:E13"/>
    <mergeCell ref="G13:H13"/>
    <mergeCell ref="C2:H2"/>
    <mergeCell ref="D3:E3"/>
    <mergeCell ref="C5:H5"/>
    <mergeCell ref="C6:H6"/>
    <mergeCell ref="C8:H8"/>
    <mergeCell ref="C9:H9"/>
    <mergeCell ref="C10:H10"/>
    <mergeCell ref="D11:E11"/>
    <mergeCell ref="G11:H11"/>
    <mergeCell ref="D12:E12"/>
    <mergeCell ref="G12:H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28123-841E-4020-B703-8D0330B2529E}">
  <sheetPr>
    <pageSetUpPr fitToPage="1"/>
  </sheetPr>
  <dimension ref="B1:GQ53"/>
  <sheetViews>
    <sheetView topLeftCell="A15" workbookViewId="0">
      <selection activeCell="B10" sqref="B10"/>
    </sheetView>
  </sheetViews>
  <sheetFormatPr baseColWidth="10" defaultColWidth="11.42578125" defaultRowHeight="12.75" x14ac:dyDescent="0.2"/>
  <cols>
    <col min="1" max="1" width="5.5703125" customWidth="1"/>
    <col min="2" max="2" width="5.7109375" customWidth="1"/>
    <col min="3" max="3" width="20.5703125" customWidth="1"/>
    <col min="4" max="4" width="47.42578125" customWidth="1"/>
    <col min="5" max="5" width="16" customWidth="1"/>
    <col min="6" max="6" width="16" style="121" customWidth="1"/>
    <col min="7" max="7" width="35.42578125" style="121" customWidth="1"/>
    <col min="8" max="8" width="29.28515625" customWidth="1"/>
    <col min="9" max="9" width="5.140625" customWidth="1"/>
    <col min="10" max="10" width="5.5703125" customWidth="1"/>
  </cols>
  <sheetData>
    <row r="1" spans="2:199" s="67" customFormat="1" ht="16.5" x14ac:dyDescent="0.3">
      <c r="B1" s="158"/>
      <c r="C1" s="159"/>
      <c r="D1" s="160"/>
      <c r="E1" s="161"/>
      <c r="F1" s="162"/>
      <c r="G1" s="162"/>
      <c r="H1" s="163"/>
      <c r="I1" s="164"/>
      <c r="J1" s="68"/>
      <c r="K1" s="69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</row>
    <row r="2" spans="2:199" s="67" customFormat="1" ht="23.25" customHeight="1" x14ac:dyDescent="0.3">
      <c r="B2" s="165"/>
      <c r="C2" s="274" t="s">
        <v>83</v>
      </c>
      <c r="D2" s="275"/>
      <c r="E2" s="275"/>
      <c r="F2" s="275"/>
      <c r="G2" s="275"/>
      <c r="H2" s="276"/>
      <c r="I2" s="166"/>
      <c r="J2" s="68"/>
      <c r="K2" s="69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</row>
    <row r="3" spans="2:199" s="67" customFormat="1" ht="18" customHeight="1" x14ac:dyDescent="0.3">
      <c r="B3" s="165"/>
      <c r="C3" s="70" t="s">
        <v>84</v>
      </c>
      <c r="D3" s="277" t="s">
        <v>85</v>
      </c>
      <c r="E3" s="278"/>
      <c r="F3" s="119"/>
      <c r="G3" s="120" t="s">
        <v>86</v>
      </c>
      <c r="H3" s="71">
        <v>1</v>
      </c>
      <c r="I3" s="166"/>
      <c r="J3" s="68"/>
      <c r="K3" s="69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</row>
    <row r="4" spans="2:199" ht="13.5" thickBot="1" x14ac:dyDescent="0.25">
      <c r="B4" s="74"/>
      <c r="C4" s="167"/>
      <c r="D4" s="167"/>
      <c r="E4" s="167"/>
      <c r="F4" s="168"/>
      <c r="G4" s="168"/>
      <c r="H4" s="167"/>
      <c r="I4" s="75"/>
    </row>
    <row r="5" spans="2:199" ht="18.75" customHeight="1" x14ac:dyDescent="0.2">
      <c r="B5" s="72"/>
      <c r="C5" s="279"/>
      <c r="D5" s="279"/>
      <c r="E5" s="279"/>
      <c r="F5" s="279"/>
      <c r="G5" s="279"/>
      <c r="H5" s="279"/>
      <c r="I5" s="73"/>
    </row>
    <row r="6" spans="2:199" ht="53.25" customHeight="1" x14ac:dyDescent="0.3">
      <c r="B6" s="74"/>
      <c r="C6" s="280" t="s">
        <v>120</v>
      </c>
      <c r="D6" s="280"/>
      <c r="E6" s="280"/>
      <c r="F6" s="280"/>
      <c r="G6" s="280"/>
      <c r="H6" s="280"/>
      <c r="I6" s="75"/>
    </row>
    <row r="7" spans="2:199" ht="18.75" customHeight="1" thickBot="1" x14ac:dyDescent="0.25">
      <c r="B7" s="74"/>
      <c r="C7" s="169"/>
      <c r="D7" s="169"/>
      <c r="E7" s="169"/>
      <c r="F7" s="170"/>
      <c r="G7" s="170"/>
      <c r="H7" s="76"/>
      <c r="I7" s="75"/>
    </row>
    <row r="8" spans="2:199" ht="13.5" thickBot="1" x14ac:dyDescent="0.25">
      <c r="B8" s="77"/>
      <c r="C8" s="281" t="s">
        <v>87</v>
      </c>
      <c r="D8" s="282"/>
      <c r="E8" s="282"/>
      <c r="F8" s="282"/>
      <c r="G8" s="282"/>
      <c r="H8" s="283"/>
      <c r="I8" s="75"/>
    </row>
    <row r="9" spans="2:199" ht="63.6" customHeight="1" thickBot="1" x14ac:dyDescent="0.25">
      <c r="B9" s="77"/>
      <c r="C9" s="284" t="s">
        <v>88</v>
      </c>
      <c r="D9" s="284"/>
      <c r="E9" s="284"/>
      <c r="F9" s="284"/>
      <c r="G9" s="284"/>
      <c r="H9" s="285"/>
      <c r="I9" s="75"/>
    </row>
    <row r="10" spans="2:199" ht="17.25" customHeight="1" thickBot="1" x14ac:dyDescent="0.25">
      <c r="B10" s="77"/>
      <c r="C10" s="286" t="s">
        <v>89</v>
      </c>
      <c r="D10" s="286"/>
      <c r="E10" s="286"/>
      <c r="F10" s="286"/>
      <c r="G10" s="286"/>
      <c r="H10" s="287"/>
      <c r="I10" s="75"/>
    </row>
    <row r="11" spans="2:199" ht="16.5" customHeight="1" x14ac:dyDescent="0.2">
      <c r="B11" s="77"/>
      <c r="C11" s="78" t="s">
        <v>90</v>
      </c>
      <c r="D11" s="288" t="s">
        <v>91</v>
      </c>
      <c r="E11" s="289"/>
      <c r="F11" s="122"/>
      <c r="G11" s="290" t="s">
        <v>92</v>
      </c>
      <c r="H11" s="291"/>
      <c r="I11" s="75"/>
    </row>
    <row r="12" spans="2:199" x14ac:dyDescent="0.2">
      <c r="B12" s="77"/>
      <c r="C12" s="79"/>
      <c r="D12" s="292"/>
      <c r="E12" s="293"/>
      <c r="F12" s="123"/>
      <c r="G12" s="294"/>
      <c r="H12" s="295"/>
      <c r="I12" s="75"/>
    </row>
    <row r="13" spans="2:199" x14ac:dyDescent="0.2">
      <c r="B13" s="77"/>
      <c r="C13" s="80">
        <v>1</v>
      </c>
      <c r="D13" s="270" t="s">
        <v>93</v>
      </c>
      <c r="E13" s="271"/>
      <c r="F13" s="124"/>
      <c r="G13" s="272">
        <f>SUM(H19:H39)</f>
        <v>0</v>
      </c>
      <c r="H13" s="273"/>
      <c r="I13" s="75"/>
    </row>
    <row r="14" spans="2:199" x14ac:dyDescent="0.2">
      <c r="B14" s="77"/>
      <c r="C14" s="80">
        <v>2</v>
      </c>
      <c r="D14" s="270" t="s">
        <v>94</v>
      </c>
      <c r="E14" s="271"/>
      <c r="F14" s="124"/>
      <c r="G14" s="272">
        <f>+ROUND(G13*0.19,0)</f>
        <v>0</v>
      </c>
      <c r="H14" s="273"/>
      <c r="I14" s="75"/>
    </row>
    <row r="15" spans="2:199" ht="16.5" customHeight="1" x14ac:dyDescent="0.2">
      <c r="B15" s="77"/>
      <c r="C15" s="81">
        <v>3</v>
      </c>
      <c r="D15" s="270" t="s">
        <v>95</v>
      </c>
      <c r="E15" s="271"/>
      <c r="F15" s="124"/>
      <c r="G15" s="272">
        <f>SUM(G13:H14)</f>
        <v>0</v>
      </c>
      <c r="H15" s="273"/>
      <c r="I15" s="75"/>
    </row>
    <row r="16" spans="2:199" ht="13.5" thickBot="1" x14ac:dyDescent="0.25">
      <c r="B16" s="77"/>
      <c r="C16" s="82"/>
      <c r="D16" s="296"/>
      <c r="E16" s="297"/>
      <c r="F16" s="125"/>
      <c r="G16" s="298"/>
      <c r="H16" s="299"/>
      <c r="I16" s="75"/>
    </row>
    <row r="17" spans="2:9" ht="33.75" customHeight="1" thickBot="1" x14ac:dyDescent="0.25">
      <c r="B17" s="77"/>
      <c r="C17" s="286" t="s">
        <v>96</v>
      </c>
      <c r="D17" s="286"/>
      <c r="E17" s="286"/>
      <c r="F17" s="286"/>
      <c r="G17" s="286"/>
      <c r="H17" s="287"/>
      <c r="I17" s="75"/>
    </row>
    <row r="18" spans="2:9" ht="39" thickBot="1" x14ac:dyDescent="0.25">
      <c r="B18" s="77"/>
      <c r="C18" s="83" t="s">
        <v>90</v>
      </c>
      <c r="D18" s="84" t="s">
        <v>97</v>
      </c>
      <c r="E18" s="84" t="s">
        <v>98</v>
      </c>
      <c r="F18" s="126"/>
      <c r="G18" s="127" t="s">
        <v>99</v>
      </c>
      <c r="H18" s="85" t="s">
        <v>100</v>
      </c>
      <c r="I18" s="75"/>
    </row>
    <row r="19" spans="2:9" ht="17.25" thickBot="1" x14ac:dyDescent="0.25">
      <c r="B19" s="77"/>
      <c r="C19" s="86">
        <v>1</v>
      </c>
      <c r="D19" s="87" t="s">
        <v>101</v>
      </c>
      <c r="E19" s="88" t="s">
        <v>102</v>
      </c>
      <c r="F19" s="128"/>
      <c r="G19" s="129"/>
      <c r="H19" s="89"/>
      <c r="I19" s="75"/>
    </row>
    <row r="20" spans="2:9" ht="14.25" thickBot="1" x14ac:dyDescent="0.25">
      <c r="B20" s="77"/>
      <c r="C20" s="90"/>
      <c r="D20" s="91" t="s">
        <v>157</v>
      </c>
      <c r="E20" s="92"/>
      <c r="F20" s="130"/>
      <c r="G20" s="131"/>
      <c r="H20" s="93"/>
      <c r="I20" s="75"/>
    </row>
    <row r="21" spans="2:9" ht="17.25" thickBot="1" x14ac:dyDescent="0.25">
      <c r="B21" s="77"/>
      <c r="C21" s="86">
        <v>2</v>
      </c>
      <c r="D21" s="87" t="s">
        <v>103</v>
      </c>
      <c r="E21" s="88" t="s">
        <v>102</v>
      </c>
      <c r="F21" s="128"/>
      <c r="G21" s="129"/>
      <c r="H21" s="89"/>
      <c r="I21" s="75"/>
    </row>
    <row r="22" spans="2:9" ht="14.25" thickBot="1" x14ac:dyDescent="0.25">
      <c r="B22" s="77"/>
      <c r="C22" s="90"/>
      <c r="D22" s="91" t="s">
        <v>158</v>
      </c>
      <c r="E22" s="92"/>
      <c r="F22" s="130"/>
      <c r="G22" s="131"/>
      <c r="H22" s="93"/>
      <c r="I22" s="75"/>
    </row>
    <row r="23" spans="2:9" ht="17.25" thickBot="1" x14ac:dyDescent="0.25">
      <c r="B23" s="77"/>
      <c r="C23" s="86">
        <v>3</v>
      </c>
      <c r="D23" s="87" t="s">
        <v>104</v>
      </c>
      <c r="E23" s="88" t="s">
        <v>105</v>
      </c>
      <c r="F23" s="128"/>
      <c r="G23" s="129"/>
      <c r="H23" s="89"/>
      <c r="I23" s="75"/>
    </row>
    <row r="24" spans="2:9" ht="14.25" thickBot="1" x14ac:dyDescent="0.25">
      <c r="B24" s="77"/>
      <c r="C24" s="90"/>
      <c r="D24" s="91" t="s">
        <v>159</v>
      </c>
      <c r="E24" s="92"/>
      <c r="F24" s="130"/>
      <c r="G24" s="131"/>
      <c r="H24" s="93"/>
      <c r="I24" s="75"/>
    </row>
    <row r="25" spans="2:9" ht="33.75" thickBot="1" x14ac:dyDescent="0.25">
      <c r="B25" s="77"/>
      <c r="C25" s="86">
        <v>4</v>
      </c>
      <c r="D25" s="87" t="s">
        <v>106</v>
      </c>
      <c r="E25" s="88" t="s">
        <v>105</v>
      </c>
      <c r="F25" s="128"/>
      <c r="G25" s="129"/>
      <c r="H25" s="89"/>
      <c r="I25" s="75"/>
    </row>
    <row r="26" spans="2:9" ht="14.25" thickBot="1" x14ac:dyDescent="0.25">
      <c r="B26" s="77"/>
      <c r="C26" s="90"/>
      <c r="D26" s="91" t="s">
        <v>160</v>
      </c>
      <c r="E26" s="92"/>
      <c r="F26" s="130"/>
      <c r="G26" s="131"/>
      <c r="H26" s="93"/>
      <c r="I26" s="75"/>
    </row>
    <row r="27" spans="2:9" ht="50.25" thickBot="1" x14ac:dyDescent="0.25">
      <c r="B27" s="77"/>
      <c r="C27" s="86">
        <v>5</v>
      </c>
      <c r="D27" s="87" t="s">
        <v>107</v>
      </c>
      <c r="E27" s="88" t="s">
        <v>105</v>
      </c>
      <c r="F27" s="128"/>
      <c r="G27" s="129"/>
      <c r="H27" s="89"/>
      <c r="I27" s="75"/>
    </row>
    <row r="28" spans="2:9" ht="15.75" thickBot="1" x14ac:dyDescent="0.25">
      <c r="B28" s="77"/>
      <c r="C28" s="94"/>
      <c r="D28" s="91" t="s">
        <v>156</v>
      </c>
      <c r="E28" s="92"/>
      <c r="F28" s="130"/>
      <c r="G28" s="131"/>
      <c r="H28" s="95"/>
      <c r="I28" s="75"/>
    </row>
    <row r="29" spans="2:9" ht="33.75" thickBot="1" x14ac:dyDescent="0.25">
      <c r="B29" s="77"/>
      <c r="C29" s="86">
        <v>6</v>
      </c>
      <c r="D29" s="87" t="s">
        <v>108</v>
      </c>
      <c r="E29" s="88" t="s">
        <v>105</v>
      </c>
      <c r="F29" s="128"/>
      <c r="G29" s="129"/>
      <c r="H29" s="89"/>
      <c r="I29" s="75"/>
    </row>
    <row r="30" spans="2:9" ht="15.75" thickBot="1" x14ac:dyDescent="0.25">
      <c r="B30" s="77"/>
      <c r="C30" s="94"/>
      <c r="D30" s="91" t="s">
        <v>155</v>
      </c>
      <c r="E30" s="92"/>
      <c r="F30" s="130"/>
      <c r="G30" s="131"/>
      <c r="H30" s="95"/>
      <c r="I30" s="75"/>
    </row>
    <row r="31" spans="2:9" ht="17.25" thickBot="1" x14ac:dyDescent="0.25">
      <c r="B31" s="77"/>
      <c r="C31" s="86">
        <v>7</v>
      </c>
      <c r="D31" s="87" t="s">
        <v>109</v>
      </c>
      <c r="E31" s="88" t="s">
        <v>105</v>
      </c>
      <c r="F31" s="128"/>
      <c r="G31" s="129"/>
      <c r="H31" s="89"/>
      <c r="I31" s="75"/>
    </row>
    <row r="32" spans="2:9" ht="15.75" thickBot="1" x14ac:dyDescent="0.25">
      <c r="B32" s="77"/>
      <c r="C32" s="94"/>
      <c r="D32" s="91" t="s">
        <v>154</v>
      </c>
      <c r="E32" s="92"/>
      <c r="F32" s="130"/>
      <c r="G32" s="131"/>
      <c r="H32" s="95"/>
      <c r="I32" s="75"/>
    </row>
    <row r="33" spans="2:9" ht="33.75" thickBot="1" x14ac:dyDescent="0.25">
      <c r="B33" s="77"/>
      <c r="C33" s="86">
        <v>8</v>
      </c>
      <c r="D33" s="87" t="s">
        <v>110</v>
      </c>
      <c r="E33" s="88" t="s">
        <v>105</v>
      </c>
      <c r="F33" s="128"/>
      <c r="G33" s="129"/>
      <c r="H33" s="89"/>
      <c r="I33" s="75"/>
    </row>
    <row r="34" spans="2:9" ht="15.75" thickBot="1" x14ac:dyDescent="0.25">
      <c r="B34" s="77"/>
      <c r="C34" s="94"/>
      <c r="D34" s="91" t="s">
        <v>153</v>
      </c>
      <c r="E34" s="92"/>
      <c r="F34" s="130"/>
      <c r="G34" s="131"/>
      <c r="H34" s="95"/>
      <c r="I34" s="75"/>
    </row>
    <row r="35" spans="2:9" ht="50.25" thickBot="1" x14ac:dyDescent="0.25">
      <c r="B35" s="77"/>
      <c r="C35" s="86">
        <v>9</v>
      </c>
      <c r="D35" s="87" t="s">
        <v>111</v>
      </c>
      <c r="E35" s="88" t="s">
        <v>105</v>
      </c>
      <c r="F35" s="128"/>
      <c r="G35" s="129"/>
      <c r="H35" s="89"/>
      <c r="I35" s="75"/>
    </row>
    <row r="36" spans="2:9" ht="15.75" thickBot="1" x14ac:dyDescent="0.25">
      <c r="B36" s="77"/>
      <c r="C36" s="94"/>
      <c r="D36" s="91" t="s">
        <v>152</v>
      </c>
      <c r="E36" s="92"/>
      <c r="F36" s="130"/>
      <c r="G36" s="131"/>
      <c r="H36" s="95"/>
      <c r="I36" s="75"/>
    </row>
    <row r="37" spans="2:9" ht="33.75" thickBot="1" x14ac:dyDescent="0.25">
      <c r="B37" s="77"/>
      <c r="C37" s="86">
        <v>10</v>
      </c>
      <c r="D37" s="87" t="s">
        <v>112</v>
      </c>
      <c r="E37" s="88" t="s">
        <v>105</v>
      </c>
      <c r="F37" s="128"/>
      <c r="G37" s="129"/>
      <c r="H37" s="89"/>
      <c r="I37" s="75"/>
    </row>
    <row r="38" spans="2:9" ht="14.25" thickBot="1" x14ac:dyDescent="0.25">
      <c r="B38" s="77"/>
      <c r="C38" s="97"/>
      <c r="D38" s="91" t="s">
        <v>151</v>
      </c>
      <c r="E38" s="92"/>
      <c r="F38" s="130"/>
      <c r="G38" s="131"/>
      <c r="H38" s="98"/>
      <c r="I38" s="75"/>
    </row>
    <row r="39" spans="2:9" ht="50.25" thickBot="1" x14ac:dyDescent="0.25">
      <c r="B39" s="77"/>
      <c r="C39" s="86">
        <v>11</v>
      </c>
      <c r="D39" s="87" t="s">
        <v>113</v>
      </c>
      <c r="E39" s="88" t="s">
        <v>105</v>
      </c>
      <c r="F39" s="128"/>
      <c r="G39" s="129"/>
      <c r="H39" s="89"/>
      <c r="I39" s="75"/>
    </row>
    <row r="40" spans="2:9" ht="16.5" x14ac:dyDescent="0.2">
      <c r="B40" s="77"/>
      <c r="C40" s="99"/>
      <c r="D40" s="91" t="s">
        <v>150</v>
      </c>
      <c r="E40" s="92"/>
      <c r="F40" s="130"/>
      <c r="G40" s="132"/>
      <c r="H40" s="93"/>
      <c r="I40" s="75"/>
    </row>
    <row r="41" spans="2:9" ht="15" x14ac:dyDescent="0.25">
      <c r="B41" s="77"/>
      <c r="C41" s="96"/>
      <c r="D41" s="100"/>
      <c r="E41" s="101"/>
      <c r="F41" s="133"/>
      <c r="G41" s="134"/>
      <c r="H41" s="102"/>
      <c r="I41" s="75"/>
    </row>
    <row r="42" spans="2:9" ht="15" x14ac:dyDescent="0.25">
      <c r="B42" s="77"/>
      <c r="C42" s="94"/>
      <c r="D42" s="103" t="s">
        <v>114</v>
      </c>
      <c r="E42" s="104"/>
      <c r="F42" s="135"/>
      <c r="G42" s="136">
        <f>SUM(G19:G39)</f>
        <v>0</v>
      </c>
      <c r="H42" s="105"/>
      <c r="I42" s="75"/>
    </row>
    <row r="43" spans="2:9" ht="15" x14ac:dyDescent="0.25">
      <c r="B43" s="77"/>
      <c r="C43" s="96"/>
      <c r="D43" s="106" t="s">
        <v>115</v>
      </c>
      <c r="E43" s="107"/>
      <c r="F43" s="137"/>
      <c r="G43" s="138">
        <f>+ROUND(G42*0.19,0)</f>
        <v>0</v>
      </c>
      <c r="H43" s="102"/>
      <c r="I43" s="75"/>
    </row>
    <row r="44" spans="2:9" ht="15" x14ac:dyDescent="0.25">
      <c r="B44" s="77"/>
      <c r="C44" s="96"/>
      <c r="D44" s="106" t="s">
        <v>116</v>
      </c>
      <c r="E44" s="107"/>
      <c r="F44" s="137"/>
      <c r="G44" s="138">
        <f>SUM(G42:G43)</f>
        <v>0</v>
      </c>
      <c r="H44" s="102"/>
      <c r="I44" s="75"/>
    </row>
    <row r="45" spans="2:9" ht="15.75" thickBot="1" x14ac:dyDescent="0.3">
      <c r="B45" s="77"/>
      <c r="C45" s="108"/>
      <c r="D45" s="109"/>
      <c r="E45" s="110"/>
      <c r="F45" s="139"/>
      <c r="G45" s="140"/>
      <c r="H45" s="111"/>
      <c r="I45" s="75"/>
    </row>
    <row r="46" spans="2:9" x14ac:dyDescent="0.2">
      <c r="B46" s="74"/>
      <c r="C46" s="300" t="s">
        <v>117</v>
      </c>
      <c r="D46" s="301"/>
      <c r="E46" s="301"/>
      <c r="F46" s="141"/>
      <c r="G46" s="279"/>
      <c r="H46" s="306"/>
      <c r="I46" s="75"/>
    </row>
    <row r="47" spans="2:9" x14ac:dyDescent="0.2">
      <c r="B47" s="74"/>
      <c r="C47" s="302"/>
      <c r="D47" s="303"/>
      <c r="E47" s="303"/>
      <c r="F47" s="171"/>
      <c r="G47" s="307"/>
      <c r="H47" s="308"/>
      <c r="I47" s="75"/>
    </row>
    <row r="48" spans="2:9" x14ac:dyDescent="0.2">
      <c r="B48" s="74"/>
      <c r="C48" s="304"/>
      <c r="D48" s="305"/>
      <c r="E48" s="305"/>
      <c r="F48" s="171"/>
      <c r="G48" s="307"/>
      <c r="H48" s="308"/>
      <c r="I48" s="75"/>
    </row>
    <row r="49" spans="2:9" ht="15.75" x14ac:dyDescent="0.25">
      <c r="B49" s="74"/>
      <c r="C49" s="309" t="s">
        <v>118</v>
      </c>
      <c r="D49" s="310"/>
      <c r="E49" s="310"/>
      <c r="F49" s="172"/>
      <c r="G49" s="170"/>
      <c r="H49" s="112" t="s">
        <v>119</v>
      </c>
      <c r="I49" s="75"/>
    </row>
    <row r="50" spans="2:9" x14ac:dyDescent="0.2">
      <c r="B50" s="74"/>
      <c r="C50" s="311"/>
      <c r="D50" s="307"/>
      <c r="E50" s="307"/>
      <c r="F50" s="307"/>
      <c r="G50" s="307"/>
      <c r="H50" s="308"/>
      <c r="I50" s="75"/>
    </row>
    <row r="51" spans="2:9" ht="13.5" thickBot="1" x14ac:dyDescent="0.25">
      <c r="B51" s="74"/>
      <c r="C51" s="312"/>
      <c r="D51" s="313"/>
      <c r="E51" s="313"/>
      <c r="F51" s="313"/>
      <c r="G51" s="313"/>
      <c r="H51" s="314"/>
      <c r="I51" s="75"/>
    </row>
    <row r="52" spans="2:9" x14ac:dyDescent="0.2">
      <c r="B52" s="74"/>
      <c r="C52" s="167"/>
      <c r="D52" s="167"/>
      <c r="E52" s="167"/>
      <c r="F52" s="168"/>
      <c r="G52" s="168"/>
      <c r="H52" s="167"/>
      <c r="I52" s="75"/>
    </row>
    <row r="53" spans="2:9" ht="13.5" thickBot="1" x14ac:dyDescent="0.25">
      <c r="B53" s="113"/>
      <c r="C53" s="114"/>
      <c r="D53" s="114"/>
      <c r="E53" s="114"/>
      <c r="F53" s="142"/>
      <c r="G53" s="142"/>
      <c r="H53" s="114"/>
      <c r="I53" s="115"/>
    </row>
  </sheetData>
  <mergeCells count="24">
    <mergeCell ref="C17:H17"/>
    <mergeCell ref="C46:E48"/>
    <mergeCell ref="G46:H48"/>
    <mergeCell ref="C49:E49"/>
    <mergeCell ref="C50:H51"/>
    <mergeCell ref="D14:E14"/>
    <mergeCell ref="G14:H14"/>
    <mergeCell ref="D15:E15"/>
    <mergeCell ref="G15:H15"/>
    <mergeCell ref="D16:E16"/>
    <mergeCell ref="G16:H16"/>
    <mergeCell ref="D13:E13"/>
    <mergeCell ref="G13:H13"/>
    <mergeCell ref="C2:H2"/>
    <mergeCell ref="D3:E3"/>
    <mergeCell ref="C5:H5"/>
    <mergeCell ref="C6:H6"/>
    <mergeCell ref="C8:H8"/>
    <mergeCell ref="C9:H9"/>
    <mergeCell ref="C10:H10"/>
    <mergeCell ref="D11:E11"/>
    <mergeCell ref="G11:H11"/>
    <mergeCell ref="D12:E12"/>
    <mergeCell ref="G12:H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94</vt:i4>
      </vt:variant>
    </vt:vector>
  </HeadingPairs>
  <TitlesOfParts>
    <vt:vector size="98" baseType="lpstr">
      <vt:lpstr>FACTOR MULTIPLICADOR</vt:lpstr>
      <vt:lpstr>analisis int diseños fase 3</vt:lpstr>
      <vt:lpstr>ppto</vt:lpstr>
      <vt:lpstr>F1-formulario de la propuesta</vt:lpstr>
      <vt:lpstr>'analisis int diseños fase 3'!_Toc142041533</vt:lpstr>
      <vt:lpstr>'analisis int diseños fase 3'!_Toc143694561</vt:lpstr>
      <vt:lpstr>'analisis int diseños fase 3'!_Toc144106979</vt:lpstr>
      <vt:lpstr>'analisis int diseños fase 3'!_Toc144106980</vt:lpstr>
      <vt:lpstr>'analisis int diseños fase 3'!_Toc144106982</vt:lpstr>
      <vt:lpstr>'analisis int diseños fase 3'!_Toc144106983</vt:lpstr>
      <vt:lpstr>'analisis int diseños fase 3'!_Toc144106984</vt:lpstr>
      <vt:lpstr>'analisis int diseños fase 3'!_Toc144106990</vt:lpstr>
      <vt:lpstr>'analisis int diseños fase 3'!_Toc144106991</vt:lpstr>
      <vt:lpstr>'analisis int diseños fase 3'!_Toc144106998</vt:lpstr>
      <vt:lpstr>'analisis int diseños fase 3'!_Toc144106999</vt:lpstr>
      <vt:lpstr>'analisis int diseños fase 3'!_Toc144107000</vt:lpstr>
      <vt:lpstr>'analisis int diseños fase 3'!_Toc144107007</vt:lpstr>
      <vt:lpstr>'analisis int diseños fase 3'!_Toc144107008</vt:lpstr>
      <vt:lpstr>'analisis int diseños fase 3'!_Toc144107026</vt:lpstr>
      <vt:lpstr>'analisis int diseños fase 3'!_Toc144107027</vt:lpstr>
      <vt:lpstr>'analisis int diseños fase 3'!_Toc144107028</vt:lpstr>
      <vt:lpstr>'analisis int diseños fase 3'!_Toc144107030</vt:lpstr>
      <vt:lpstr>'analisis int diseños fase 3'!_Toc144107031</vt:lpstr>
      <vt:lpstr>'analisis int diseños fase 3'!_Toc144107034</vt:lpstr>
      <vt:lpstr>'analisis int diseños fase 3'!_Toc144107035</vt:lpstr>
      <vt:lpstr>'analisis int diseños fase 3'!_Toc144107036</vt:lpstr>
      <vt:lpstr>'analisis int diseños fase 3'!_Toc144107037</vt:lpstr>
      <vt:lpstr>'analisis int diseños fase 3'!_Toc144107038</vt:lpstr>
      <vt:lpstr>'analisis int diseños fase 3'!_Toc144107039</vt:lpstr>
      <vt:lpstr>'analisis int diseños fase 3'!_Toc144107040</vt:lpstr>
      <vt:lpstr>'analisis int diseños fase 3'!_Toc144107041</vt:lpstr>
      <vt:lpstr>'analisis int diseños fase 3'!_Toc144107042</vt:lpstr>
      <vt:lpstr>'analisis int diseños fase 3'!_Toc144107043</vt:lpstr>
      <vt:lpstr>'analisis int diseños fase 3'!_Toc144107044</vt:lpstr>
      <vt:lpstr>'analisis int diseños fase 3'!_Toc144107045</vt:lpstr>
      <vt:lpstr>'analisis int diseños fase 3'!_Toc144107046</vt:lpstr>
      <vt:lpstr>'analisis int diseños fase 3'!_Toc144107047</vt:lpstr>
      <vt:lpstr>'analisis int diseños fase 3'!_Toc144107048</vt:lpstr>
      <vt:lpstr>'analisis int diseños fase 3'!_Toc144107049</vt:lpstr>
      <vt:lpstr>'analisis int diseños fase 3'!_Toc144107050</vt:lpstr>
      <vt:lpstr>'analisis int diseños fase 3'!_Toc144107051</vt:lpstr>
      <vt:lpstr>'analisis int diseños fase 3'!_Toc144107052</vt:lpstr>
      <vt:lpstr>'analisis int diseños fase 3'!_Toc144107053</vt:lpstr>
      <vt:lpstr>'analisis int diseños fase 3'!_Toc144107054</vt:lpstr>
      <vt:lpstr>'analisis int diseños fase 3'!_Toc144107055</vt:lpstr>
      <vt:lpstr>'analisis int diseños fase 3'!_Toc144107056</vt:lpstr>
      <vt:lpstr>'analisis int diseños fase 3'!_Toc144107057</vt:lpstr>
      <vt:lpstr>'analisis int diseños fase 3'!_Toc144107058</vt:lpstr>
      <vt:lpstr>'analisis int diseños fase 3'!_Toc144107060</vt:lpstr>
      <vt:lpstr>'analisis int diseños fase 3'!_Toc144107061</vt:lpstr>
      <vt:lpstr>'analisis int diseños fase 3'!_Toc144107062</vt:lpstr>
      <vt:lpstr>'analisis int diseños fase 3'!_Toc144107063</vt:lpstr>
      <vt:lpstr>'analisis int diseños fase 3'!_Toc144107064</vt:lpstr>
      <vt:lpstr>'analisis int diseños fase 3'!_Toc144107065</vt:lpstr>
      <vt:lpstr>'analisis int diseños fase 3'!_Toc144107066</vt:lpstr>
      <vt:lpstr>'analisis int diseños fase 3'!_Toc144107067</vt:lpstr>
      <vt:lpstr>'analisis int diseños fase 3'!_Toc144107068</vt:lpstr>
      <vt:lpstr>'analisis int diseños fase 3'!_Toc144107069</vt:lpstr>
      <vt:lpstr>'analisis int diseños fase 3'!_Toc144107070</vt:lpstr>
      <vt:lpstr>'analisis int diseños fase 3'!_Toc144107071</vt:lpstr>
      <vt:lpstr>'analisis int diseños fase 3'!_Toc144107072</vt:lpstr>
      <vt:lpstr>'analisis int diseños fase 3'!_Toc144107073</vt:lpstr>
      <vt:lpstr>'analisis int diseños fase 3'!_Toc144107074</vt:lpstr>
      <vt:lpstr>'analisis int diseños fase 3'!_Toc144107075</vt:lpstr>
      <vt:lpstr>'analisis int diseños fase 3'!_Toc144107076</vt:lpstr>
      <vt:lpstr>'analisis int diseños fase 3'!_Toc144107077</vt:lpstr>
      <vt:lpstr>'analisis int diseños fase 3'!_Toc144107078</vt:lpstr>
      <vt:lpstr>'analisis int diseños fase 3'!_Toc144107079</vt:lpstr>
      <vt:lpstr>'analisis int diseños fase 3'!_Toc144107080</vt:lpstr>
      <vt:lpstr>'analisis int diseños fase 3'!_Toc144107081</vt:lpstr>
      <vt:lpstr>'analisis int diseños fase 3'!_Toc144107082</vt:lpstr>
      <vt:lpstr>'analisis int diseños fase 3'!_Toc144107083</vt:lpstr>
      <vt:lpstr>'analisis int diseños fase 3'!_Toc144107084</vt:lpstr>
      <vt:lpstr>'analisis int diseños fase 3'!_Toc144107085</vt:lpstr>
      <vt:lpstr>'analisis int diseños fase 3'!_Toc144107086</vt:lpstr>
      <vt:lpstr>'analisis int diseños fase 3'!_Toc144107087</vt:lpstr>
      <vt:lpstr>'analisis int diseños fase 3'!_Toc144107088</vt:lpstr>
      <vt:lpstr>'analisis int diseños fase 3'!_Toc144107089</vt:lpstr>
      <vt:lpstr>'analisis int diseños fase 3'!_Toc144107090</vt:lpstr>
      <vt:lpstr>'analisis int diseños fase 3'!_Toc144107091</vt:lpstr>
      <vt:lpstr>'analisis int diseños fase 3'!_Toc144107092</vt:lpstr>
      <vt:lpstr>'analisis int diseños fase 3'!_Toc144107093</vt:lpstr>
      <vt:lpstr>'analisis int diseños fase 3'!_Toc144107094</vt:lpstr>
      <vt:lpstr>'analisis int diseños fase 3'!_Toc144107095</vt:lpstr>
      <vt:lpstr>'analisis int diseños fase 3'!_Toc144107096</vt:lpstr>
      <vt:lpstr>'analisis int diseños fase 3'!_Toc144107097</vt:lpstr>
      <vt:lpstr>'analisis int diseños fase 3'!_Toc144107098</vt:lpstr>
      <vt:lpstr>'analisis int diseños fase 3'!_Toc144107099</vt:lpstr>
      <vt:lpstr>'analisis int diseños fase 3'!_Toc144107100</vt:lpstr>
      <vt:lpstr>'analisis int diseños fase 3'!_Toc144107101</vt:lpstr>
      <vt:lpstr>'analisis int diseños fase 3'!_Toc144107102</vt:lpstr>
      <vt:lpstr>'analisis int diseños fase 3'!_Toc144107103</vt:lpstr>
      <vt:lpstr>'analisis int diseños fase 3'!_Toc144107104</vt:lpstr>
      <vt:lpstr>'analisis int diseños fase 3'!_Toc144107105</vt:lpstr>
      <vt:lpstr>'analisis int diseños fase 3'!_Toc144107106</vt:lpstr>
      <vt:lpstr>'analisis int diseños fase 3'!Área_de_impresión</vt:lpstr>
      <vt:lpstr>'F1-formulario de la propuesta'!Área_de_impresión</vt:lpstr>
      <vt:lpstr>ppto!Área_de_impresión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Aristizabal Parra</dc:creator>
  <cp:lastModifiedBy>ASUS</cp:lastModifiedBy>
  <cp:lastPrinted>2025-03-27T20:49:01Z</cp:lastPrinted>
  <dcterms:created xsi:type="dcterms:W3CDTF">1996-11-27T10:00:04Z</dcterms:created>
  <dcterms:modified xsi:type="dcterms:W3CDTF">2025-04-23T00:27:20Z</dcterms:modified>
</cp:coreProperties>
</file>