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workbookPr codeName="ThisWorkbook"/>
  <mc:AlternateContent xmlns:mc="http://schemas.openxmlformats.org/markup-compatibility/2006">
    <mc:Choice Requires="x15">
      <x15ac:absPath xmlns:x15ac="http://schemas.microsoft.com/office/spreadsheetml/2010/11/ac" url="/Users/juansebastianpenahuertas/Documents/2025/UAC-ALCALDIA /PROCESOS DE CONTRATACION/LICITACIONES/MEJORAMIENTOS COLEGIOS/"/>
    </mc:Choice>
  </mc:AlternateContent>
  <xr:revisionPtr revIDLastSave="0" documentId="13_ncr:1_{01294C1D-4898-6241-8EEF-656998D01989}" xr6:coauthVersionLast="47" xr6:coauthVersionMax="47" xr10:uidLastSave="{00000000-0000-0000-0000-000000000000}"/>
  <bookViews>
    <workbookView xWindow="0" yWindow="740" windowWidth="29400" windowHeight="1838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(Entidad)'!$I$11:$I$292</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(Entidad)'!$A$1:$M$314</definedName>
    <definedName name="_xlnm.Print_Area" localSheetId="1">'PROPUESTA ECONOMICA(Proponente)'!$A$1:$M$317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(Entidad)'!$K$310</definedName>
    <definedName name="solver_lhs1" localSheetId="1" hidden="1">'PROPUESTA ECONOMICA(Proponente)'!$K$310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(Entidad)'!$K$310</definedName>
    <definedName name="solver_opt" localSheetId="1" hidden="1">'PROPUESTA ECONOMICA(Proponente)'!$K$310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(Entidad)'!$K$311</definedName>
    <definedName name="solver_rhs1" localSheetId="1" hidden="1">'PROPUESTA ECONOMICA(Proponente)'!$K$311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[106]desmonte!$E$48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[107]Tablas!$B$2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[112]!absc</definedName>
    <definedName name="xxxxx">[112]!absc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05" i="265" l="1"/>
  <c r="K299" i="269"/>
  <c r="K298" i="269"/>
  <c r="K297" i="269"/>
  <c r="K296" i="269"/>
  <c r="K295" i="269"/>
  <c r="K290" i="269"/>
  <c r="K289" i="269"/>
  <c r="K288" i="269"/>
  <c r="K287" i="269"/>
  <c r="K286" i="269"/>
  <c r="K285" i="269"/>
  <c r="K284" i="269"/>
  <c r="K283" i="269"/>
  <c r="K282" i="269"/>
  <c r="K281" i="269"/>
  <c r="K280" i="269"/>
  <c r="K279" i="269"/>
  <c r="K278" i="269"/>
  <c r="K277" i="269"/>
  <c r="K276" i="269"/>
  <c r="K275" i="269"/>
  <c r="K274" i="269"/>
  <c r="K273" i="269"/>
  <c r="K272" i="269"/>
  <c r="K271" i="269"/>
  <c r="K270" i="269"/>
  <c r="K269" i="269"/>
  <c r="K268" i="269"/>
  <c r="K265" i="269"/>
  <c r="K264" i="269"/>
  <c r="K262" i="269"/>
  <c r="K261" i="269"/>
  <c r="K260" i="269"/>
  <c r="K259" i="269"/>
  <c r="K258" i="269"/>
  <c r="K257" i="269"/>
  <c r="K256" i="269"/>
  <c r="K255" i="269"/>
  <c r="K253" i="269"/>
  <c r="K252" i="269"/>
  <c r="K251" i="269"/>
  <c r="K250" i="269"/>
  <c r="K249" i="269"/>
  <c r="K248" i="269"/>
  <c r="K247" i="269"/>
  <c r="K246" i="269"/>
  <c r="K245" i="269"/>
  <c r="K244" i="269"/>
  <c r="K243" i="269"/>
  <c r="K242" i="269"/>
  <c r="K241" i="269"/>
  <c r="K240" i="269"/>
  <c r="K239" i="269"/>
  <c r="K238" i="269"/>
  <c r="K237" i="269"/>
  <c r="K236" i="269"/>
  <c r="K235" i="269"/>
  <c r="K234" i="269"/>
  <c r="K233" i="269"/>
  <c r="K232" i="269"/>
  <c r="K231" i="269"/>
  <c r="K230" i="269"/>
  <c r="K229" i="269"/>
  <c r="K228" i="269"/>
  <c r="K227" i="269"/>
  <c r="K226" i="269"/>
  <c r="K225" i="269"/>
  <c r="K224" i="269"/>
  <c r="K223" i="269"/>
  <c r="K222" i="269"/>
  <c r="K221" i="269"/>
  <c r="K220" i="269"/>
  <c r="K219" i="269"/>
  <c r="K216" i="269"/>
  <c r="K215" i="269"/>
  <c r="K214" i="269"/>
  <c r="K213" i="269"/>
  <c r="K212" i="269"/>
  <c r="K211" i="269"/>
  <c r="K210" i="269"/>
  <c r="K209" i="269"/>
  <c r="K208" i="269"/>
  <c r="K207" i="269"/>
  <c r="K206" i="269"/>
  <c r="K205" i="269"/>
  <c r="K204" i="269"/>
  <c r="K203" i="269"/>
  <c r="K200" i="269"/>
  <c r="K199" i="269"/>
  <c r="K198" i="269"/>
  <c r="K197" i="269"/>
  <c r="K196" i="269"/>
  <c r="K195" i="269"/>
  <c r="K194" i="269"/>
  <c r="K193" i="269"/>
  <c r="K192" i="269"/>
  <c r="K191" i="269"/>
  <c r="K190" i="269"/>
  <c r="K189" i="269"/>
  <c r="K188" i="269"/>
  <c r="K187" i="269"/>
  <c r="K186" i="269"/>
  <c r="K185" i="269"/>
  <c r="K184" i="269"/>
  <c r="K183" i="269"/>
  <c r="K182" i="269"/>
  <c r="K181" i="269"/>
  <c r="K180" i="269"/>
  <c r="K179" i="269"/>
  <c r="K178" i="269"/>
  <c r="K177" i="269"/>
  <c r="K176" i="269"/>
  <c r="K175" i="269"/>
  <c r="K174" i="269"/>
  <c r="K173" i="269"/>
  <c r="K170" i="269"/>
  <c r="K169" i="269"/>
  <c r="K168" i="269"/>
  <c r="K167" i="269"/>
  <c r="K166" i="269"/>
  <c r="K165" i="269"/>
  <c r="K162" i="269"/>
  <c r="K161" i="269"/>
  <c r="K160" i="269"/>
  <c r="K159" i="269"/>
  <c r="K158" i="269"/>
  <c r="K157" i="269"/>
  <c r="K156" i="269"/>
  <c r="K155" i="269"/>
  <c r="K154" i="269"/>
  <c r="K153" i="269"/>
  <c r="K152" i="269"/>
  <c r="K151" i="269"/>
  <c r="K150" i="269"/>
  <c r="K149" i="269"/>
  <c r="K148" i="269"/>
  <c r="K147" i="269"/>
  <c r="K146" i="269"/>
  <c r="K145" i="269"/>
  <c r="K144" i="269"/>
  <c r="K143" i="269"/>
  <c r="K142" i="269"/>
  <c r="K141" i="269"/>
  <c r="K140" i="269"/>
  <c r="K139" i="269"/>
  <c r="K138" i="269"/>
  <c r="K137" i="269"/>
  <c r="K136" i="269"/>
  <c r="K135" i="269"/>
  <c r="K134" i="269"/>
  <c r="K131" i="269"/>
  <c r="K130" i="269"/>
  <c r="K129" i="269"/>
  <c r="K128" i="269"/>
  <c r="K127" i="269"/>
  <c r="K126" i="269"/>
  <c r="K125" i="269"/>
  <c r="K124" i="269"/>
  <c r="K123" i="269"/>
  <c r="K122" i="269"/>
  <c r="K121" i="269"/>
  <c r="K120" i="269"/>
  <c r="K119" i="269"/>
  <c r="K118" i="269"/>
  <c r="K117" i="269"/>
  <c r="K116" i="269"/>
  <c r="K115" i="269"/>
  <c r="K114" i="269"/>
  <c r="K113" i="269"/>
  <c r="K110" i="269"/>
  <c r="K109" i="269"/>
  <c r="K108" i="269"/>
  <c r="K107" i="269"/>
  <c r="K106" i="269"/>
  <c r="K105" i="269"/>
  <c r="K104" i="269"/>
  <c r="K103" i="269"/>
  <c r="K102" i="269"/>
  <c r="K101" i="269"/>
  <c r="K100" i="269"/>
  <c r="K99" i="269"/>
  <c r="K98" i="269"/>
  <c r="K97" i="269"/>
  <c r="K96" i="269"/>
  <c r="K95" i="269"/>
  <c r="K92" i="269"/>
  <c r="K91" i="269"/>
  <c r="K90" i="269"/>
  <c r="K89" i="269"/>
  <c r="K93" i="269" s="1"/>
  <c r="K86" i="269"/>
  <c r="K85" i="269"/>
  <c r="K84" i="269"/>
  <c r="K83" i="269"/>
  <c r="K82" i="269"/>
  <c r="K81" i="269"/>
  <c r="K80" i="269"/>
  <c r="K79" i="269"/>
  <c r="K78" i="269"/>
  <c r="K77" i="269"/>
  <c r="K76" i="269"/>
  <c r="K75" i="269"/>
  <c r="K74" i="269"/>
  <c r="K73" i="269"/>
  <c r="K72" i="269"/>
  <c r="K71" i="269"/>
  <c r="K70" i="269"/>
  <c r="K69" i="269"/>
  <c r="K68" i="269"/>
  <c r="K67" i="269"/>
  <c r="K66" i="269"/>
  <c r="K65" i="269"/>
  <c r="K62" i="269"/>
  <c r="K61" i="269"/>
  <c r="K60" i="269"/>
  <c r="K59" i="269"/>
  <c r="K58" i="269"/>
  <c r="K55" i="269"/>
  <c r="K54" i="269"/>
  <c r="K53" i="269"/>
  <c r="K52" i="269"/>
  <c r="K51" i="269"/>
  <c r="K50" i="269"/>
  <c r="K49" i="269"/>
  <c r="K48" i="269"/>
  <c r="K47" i="269"/>
  <c r="K46" i="269"/>
  <c r="K45" i="269"/>
  <c r="K44" i="269"/>
  <c r="K43" i="269"/>
  <c r="K42" i="269"/>
  <c r="K41" i="269"/>
  <c r="K40" i="269"/>
  <c r="K39" i="269"/>
  <c r="K38" i="269"/>
  <c r="K37" i="269"/>
  <c r="K36" i="269"/>
  <c r="K35" i="269"/>
  <c r="K34" i="269"/>
  <c r="K33" i="269"/>
  <c r="K32" i="269"/>
  <c r="K31" i="269"/>
  <c r="K30" i="269"/>
  <c r="K29" i="269"/>
  <c r="K28" i="269"/>
  <c r="K27" i="269"/>
  <c r="K26" i="269"/>
  <c r="K25" i="269"/>
  <c r="K24" i="269"/>
  <c r="K23" i="269"/>
  <c r="K22" i="269"/>
  <c r="K21" i="269"/>
  <c r="K20" i="269"/>
  <c r="K19" i="269"/>
  <c r="K18" i="269"/>
  <c r="K17" i="269"/>
  <c r="K16" i="269"/>
  <c r="K15" i="269"/>
  <c r="K14" i="269"/>
  <c r="K299" i="265"/>
  <c r="K298" i="265"/>
  <c r="K297" i="265"/>
  <c r="K296" i="265"/>
  <c r="K295" i="265"/>
  <c r="K312" i="265"/>
  <c r="K290" i="265"/>
  <c r="K289" i="265"/>
  <c r="K288" i="265"/>
  <c r="K287" i="265"/>
  <c r="K286" i="265"/>
  <c r="K285" i="265"/>
  <c r="K284" i="265"/>
  <c r="K283" i="265"/>
  <c r="K282" i="265"/>
  <c r="K281" i="265"/>
  <c r="K280" i="265"/>
  <c r="K279" i="265"/>
  <c r="K278" i="265"/>
  <c r="K277" i="265"/>
  <c r="K276" i="265"/>
  <c r="K275" i="265"/>
  <c r="K274" i="265"/>
  <c r="K273" i="265"/>
  <c r="K272" i="265"/>
  <c r="K271" i="265"/>
  <c r="K270" i="265"/>
  <c r="K269" i="265"/>
  <c r="K268" i="265"/>
  <c r="K260" i="265"/>
  <c r="K259" i="265"/>
  <c r="K258" i="265"/>
  <c r="K257" i="265"/>
  <c r="K256" i="265"/>
  <c r="K255" i="265"/>
  <c r="K265" i="265"/>
  <c r="K264" i="265"/>
  <c r="K262" i="265"/>
  <c r="K261" i="265"/>
  <c r="K253" i="265"/>
  <c r="K252" i="265"/>
  <c r="K251" i="265"/>
  <c r="K250" i="265"/>
  <c r="K249" i="265"/>
  <c r="K248" i="265"/>
  <c r="K247" i="265"/>
  <c r="K246" i="265"/>
  <c r="K245" i="265"/>
  <c r="K244" i="265"/>
  <c r="K243" i="265"/>
  <c r="K242" i="265"/>
  <c r="K241" i="265"/>
  <c r="K240" i="265"/>
  <c r="K239" i="265"/>
  <c r="K238" i="265"/>
  <c r="K237" i="265"/>
  <c r="K236" i="265"/>
  <c r="K235" i="265"/>
  <c r="K234" i="265"/>
  <c r="K233" i="265"/>
  <c r="K232" i="265"/>
  <c r="K231" i="265"/>
  <c r="K230" i="265"/>
  <c r="K229" i="265"/>
  <c r="K228" i="265"/>
  <c r="K227" i="265"/>
  <c r="K226" i="265"/>
  <c r="K225" i="265"/>
  <c r="K224" i="265"/>
  <c r="K223" i="265"/>
  <c r="K222" i="265"/>
  <c r="K221" i="265"/>
  <c r="K220" i="265"/>
  <c r="K219" i="265"/>
  <c r="K216" i="265"/>
  <c r="K215" i="265"/>
  <c r="K214" i="265"/>
  <c r="K213" i="265"/>
  <c r="K212" i="265"/>
  <c r="K211" i="265"/>
  <c r="K210" i="265"/>
  <c r="K209" i="265"/>
  <c r="K208" i="265"/>
  <c r="K207" i="265"/>
  <c r="K206" i="265"/>
  <c r="K205" i="265"/>
  <c r="K204" i="265"/>
  <c r="K203" i="265"/>
  <c r="K200" i="265"/>
  <c r="K199" i="265"/>
  <c r="K198" i="265"/>
  <c r="K197" i="265"/>
  <c r="K196" i="265"/>
  <c r="K195" i="265"/>
  <c r="K194" i="265"/>
  <c r="K193" i="265"/>
  <c r="K192" i="265"/>
  <c r="K191" i="265"/>
  <c r="K190" i="265"/>
  <c r="K189" i="265"/>
  <c r="K188" i="265"/>
  <c r="K187" i="265"/>
  <c r="K186" i="265"/>
  <c r="K185" i="265"/>
  <c r="K184" i="265"/>
  <c r="K183" i="265"/>
  <c r="K182" i="265"/>
  <c r="K181" i="265"/>
  <c r="K180" i="265"/>
  <c r="K179" i="265"/>
  <c r="K178" i="265"/>
  <c r="K177" i="265"/>
  <c r="K176" i="265"/>
  <c r="K175" i="265"/>
  <c r="K174" i="265"/>
  <c r="K173" i="265"/>
  <c r="K168" i="265"/>
  <c r="K167" i="265"/>
  <c r="K170" i="265"/>
  <c r="K169" i="265"/>
  <c r="K166" i="265"/>
  <c r="K165" i="265"/>
  <c r="K162" i="265"/>
  <c r="K161" i="265"/>
  <c r="K160" i="265"/>
  <c r="K159" i="265"/>
  <c r="K158" i="265"/>
  <c r="K157" i="265"/>
  <c r="K156" i="265"/>
  <c r="K155" i="265"/>
  <c r="K154" i="265"/>
  <c r="K153" i="265"/>
  <c r="K152" i="265"/>
  <c r="K151" i="265"/>
  <c r="K150" i="265"/>
  <c r="K149" i="265"/>
  <c r="K148" i="265"/>
  <c r="K147" i="265"/>
  <c r="K146" i="265"/>
  <c r="K145" i="265"/>
  <c r="K144" i="265"/>
  <c r="K143" i="265"/>
  <c r="K142" i="265"/>
  <c r="K141" i="265"/>
  <c r="K140" i="265"/>
  <c r="K139" i="265"/>
  <c r="K138" i="265"/>
  <c r="K137" i="265"/>
  <c r="K136" i="265"/>
  <c r="K135" i="265"/>
  <c r="K134" i="265"/>
  <c r="K131" i="265"/>
  <c r="K130" i="265"/>
  <c r="K129" i="265"/>
  <c r="K128" i="265"/>
  <c r="K127" i="265"/>
  <c r="K126" i="265"/>
  <c r="K125" i="265"/>
  <c r="K124" i="265"/>
  <c r="K123" i="265"/>
  <c r="K122" i="265"/>
  <c r="K121" i="265"/>
  <c r="K120" i="265"/>
  <c r="K119" i="265"/>
  <c r="K118" i="265"/>
  <c r="K117" i="265"/>
  <c r="K116" i="265"/>
  <c r="K115" i="265"/>
  <c r="K114" i="265"/>
  <c r="K113" i="265"/>
  <c r="K110" i="265"/>
  <c r="K109" i="265"/>
  <c r="K108" i="265"/>
  <c r="K107" i="265"/>
  <c r="K106" i="265"/>
  <c r="K105" i="265"/>
  <c r="K104" i="265"/>
  <c r="K103" i="265"/>
  <c r="K102" i="265"/>
  <c r="K101" i="265"/>
  <c r="K100" i="265"/>
  <c r="K99" i="265"/>
  <c r="K98" i="265"/>
  <c r="K97" i="265"/>
  <c r="K96" i="265"/>
  <c r="K95" i="265"/>
  <c r="K92" i="265"/>
  <c r="K91" i="265"/>
  <c r="K90" i="265"/>
  <c r="K89" i="265"/>
  <c r="K86" i="265"/>
  <c r="K85" i="265"/>
  <c r="K84" i="265"/>
  <c r="K83" i="265"/>
  <c r="K82" i="265"/>
  <c r="K81" i="265"/>
  <c r="K80" i="265"/>
  <c r="K79" i="265"/>
  <c r="K78" i="265"/>
  <c r="K77" i="265"/>
  <c r="K76" i="265"/>
  <c r="K75" i="265"/>
  <c r="K74" i="265"/>
  <c r="K73" i="265"/>
  <c r="K72" i="265"/>
  <c r="K71" i="265"/>
  <c r="K70" i="265"/>
  <c r="K69" i="265"/>
  <c r="K68" i="265"/>
  <c r="K67" i="265"/>
  <c r="K66" i="265"/>
  <c r="K65" i="265"/>
  <c r="K62" i="265"/>
  <c r="K61" i="265"/>
  <c r="K60" i="265"/>
  <c r="K59" i="265"/>
  <c r="K58" i="265"/>
  <c r="K291" i="269" l="1"/>
  <c r="K87" i="269"/>
  <c r="K56" i="269"/>
  <c r="K300" i="269"/>
  <c r="K301" i="269" s="1"/>
  <c r="K304" i="269" s="1"/>
  <c r="K201" i="269"/>
  <c r="K63" i="269"/>
  <c r="K111" i="269"/>
  <c r="K163" i="269"/>
  <c r="K171" i="269"/>
  <c r="K132" i="269"/>
  <c r="K266" i="269"/>
  <c r="K217" i="269"/>
  <c r="K300" i="265"/>
  <c r="K301" i="265" s="1"/>
  <c r="K304" i="265" s="1"/>
  <c r="K266" i="265"/>
  <c r="K291" i="265"/>
  <c r="K217" i="265"/>
  <c r="K171" i="265"/>
  <c r="K201" i="265"/>
  <c r="K163" i="265"/>
  <c r="K132" i="265"/>
  <c r="K63" i="265"/>
  <c r="K111" i="265"/>
  <c r="K93" i="265"/>
  <c r="K87" i="265"/>
  <c r="K292" i="269" l="1"/>
  <c r="K303" i="269" s="1"/>
  <c r="K305" i="269"/>
  <c r="K15" i="265" l="1"/>
  <c r="K16" i="265"/>
  <c r="K17" i="265"/>
  <c r="K18" i="265"/>
  <c r="K19" i="265"/>
  <c r="K20" i="265"/>
  <c r="K21" i="265"/>
  <c r="K22" i="265"/>
  <c r="K23" i="265"/>
  <c r="K24" i="265"/>
  <c r="K25" i="265"/>
  <c r="K26" i="265"/>
  <c r="K27" i="265"/>
  <c r="K28" i="265"/>
  <c r="K29" i="265"/>
  <c r="K30" i="265"/>
  <c r="K31" i="265"/>
  <c r="K32" i="265"/>
  <c r="K33" i="265"/>
  <c r="K34" i="265"/>
  <c r="K35" i="265"/>
  <c r="K36" i="265"/>
  <c r="K37" i="265"/>
  <c r="K38" i="265"/>
  <c r="K39" i="265"/>
  <c r="K40" i="265"/>
  <c r="K41" i="265"/>
  <c r="K42" i="265"/>
  <c r="K43" i="265"/>
  <c r="K44" i="265"/>
  <c r="K45" i="265"/>
  <c r="K46" i="265"/>
  <c r="K47" i="265"/>
  <c r="K48" i="265"/>
  <c r="K49" i="265"/>
  <c r="K50" i="265"/>
  <c r="K51" i="265"/>
  <c r="K52" i="265"/>
  <c r="K53" i="265"/>
  <c r="K54" i="265"/>
  <c r="K55" i="265"/>
  <c r="K14" i="265"/>
  <c r="K56" i="265" l="1"/>
  <c r="K292" i="265" s="1"/>
  <c r="K303" i="265" s="1"/>
  <c r="K305" i="265" s="1"/>
</calcChain>
</file>

<file path=xl/sharedStrings.xml><?xml version="1.0" encoding="utf-8"?>
<sst xmlns="http://schemas.openxmlformats.org/spreadsheetml/2006/main" count="1243" uniqueCount="475">
  <si>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</si>
  <si>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</si>
  <si>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</si>
  <si>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</si>
  <si>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</si>
  <si>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</si>
  <si>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</si>
  <si>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</si>
  <si>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</si>
  <si>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</si>
  <si>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</si>
  <si>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</si>
  <si>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</si>
  <si>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</si>
  <si>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</si>
  <si>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</si>
  <si>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</si>
  <si>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</si>
  <si>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</si>
  <si>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</si>
  <si>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</si>
  <si>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</si>
  <si>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</si>
  <si>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</si>
  <si>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</si>
  <si>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</si>
  <si>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</si>
  <si>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</si>
  <si>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</si>
  <si>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</si>
  <si>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</si>
  <si>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</si>
  <si>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</si>
  <si>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</si>
  <si>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</si>
  <si>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</si>
  <si>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</si>
  <si>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</si>
  <si>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</si>
  <si>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</si>
  <si>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</si>
  <si>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</si>
  <si>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</si>
  <si>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</si>
  <si>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</si>
  <si>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</si>
  <si>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</si>
  <si>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</si>
  <si>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</si>
  <si>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</si>
  <si>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</si>
  <si>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</si>
  <si>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</si>
  <si>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</si>
  <si>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</si>
  <si>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</si>
  <si>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</si>
  <si>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</si>
  <si>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</si>
  <si>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</si>
  <si>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</si>
  <si>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</si>
  <si>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</si>
  <si>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</si>
  <si>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</si>
  <si>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</si>
  <si>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</si>
  <si>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</si>
  <si>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</si>
  <si>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</si>
  <si>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</si>
  <si>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</si>
  <si>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</si>
  <si>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</si>
  <si>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</si>
  <si>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</si>
  <si>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</si>
  <si>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</si>
  <si>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</si>
  <si>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</si>
  <si>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</si>
  <si>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</si>
  <si>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</si>
  <si>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</si>
  <si>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</si>
  <si>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</si>
  <si>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</si>
  <si>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</si>
  <si>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</si>
  <si>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</si>
  <si>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</si>
  <si>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</si>
  <si>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</si>
  <si>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</si>
  <si>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</si>
  <si>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</si>
  <si>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</si>
  <si>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</si>
  <si>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«OBRAS DE MEJORAMIENTO, MANTENIMIENTO Y ADECUACIÓN EN LAS INSTITUCIONES EDUCATIVAS OFICIALES DEL DISTRITO DE CARTAGENA»</t>
  </si>
  <si>
    <t>1,0 PRELIMINARES Y DEMOLICIONES</t>
  </si>
  <si>
    <t>DESMONTE Y RETIRO DE LAMINAS DE ETERNIT DE CUBIERTAS</t>
  </si>
  <si>
    <t>M2</t>
  </si>
  <si>
    <t xml:space="preserve">DEMOLICIÓN DE ENCHAPE </t>
  </si>
  <si>
    <t>DESMONTE DE MALLAS ESLABONADAS EN MAL ESTADO DE BARANDAS EXISTENTES</t>
  </si>
  <si>
    <t>ML</t>
  </si>
  <si>
    <t>DESMONTE DE CIELO RASOS EN DRYWALL E ICOPOR</t>
  </si>
  <si>
    <t>DESMONTE DE AIRE ACONDICIONADO DE 24000 BTU</t>
  </si>
  <si>
    <t>UND</t>
  </si>
  <si>
    <t xml:space="preserve">DESMONTE DE LUCES </t>
  </si>
  <si>
    <t>DESMONTE DE VENTILADORES DE PARED</t>
  </si>
  <si>
    <t>DESMONTE DE VENTILADODORES DE TECHO</t>
  </si>
  <si>
    <t>DESMONTE DE INTERRUPTORES</t>
  </si>
  <si>
    <t>DESMONTE DE TOMACORRIENTES</t>
  </si>
  <si>
    <t xml:space="preserve">DESMONTE DE CIRCUITOS EN MAL ESTADO </t>
  </si>
  <si>
    <t>DESMONTE Y RETIRO DE LAMINAS UPVC EN MAL ESTADO</t>
  </si>
  <si>
    <t>RETIRO DE ADOQUINES EXISTENTES</t>
  </si>
  <si>
    <t>DEMOLICION DE MUROS EN CONCRETO EXISTENTES EXPESOR HASTA E=0,20 M</t>
  </si>
  <si>
    <t>DEMOLICION DE COLUMNAS</t>
  </si>
  <si>
    <t>DEMOLICION DE VIGAS</t>
  </si>
  <si>
    <t xml:space="preserve">DESMONTE Y RETIRO DE CARETAS DE PUERTAS </t>
  </si>
  <si>
    <t>DESMONTE Y RETIRO  DE CARETAS DE VENTANAS</t>
  </si>
  <si>
    <t xml:space="preserve">DESMONTE Y RETIRO  DE PUERTAS </t>
  </si>
  <si>
    <t>DESMONTE Y RETIRO DE VENTANAS</t>
  </si>
  <si>
    <t>DESMONTE Y RETIRO DE SANITARIOS</t>
  </si>
  <si>
    <t xml:space="preserve">DESMONTE Y RETIRO DE LAVAMANOS </t>
  </si>
  <si>
    <t>DESMONTE DE GRIFERÍA PARA LAVAMANOS</t>
  </si>
  <si>
    <t>DESMONTE Y RETIRO DE ORINALES</t>
  </si>
  <si>
    <t>DEMOLICION DE PLACAS EXISTENTES HASTA 0,15 M</t>
  </si>
  <si>
    <t>DESMONTE Y RETIRO DE DUCHAS</t>
  </si>
  <si>
    <t xml:space="preserve">DESMONTE Y RETIRO DE CONCERTINAS </t>
  </si>
  <si>
    <t>DESMONTE Y RETIRO DE PORTON ENTRADA PRINCIPAL 2,50 X 2,0</t>
  </si>
  <si>
    <t>CERRAMIENTO PROVISIONAL PARA OBRA</t>
  </si>
  <si>
    <t>DEMOLICION DE ESCALERA EXISTENTE EN MAL ESTADO</t>
  </si>
  <si>
    <t>RETIRO DE RESIDUOS Y DISPOSICIÓN EN SITIO CERTIFICADO</t>
  </si>
  <si>
    <t>M3</t>
  </si>
  <si>
    <t>ESTUDIO DE SUELO DEFINITIVO</t>
  </si>
  <si>
    <t>DESMONTE DE TABLERO DE BASKETBALL</t>
  </si>
  <si>
    <t>DESMONTE DE REFLECTORES DE CANCHA INTERNA</t>
  </si>
  <si>
    <t>RETIRO DE MATERIAL IMPERMEABILIZANTE EN MAL ESTADO</t>
  </si>
  <si>
    <t>LIMPIEZA Y PODA DE ARBUSTOS</t>
  </si>
  <si>
    <t>LIMPIEZA DE MALESA</t>
  </si>
  <si>
    <t>TALA DE ARBOLES HASTA 2 M DE ALTURA</t>
  </si>
  <si>
    <t>DEMOLICION DE MUROS DE DRYWALL</t>
  </si>
  <si>
    <t>DEMOLICIÓN Y AMPLIACIÓN DE CASETA DE RADIO (INCLUYE RETIRO Y DISPOSICIÓN DE RESIDUOS)</t>
  </si>
  <si>
    <t>DEMOLICIÓN Y AMPLIACIÓN KIOSKO  (INCLUYE RETIRO Y DISPOSICIÓN DE RESIDUOS)</t>
  </si>
  <si>
    <t>DEMOLICIÓN DE TANQUE DE ALMACENAMIENTO DE RED CONTRA INCENDIO</t>
  </si>
  <si>
    <t>2,0 EXCAVACIONES Y RELLENOS</t>
  </si>
  <si>
    <t>DESCAPOTE MECÁNICO, INCLUYE RETIRO DE MATERIAL</t>
  </si>
  <si>
    <t xml:space="preserve">NIVELACIÓN, TRAZADO Y REPLANTEO DEL TERRENO </t>
  </si>
  <si>
    <t>EXCAVACIÓN MANUAL EN TERRENO NATURAL</t>
  </si>
  <si>
    <t>RELLENO EN ARENA-CAL PARA ESTABILIZACION DE SUELOS (4% EN PESO DE CAL - PESO SUELO SECO)</t>
  </si>
  <si>
    <t xml:space="preserve">RELLENO Y COMPACTACIÓN CON MATERIAL DE SELECCIONADO </t>
  </si>
  <si>
    <t>3,0 ESTRUCTURA</t>
  </si>
  <si>
    <t>SOLADO EN CONCRETO DE 2.500 PSI PARA ZAPATAS e=0,05 MTS</t>
  </si>
  <si>
    <t>ZAPATAS EN CONCRETO 4000 PSI PARA CIMENTACIÓN</t>
  </si>
  <si>
    <t>CONSTRUCCION DE MICROPILOTES PARA SOPORTE VIGA DE CIMENTACION, CONCRETO DE 3000 PSI Y DIAMETRO 0,20 METROS Y PROFUNDIDAD DE 1,70 METROS, INLCUYE EXCAVACION MANUAL VERTICAL PARA CONSTRUCCION DE MICROPILOTE.</t>
  </si>
  <si>
    <t>CONSTRUCCION DE PILOTES PARA SOPORTE CIMENTACIÓN, CONCRETO DE 4000 PSI Y DIAMETRO 0,30 METROS Y PROFUNDIDAD DE 4 METROS, INLCUYE EXCAVACION MANUAL VERTICAL.</t>
  </si>
  <si>
    <t>CONSTRUCCION DE COLUMNAS EN CONCRETO INCLUYE ACERO DE REFUERZO</t>
  </si>
  <si>
    <t>CONSTRUCCIÓN DE COLUMNETAS EN CONCRETO 3500 PSI HASTA 0,20x0,20m INCLUYE ACERO DE REFUERZO</t>
  </si>
  <si>
    <t>CONSTRUCCIÓN DE DINTEL EN CONCRETO 3500 PSI 0,15x0,20m</t>
  </si>
  <si>
    <t>CONSTRUCCIÓN DE VIGA DE AMARRE SUPERIOR EN CONCRETO 3500 PSI 0,20x0,20m</t>
  </si>
  <si>
    <t>CONSTRUCCIÓN DE VIGA DE AMARRE INTERMEDIA EN CONCRETO 3500 PSI 0,20x0,20m</t>
  </si>
  <si>
    <t>CONSTRUCCIÓN DE VIGA DE AMARRE INFERIOR EN CONCRETO 3500 PSI 0,30x0,30m</t>
  </si>
  <si>
    <t>VIGAS DE CIMENTACIÓN EN CONCRETO F'C = 4.000 PSI 0,4 X 0,4M.</t>
  </si>
  <si>
    <t>CONSTRUCCIÓN DE PLACA EN CONCRETO 3500 PSI - CON BASE INFERIOR EN METALDECK 2" CAL 20</t>
  </si>
  <si>
    <t>CONSTRUCCIÓN DE PLACA DE CONTRAPISO EN CONCRETO DE 3500 PSI (INCLUYE MALLA ELECTROSOLDADA DE REFUERZO)</t>
  </si>
  <si>
    <t>CONSTRUCCIÓN DE PEDESTALES EN CONCRETO DE 3500 PSI (DE 1,20X0,50X0,50 HASTA 1,20X1,00X1,00) PARA TUBERÍA DE SOPORTE DE LONAS</t>
  </si>
  <si>
    <t>REFUERZO ESTRUCTURAL DE COLUMNAS</t>
  </si>
  <si>
    <t xml:space="preserve">REFUERZO ESTRUCTURAL DE VIGAS </t>
  </si>
  <si>
    <t>REFUERZO ESTRUCTURAL DE PLACA HASTA E=0,20M</t>
  </si>
  <si>
    <t>REFUERZO ESTRUCTURAL PARA MUROS HASTA ALTURA 3 M Y E=0,20</t>
  </si>
  <si>
    <t>ESCALERAS EN CONCRETO, INCLUYE ACERO DE REFUERZO</t>
  </si>
  <si>
    <t>SOBRENIVEL EN CITARA EN LADRILLO COMÚN h=0,4 MTS</t>
  </si>
  <si>
    <t xml:space="preserve">CILINDRO EN CONCRETO 3000 PSI DIÁMETRO 0,20 MTS, h=0,25 MTS, INCLUYE ACERO DE REFUERZO Y ANCLAJE </t>
  </si>
  <si>
    <t>CONSTRUCCIÓN DE BANCAS EN CONCRETO DE ALTURA 0,40M</t>
  </si>
  <si>
    <t xml:space="preserve">4,0 MAMPOSTERIA Y PAÑETE </t>
  </si>
  <si>
    <t xml:space="preserve">LEVANTE EN BLOCK No. 5 </t>
  </si>
  <si>
    <t>PAÑETES EN MONTERO 1:4</t>
  </si>
  <si>
    <t>RASPADO DE MUROS CON HUMEDAD</t>
  </si>
  <si>
    <t>RESANE DE MUROS CON MORTERO IMPERMEABLE</t>
  </si>
  <si>
    <t>5,0 CUBIERTAS</t>
  </si>
  <si>
    <t>MODULO DE 8,80 X 4,40 PAG ENCAGETADO INVERSO DE 160X60 2.5 MM PARA ESTRUCTURA DE CUBIERTA</t>
  </si>
  <si>
    <t>SUMINISTRO E INSTALACIÓN DE PORTONES EN CELOSIA  ENTRADA PPAL Y SALIDA POSTERIOR</t>
  </si>
  <si>
    <t xml:space="preserve">IMPERMEABILIZACION DE PLACA DE CUBIERTA CON MANTO ASFALTICO </t>
  </si>
  <si>
    <t>MANTENIMIENTO E IMPERMEABILIZACION DE VIGA CANAL</t>
  </si>
  <si>
    <t>MANTENIMIENTO A ESTRUTURA DE SOPORTE DE CUBIERTA (GRATEADO Y PROTECCIÓN ANTICORROSIVA CON PINTURA ESMALTE.3 EN 1)</t>
  </si>
  <si>
    <t xml:space="preserve">SUMINISTRO E INSTALACIÓN DE PAG 150X50 PARA REFUERZO DE ESTRUCTURA DE SOPORTE DE CUBIERTA CON PROTECCIÓN ANTICORROSIVA CON PINTURA ESMALTE 3 EN 1 </t>
  </si>
  <si>
    <t xml:space="preserve">SUMINISTRO E INSTALACIÓN DE PAG 160X60 PARA REFUERZO DE ESTRUCTURA DE SOPORTE DE CUBIERTA CON PROTECCIÓN ANTICORROSIVA CON PINTURA ESMALTE 3 EN 1 </t>
  </si>
  <si>
    <t>SUMINISTRO E INSTALACIÓN DE LAMINAS DE CUBIERTA EN TEJA TERMOACUSTICA UPVC</t>
  </si>
  <si>
    <t>SUMINISTRO E INSTALACIÓN DE REMATES DE CUBIERTAS EN LAMINA GALVANIZADA CON PROTECCIÓN ANTICORROSIVA EN PINTURA ESMALTE 3 EN 1</t>
  </si>
  <si>
    <t>SUMINISTRO E INSTALACION DE CABALLETE UPVC ANCHO 60 CM. INCLUYE FIJACIÓN EN TORNILLO AUTOPERFORANTE CON ARANDELA DE NEOPRENO 2-1/2"</t>
  </si>
  <si>
    <t>SUMINISTRO E INSTALACIÓN DE LONAS (INCLUYE GUAYAS, TENSORES Y ACCESORIOS)</t>
  </si>
  <si>
    <t xml:space="preserve">ESTRUCTURA METÁLICA COMPUESTA POR VIGAS EN PERFIL DE ALMA LLENA HEA ANCLADAS A PLACA BASE SOBRE COLUMNA DE CONCRETO EXISTENTE CON PERNO A193-B7. LIMPIEZA MECÁNICA SSPC-SP3, CAPA DE ANTICORROSIVO EPÓXICO A 3 MILS, CAPA DE BARRERA EPÓXICA A 3 MILS Y CAPA DE ACABADO EN ESMALTE ALQUÍDICO A 3 MILS (COLOR A DEFINIR). CONEXIONES SOLDADAS. NO INCLUYE GROUTING DE NIVELACIÓN. </t>
  </si>
  <si>
    <t>KG</t>
  </si>
  <si>
    <t>SUMINISTRO E INSTALACIÓN DE CUBIERTA EN TEJA TIPO SANDWICH</t>
  </si>
  <si>
    <t>SUMINISTRO E INSTALACIÓN DE CUBIERTA EN CARPINTERÍA METÁLICA PARA ZONA DE DUGOUT A NIVEL DE TERRENO, INCLUYE ESTRUCTURA SOPORTE</t>
  </si>
  <si>
    <t>SUMINISTRO E INSTALACIÓN DE CUBIERTA METÁLICA PARA ÁREA DE GRADERÍAS, INCLUYE ESTRUCTURA DE SOPORTE</t>
  </si>
  <si>
    <t>SUMINSITRO E INSTALACION DE CARPA EN LONA CON ESTRUCTURA METALICA</t>
  </si>
  <si>
    <t>6,0 REDES HIDROSANITARIA Y CONTRAINCENDIO</t>
  </si>
  <si>
    <t>SUMINISTRO E INSTALACIÓN DE LAVAMANOS</t>
  </si>
  <si>
    <t>SUMINISTRO E INSTALACIÓN DE SANITARIO INSTITUCIONAL</t>
  </si>
  <si>
    <t>SUMINISTRO E INSTALACIÓN DE GRIFERÍA PARA LAVAMANOS</t>
  </si>
  <si>
    <t xml:space="preserve">SUMINISTRO E INSTALACIÓN DE ORINAL </t>
  </si>
  <si>
    <t>SUMINISTRO E INSTALACIÓN DE DUCHAS</t>
  </si>
  <si>
    <t>MANTENIMIENTO A RED HIDROSANITARIA EXISTENTE, INCLUYE REGISTRO EXTERNO</t>
  </si>
  <si>
    <t>MANTENIMIENTO A DRENAJES PLUVIALES</t>
  </si>
  <si>
    <t>CONSTRUCCION DE REGISTRO DE AGUAS NEGRAS</t>
  </si>
  <si>
    <t>CONSTRUCCION DE REGISTRO DE AGUAS LLUVIAS</t>
  </si>
  <si>
    <t>DOTACION DE GABINETE DE INCENDIO</t>
  </si>
  <si>
    <t xml:space="preserve">RED DE DRENAJE EN TUBERÍA DE 4" CON PERFORACIONES RECUBIERTO EN GEOTEXTIL </t>
  </si>
  <si>
    <t>ADECUACIONES HIDROSANITARIAS EN COCINA</t>
  </si>
  <si>
    <t>MANTENIMIENTO DE RED DE GAS</t>
  </si>
  <si>
    <t xml:space="preserve">MANTENIMIENTO DE CUARTO DE BOMBAS </t>
  </si>
  <si>
    <t>SUMINISTRO E INSTALACION DE SISTEMAS DE BOMBAS SUMERGIBLES PEARL 100 10 HP</t>
  </si>
  <si>
    <t>LIMPIEZA DE CANAL DE AGUAS LLUVIA</t>
  </si>
  <si>
    <t>CAMBIO DE ACOMETIDA GENERAL DE RED HIDRAULICA</t>
  </si>
  <si>
    <t>CAPA DE DRENAJE, INCLUYE GEOTEXTIL</t>
  </si>
  <si>
    <t>SUMINISTRO E INSTALACION DE EQUIPO DE PRESION HIDROFLO CPM 620 1HP 110/220V + TANQUE HIDRONEUMATICO VERTICAL (INCLUYE TUBERIAS Y ACCESORIOS)</t>
  </si>
  <si>
    <t>7,0 PISOS, ENCHAPES Y URBANISMOS</t>
  </si>
  <si>
    <t>CONSTRUCCIÓN DE PLACA DE CONTRAPISO EN CONCRETO ESTAMPADO DE 3500 PSI (INCLUYE MALLA ELECTROSOLDADA DE REFUERZO)</t>
  </si>
  <si>
    <t>CONSTRUCCIÓN DE BORDILLO PARA ANDENES EN CONCRETO 3000 PSI, DIM 0,15x0,15 MTS. INCLUYE ACERO DE REFUERZO</t>
  </si>
  <si>
    <t>CONSTRUCCIÓN DE CICLOVÍA EN ASLFATO</t>
  </si>
  <si>
    <t>CONSTRUCCIÓN DE BORDILLO PERIMETRAL DE 0,40X0,50 EN CONCRETO DE 3500 PSI</t>
  </si>
  <si>
    <t>CONSTRUCCIÓN DE JARDINERAS EN CONCRETO</t>
  </si>
  <si>
    <t>SUMINISTRO Y ESPARCIMIENTO DE ABONO PARA SIEMBRA DE CORALITOS, PALMERAS Y ARBOLES NATIVOS</t>
  </si>
  <si>
    <t>SUMINISTRO Y RELLENO DE TIERRA NEGRA PARA SIEMBRA DE CORALITOS, PALMERAS Y ARBOLES NATIVOS</t>
  </si>
  <si>
    <t>SIEMBRA DE CESPED NATURAL</t>
  </si>
  <si>
    <t>SUMINISTRO Y SIEMBRA DE GRAMA PARA JARDINERAS</t>
  </si>
  <si>
    <t>SUMINISTRO Y SIEMBRA DE ARBOLES NATIVOS</t>
  </si>
  <si>
    <t>SUMINISTRO Y SIEMBRA DE CORALITOS</t>
  </si>
  <si>
    <t>SUMINISTRO Y SIEMBRA DE PALMERAS MAYOR A 5M DE ALTURA</t>
  </si>
  <si>
    <t>SUMINISTRO Y SIEMBRA DE PALMERAS HASTA 4 M DE ALTURA</t>
  </si>
  <si>
    <t xml:space="preserve">SUMINISTRO E INSTALACIÓN DE EMPEDRADO </t>
  </si>
  <si>
    <t>SUMINISTRO E INSTALACIÓN DE PISO EN PORCELANATO 60X60</t>
  </si>
  <si>
    <t xml:space="preserve">SUMINISTRO E INSTALACIÓN DE GUARDAESCOBAS EN PORCELANATO </t>
  </si>
  <si>
    <t>SUMINISTRO E INSTALACION DE ENCHAPE DE BAÑOS 0,30 X 0,60</t>
  </si>
  <si>
    <t xml:space="preserve">LIMPIEZA Y MANTENIMIENTO DE JUNTAS </t>
  </si>
  <si>
    <t>SUMINISTRO DE TIERRA NEGRA PARA HUERTAS</t>
  </si>
  <si>
    <t>SUMINISTRO DE MATERIAL DE RELLENO PARA HUERTAS</t>
  </si>
  <si>
    <t>CONSTRUCCIÓN DE HUERTAS DE 3,00X1,00X1,00M</t>
  </si>
  <si>
    <t xml:space="preserve">IMPERMEABILIZACIÓN DE FONDO DE HUERTA CON MANTO ASFALTICO </t>
  </si>
  <si>
    <t xml:space="preserve">SUMINISTRO E INSTALACIÓN DE PISO EN PAVIMENTO DRENANTE (EPDM) EN CAUCHO RECICLADO DE 20MM DE COLORES FLEXOTOP O SIMILAR </t>
  </si>
  <si>
    <t>SUMINISTRO Y ESPARCIMIENTO DE ARENA PARA GRAMA NATURAL</t>
  </si>
  <si>
    <t>CONFORMACIÓN DE CAPA DE ARENA PARA CANCHA DE VOLEIBOL</t>
  </si>
  <si>
    <t>SUMINISTRO Y ESPARCIMIENTO DE MATERIAL TRITURADO PARA PARQUEADERO</t>
  </si>
  <si>
    <t>REPARACION DE BORDILLO PERIMETRAL A LOS PASILLOS</t>
  </si>
  <si>
    <t>SUMINISTRO E INSTALACIÓN DE CESPED SINTÉTICO</t>
  </si>
  <si>
    <t>CONFORMACIÓN DE MONTÍCULOS DE ARENA PARA LANZAMIENTOS</t>
  </si>
  <si>
    <t>8,0 CERRAMIENTO</t>
  </si>
  <si>
    <t>SUMINISTRO E INSTALACION DE CERRAMIENTO PERIMETRAL SEGÚN DISEÑO CON TUBERIA GALVANIZADA DE 2"</t>
  </si>
  <si>
    <t>SUMINISTRO E INSTALACION DE MALLA ESLABONADA PARA CERRAMIENTO PERIMETRAL CON TUBERIA GALVANIZADA DE 2"</t>
  </si>
  <si>
    <t xml:space="preserve">LEVANTE MURO EN BLOCK #6 ALTURA 0,8m </t>
  </si>
  <si>
    <t>APLICACIÓN DE PINTURA PARA MUROS DE CERRAMIENTO</t>
  </si>
  <si>
    <t>SUMINSTRO E INSTALACION DE CONCERTINA</t>
  </si>
  <si>
    <t>SUMINISTRO E INSTALACION DE TUBERIA PARA CONCERTINA</t>
  </si>
  <si>
    <t>9,0 CARPINTERIA METALICA Y DE MADERA</t>
  </si>
  <si>
    <t>ALUMINIO Y VIDRIO PARA VENTANAS DE CACETA</t>
  </si>
  <si>
    <t>SUMINISTRO E INSTALACIÓN DE PUERTA DE ACCESO A CACETA EN ALUMINIO CON VISOR</t>
  </si>
  <si>
    <t>SUMINISTRO E INSTALACIÓN DE MALLAS ESLABONADAS PARA BARANDAS EXISTENTES</t>
  </si>
  <si>
    <t>MANTENIMIENTO DE BARANDAS METALICAS ( GRATEADO Y PROTECCIÓN ANTICORROSIVA CON PINTURA ESMALTE 3 EN 1)</t>
  </si>
  <si>
    <t>MANTENIMIENTO DE TUBERÍA GALVANIZADA DE CERRAMIENTO PERIMETRAL</t>
  </si>
  <si>
    <t>MANTENIMIENTO DE PUERTAS METALICAS DE ACCESO DE 10MX2,5M</t>
  </si>
  <si>
    <t xml:space="preserve">SUMINISTRO E INSTALACION DE TUBERÍA DE SOPORTE PARA LONAS </t>
  </si>
  <si>
    <t>SUMINISTRO E INSTALACION PASAMANOS EN TUBERÍAS METÁLICA PARA ESCALERAS</t>
  </si>
  <si>
    <t>SUMINISTRO E INSTALACION BARANDA EN TUBERÍA METÁLICA 2"GALVANIZADA  PARA RAMPA</t>
  </si>
  <si>
    <t>MANTENIMIENTO Y PINTURA DE CARETAS DE VENTANAS</t>
  </si>
  <si>
    <t>MANTENMIENTO Y PINTURA DE REJAS METALICAS DE PUERTAS PRINCIPALES</t>
  </si>
  <si>
    <t>SUMINISTRO E INSTALACIÓN DE TUBERÍA DE SOPORTE PARA CELOSIAS</t>
  </si>
  <si>
    <t xml:space="preserve">SUMINISTRO E INSTALACIÓN DE CELOSIAS PARA CUBIERTAS </t>
  </si>
  <si>
    <t xml:space="preserve">SUMINISTRO E INSTALACIÓN DE PORTONES EN CELOSIA </t>
  </si>
  <si>
    <t>MANTENIMIENTO  DE PUERTAS PRICIPALES DE 0,90 X 2,10</t>
  </si>
  <si>
    <t>MANTENIMIENTO DE VENTANAS</t>
  </si>
  <si>
    <t xml:space="preserve">SUMINISTRO E INSTALACION DE VENTANA DE ALUMINIO Y VIDRIO </t>
  </si>
  <si>
    <t>SUMINISTRO E INSTALACION DE PUERTAS 0,90 X 2,10</t>
  </si>
  <si>
    <t xml:space="preserve">SUMINISTRO E INSTALACIÓN DE CAZETA DE 4,20X3,00X3,00M PARA AVIARIO EN TUBERÍA GALVANIZADA DE 2" 2.5MM FORRADA EN MALLA TIPO PESCADOR CON OJO DE 1"X1" </t>
  </si>
  <si>
    <t>SUMINISTRO E INSTALACIÓN DE MALLA ESLABONADA DE CERRAMIENTO DE TERRENO JUEGO (INCLUYE TUBERÍA DE SOPORTE)</t>
  </si>
  <si>
    <t xml:space="preserve">SUMINISTRO E INSTALACIÓN DE PUERTAS DOBLES EN MALLA ESLABONADA </t>
  </si>
  <si>
    <t>SUMINISTRO E ISNTALACION DE PUERTA DE 2,20 X 3,00 EN CELOSIA, ALUMINIO Y VIDRIO</t>
  </si>
  <si>
    <t>SUMINISTRO E INSTALACION DE ANGEO PARA VENTANAS</t>
  </si>
  <si>
    <t>MANTENIMIENTO Y PINTURA DE PORTON ACCESO VEHICULAR DE 3,3 X 3</t>
  </si>
  <si>
    <t xml:space="preserve">SUMINISTRO E INSTALACION PUERTA METALICA CON CUADRICULA EN VIDRIO </t>
  </si>
  <si>
    <t>SUMINISTRO E INSTALACION DE PUERTAS EN ALUMINIO PARA SANITARIOS</t>
  </si>
  <si>
    <t>SUMINISTRO E INSTALACIÓN DE POSTE METÁLICO DE 6 M X 3" CILÍNDRICO, ACABADO GALVANIZADO EN CALIENTE Y PINTURA ELECTROESTÁTICA RAL 7035, CON FLANCHE DE 0,30X0,30 M Y CANASTILLA DE ANCLAJE, BRAZO SENCILLO DE 1 M</t>
  </si>
  <si>
    <t>MANTENIMIENTO DE COLUMNAS METALICAS EN MAL ESTADO</t>
  </si>
  <si>
    <t>10,0 ACABADOS Y PINTURA</t>
  </si>
  <si>
    <t xml:space="preserve">APLICACIÓN DE ESTUCO ACRILICO TEXTURIZADO </t>
  </si>
  <si>
    <t xml:space="preserve">APLICACIÓN DE PINTURA TIPO 1 </t>
  </si>
  <si>
    <t>CIELO RASO EN PVC</t>
  </si>
  <si>
    <t>SUMINISTRO E INSTALACIÓN DE FORRO PARA ESTRUCTURA DE CUBIERTA EN SUPERBOARD ( INCLUYE MASILLA )</t>
  </si>
  <si>
    <t>DEMARCACIÓN DE CANCHA</t>
  </si>
  <si>
    <t>DEMARACIÓN DE ESPACIOS Y SENDEROS</t>
  </si>
  <si>
    <t>APLICACIÓN DE PINTURA DE TRAFICO SOBRE PLACAS EN CONCRETO</t>
  </si>
  <si>
    <t>APLICACIÓN DE PINTURA DE TRAFICO PARA FRANJA DE ACCESO A AULAS</t>
  </si>
  <si>
    <t>APLICACIÓN DE PINTURA DE TRAFICO PARA CICLOVÍA</t>
  </si>
  <si>
    <t xml:space="preserve">PINTURA ACRÍLICO ANTIDESLIZANTE PARA PISOS </t>
  </si>
  <si>
    <t xml:space="preserve">SUMINISTRO E INSTALACIÓN DE ESTRUCTURA EN PERFILES DE ACERO GALVANIZADO PARA SUPERBOARD PARA FORRO DE ESTRUCTURA DE  CUBIERTA  </t>
  </si>
  <si>
    <t>MANTENIMIENTO Y PULIDA DE MESONES EN GRANITO</t>
  </si>
  <si>
    <t>DEMARCACIÓN ÁREAS DE LANZAMIENTO Y BATEO</t>
  </si>
  <si>
    <t>PINTURA DE DEMARCACIÓN ACORDE A NORMATIVA DEPORTIVA</t>
  </si>
  <si>
    <t>11,0 REDES ELECTRICAS</t>
  </si>
  <si>
    <t>ENTUBADO Y ALAMBRADO DE ACOMETIDA A TABLERO MB EN TUBERÍA DE 1" CON 3 N° 8 + 1 N° 8 +1 N° 8T</t>
  </si>
  <si>
    <t>ENTUBADO Y ALAMBRADO DE ACOMETIDA A TABLERO MB EN TUBERÍA DE 1/2" CON 3 N° 12 + 1 N° 12+1 N° 14T</t>
  </si>
  <si>
    <t>ENTUBADO Y ALAMBRADO DE ACOMETIDA A TABLERO MB EN TUBERÍA DE 2" CON 3 N° 1/0 + 1 N° 1/0 +1 N° 6T</t>
  </si>
  <si>
    <t>SUMINISTRO E INSTALACIÓN DE ACOMETIDAS EN CABLE 3X10 ENCAUCHETADO PARA ALIMENTACIÓN DE REFLECTORES</t>
  </si>
  <si>
    <t>SUMINISTRO  Y MONTAJE  DE  TABLERO MULTIBREAKER  TRIFÁSICO  CON  12 CIRCUITOS 125 AMPERIOS CON PUERTA Y CERRADURA</t>
  </si>
  <si>
    <t>SUMINISTRO  Y MONTAJE  DE  TABLERO MULTIBREAKER  TRIFÁSICO  CON  24 CIRCUITOS 125 AMPERIOS CON PUERTA Y CERRADURA</t>
  </si>
  <si>
    <t>TRASLADOS DE PUNTOS ELECTRICOS</t>
  </si>
  <si>
    <t>SUMINISTRO E INSTALACIÓN DE TABLERO DE 2 CIRCUITOS</t>
  </si>
  <si>
    <t>SALIDA PARA LUCES (NO INCLUYE LUMINARIAS)</t>
  </si>
  <si>
    <t>SUMINISTRO E INSTALACION DE LUCES DE EMERGENCIA</t>
  </si>
  <si>
    <t>SUMINSITRO E INSTALACION DE LUCES LED DE INCRUSTAR</t>
  </si>
  <si>
    <t>SUMINISTRO E INSTALACION DE REFLECTORES</t>
  </si>
  <si>
    <t>INSTALACIÓN DE LAMPARAS HERMETICAS</t>
  </si>
  <si>
    <t>SALIDA PARA TOMACORRIENTES CON P/T.</t>
  </si>
  <si>
    <t>SALIDA PARA VENTILADORES</t>
  </si>
  <si>
    <t xml:space="preserve">SUMINISTRO E INSTALACION DE TOMACORRIENTES </t>
  </si>
  <si>
    <t>SUMINISTRO E INSTALACIÓN DE VENTILADORES DE PARED</t>
  </si>
  <si>
    <t xml:space="preserve">SALIDA PARA INTERRUPTORES </t>
  </si>
  <si>
    <t>SUMINISTRO E INSTALACION DE INTERRUPTOR SENCILLO</t>
  </si>
  <si>
    <t>SUMINISTRO E INSTALACIÓN DE INTERRUPTOR DOBLE</t>
  </si>
  <si>
    <t>SUMINISTRO E INSTALACIÓN DE INTERRUPTOR TRIPLE</t>
  </si>
  <si>
    <t>SUMINISTRO E INSTALACIÓN DE ACOMETIDA PARCIAL EN POSTES METÁLICO, EN CABLE ENCAUCHETADO 3X16 AWG</t>
  </si>
  <si>
    <t>SUMINISTRO E INSTALCIÓN DE LUMINARIAS TIPO POSTE (INCLUYE CIMENTACIÓN)</t>
  </si>
  <si>
    <t>SUMINISTRO E INSTALACIÓN DE LUMINARIA ALURBAN S 32 LED, 70W</t>
  </si>
  <si>
    <t>SALIDA PARA  AIRES ACONDICIONADORES 220V</t>
  </si>
  <si>
    <t xml:space="preserve">SUMINISTRO E INSTALACION DE AIRE ACONDICIONADO DE 24000BTU </t>
  </si>
  <si>
    <t>SUMINISTRO E INSTALACION DE LUCES LED DE SOBREPONER</t>
  </si>
  <si>
    <t>PUNTO ELECTRICO PARA TIMBRE</t>
  </si>
  <si>
    <t>SUMINISTRO E INSTALACION DE TIMBRE</t>
  </si>
  <si>
    <t xml:space="preserve">MANTENIMIENTO Y NORMALIZACION DE TABLEROS DE SUMINISTRO DE ENERGIA </t>
  </si>
  <si>
    <t>SUMINSTRO E INSTALACION DE TRANSFORMADOR TRIFASCIO DE 225 KVA</t>
  </si>
  <si>
    <t>MANTENIMIENTO DE CUARTO ELECTRICO</t>
  </si>
  <si>
    <t>SUMINISTRO E INSTALACION DE EXTRACTORES</t>
  </si>
  <si>
    <t>SUMINISTRO E INSTALACIÓN DE BANDEJA PORTACABLES PARA ACOMETIDAS EXISTENTES</t>
  </si>
  <si>
    <t>INSTALACION DE VENTILADORES DE TECHO INDUSTRIALES</t>
  </si>
  <si>
    <t>SISTEMA DE ENERGÍA FOTOVOLTAICA</t>
  </si>
  <si>
    <t>MODULOS FOTOVOLTAICOS DE ALTA EFICIENCIA DE 650 W</t>
  </si>
  <si>
    <t>INVERSOR DE 200KW</t>
  </si>
  <si>
    <t>SUMINISTRE E INSTALACIÓN DE MEDIDOR BIDIRECCIONAL 250 AMP</t>
  </si>
  <si>
    <t>GLB</t>
  </si>
  <si>
    <t>SISTEMA, ESTRUCTURA Y ANCLAJES EN ALUMINIO PARA PANELES, DOS LINEAS EN TUBERÍA DE 4" X 3 1/4" EN FORMA TRIANGULAR CON 80CM DE ALTURA SUPERIOR Y 30CM DE ALTURA INFERIOR CON SOPORTES TRANSVERSALES Y FIJADO CON REMACHES</t>
  </si>
  <si>
    <t>SISTEMA DE GESTION ENERGETICA ONLINE, CONTROL REMOTO Y LOCAL</t>
  </si>
  <si>
    <t>CANALIZACIONES, CABLEADO, CONECTORES Y PUESTA A TIERRA</t>
  </si>
  <si>
    <t>CUADRO DE MANDO Y PROTECCIÓN PARA CORTOCIRCUITOS Y DERIVACIONES</t>
  </si>
  <si>
    <t>LICENCIAS, LEGALIZACIÓN Y PUESTA EN MARCHA</t>
  </si>
  <si>
    <t>RED DE VOZ Y DATOS</t>
  </si>
  <si>
    <t>SISTEMA DE SONIDO GENERAL</t>
  </si>
  <si>
    <t>SUMINISTRO E INSTALACION DE SISTEMA DE CAMARAS DE SEGURIDAD</t>
  </si>
  <si>
    <t>12,0 OTROS</t>
  </si>
  <si>
    <t>SUMINISTRO E INSTALACIÓN DE JUEGOS INFANTILES Y DIDACTICOS</t>
  </si>
  <si>
    <t>SUMINISTRO E INSTALACIÓN DE BANCAS EN CONCRETO SIN ESPALDAR</t>
  </si>
  <si>
    <t>SUMINISTRO E INSTALACION DE MESAS DE AJEDREZ EN CONCRETO</t>
  </si>
  <si>
    <t>SUMINISTRO E INSTALACIÓN DE PARQUE TEMÁTICO GALEÓN EN DOS SECCIONES, CON ESCALERA Y DESLIZADERO EN POLIETILENO</t>
  </si>
  <si>
    <t>SUMINISTRO E INSTALACIÓN DE PLATAFORMA DE JUEGO INFANTIL EN MADERA CON RED PARA ESCALAR</t>
  </si>
  <si>
    <t>SUMINISTRO E INSTALACIÓN DE TOPES DE PARQUEADERO</t>
  </si>
  <si>
    <t>SUMINISTRO E  INSTALACIÓN DE BANCAS CIRCULARES EN CONCRETO</t>
  </si>
  <si>
    <t xml:space="preserve">TRANSPORTE DE MAQUINARIA DE RECOLECCIÓN </t>
  </si>
  <si>
    <t>VIAJE</t>
  </si>
  <si>
    <t>SUMINISTRO E INSTALACION DE LETRAS DE INSTITUCION EN ACRILICO</t>
  </si>
  <si>
    <t>SUMINISTRO E INSTALACIÓN DE ARQUERÍAS</t>
  </si>
  <si>
    <t xml:space="preserve">SUMINISTRO E INSTALACIÓN DE RED PERIMETRAL DEPORTIVA </t>
  </si>
  <si>
    <t>SUMINISTRO E INSTALACIÓN DE BANCAS ZONA DUGOUT</t>
  </si>
  <si>
    <t>SUMINISTRO E INSTALACIÓN DE JAULA DE BATEO EN TUBERÍA METÁLICA Y MALLA ESLABONADA</t>
  </si>
  <si>
    <t xml:space="preserve">MAQUINAS DE LANZAMIENTO </t>
  </si>
  <si>
    <t>SUMINISTRO E INSTALACIÓN DE HOME PLAY</t>
  </si>
  <si>
    <t>SUMINISTRO E INSTALACIÓN DE PITCHING PLAY</t>
  </si>
  <si>
    <t>SUMINISTRO E INSTALACIÓN DE ARCOS O PORTERÍAS PARA MICROFUTBOL, INCLUYE MALLA TEJIDA</t>
  </si>
  <si>
    <t>SUMINISTRO E INSTALACIÓN DE TABLEROS Y CANASTAS DE BALONCESTO, INCLUYE ESTRUCTURA DE SOPORTE</t>
  </si>
  <si>
    <t>CONSTRUCCIÓN DE BANCAS EN CONCRETO PARA GRADERÍAS DE 5MX 1,80M CON DOS PELDAÑOS DE AMBOS LADOS</t>
  </si>
  <si>
    <t>SUMINISTRO E INSTALACIÓN DE MALLA DE VOLEIBOL, INCLUYE TUBERÍA SOPORTE</t>
  </si>
  <si>
    <t>GBL</t>
  </si>
  <si>
    <t>APLICACIÓN DE INSECTICIDA Y MATACOMEJEN</t>
  </si>
  <si>
    <t>SUMINISTRO E INSTALACION DE CORTINAS EN TELA POLI-VIDRIO PARA TEATRO PERIMETRALES (INCLUYE SOPORTES Y RIELES)</t>
  </si>
  <si>
    <t xml:space="preserve">SUMINISTRO DE REFRIGERADOR </t>
  </si>
  <si>
    <r>
      <rPr>
        <b/>
        <sz val="11"/>
        <rFont val="Arial"/>
        <family val="2"/>
      </rPr>
      <t>NOTA 4:</t>
    </r>
    <r>
      <rPr>
        <sz val="11"/>
        <rFont val="Arial"/>
        <family val="2"/>
      </rPr>
      <t xml:space="preserve"> El PRECIO DEL MOBILIARIO INCLUYE SOLO IVA DEL 19%</t>
    </r>
  </si>
  <si>
    <t>13,0 MOBILIARIO</t>
  </si>
  <si>
    <t>AULAS DE PREESCOLAR, PRE JARDIN Y JARDIN</t>
  </si>
  <si>
    <t>AULAS DE SECUNDARIA</t>
  </si>
  <si>
    <t>"LABORATORIO CIENCIA ARTES PRIMARIAS 10 MESÓN LABORATORIO PRIMARIA, 40 BUTACO LABORATORIO PRIMARIA CIENCIAS Y ARTES, 3 MUEBLE MÓVIL LABORATORIO, 1 TABLERO MOVIL, 3 ESTANTERÍA DE DEPÓSITO, 1 TABLERO, 2 MUEBLE DE ALMACENAMIENTO AULAS, 1 TÁNDEM TRES (3) CANECAS AULAS"</t>
  </si>
  <si>
    <t>"BIBLIOTECA BÁSICA PARA 40 USUARIOS  CONFIGURACIÓN 1 10 MÓDULOS DE BIBLIOTECA DE 1.30 MTS, 8 MESASDE TRABAJO CONSULTA LECTURA, 4 CUBÍCULOS DOBLES, 1SOFÁ DE TRES (3) PUESTOS, 32 SILLAS INTERLOCUTORAS, 8 SILLAS GIRATORIAS MONOCONCHA, 2 REVISTEROS, 5 BUTACOS AUXILIARES, 1 MUEBLE MÓVIL DE RECOLECCIÓN DE LIBROS, 1TABLERO MÓVIL , 1 MUEBLE DE ALMACENAMIENTO BIBLIOTECA."</t>
  </si>
  <si>
    <t>AULA PARA DOCENTE</t>
  </si>
  <si>
    <t>SUBTOTAL MOBILIARIO (INCLUYE IVA)</t>
  </si>
  <si>
    <t>SUBTOTAL MOBILIARIO</t>
  </si>
  <si>
    <t>DESMONTE DE VENTILADORES DE TECHO</t>
  </si>
  <si>
    <t>DEMOLICIÓN DE MUROS EN CONCRETO EXISTENTES EXPESOR HASTA E=0,20 M</t>
  </si>
  <si>
    <t>DEMOLICIÓN DE COLUMNAS</t>
  </si>
  <si>
    <t>DEMOLICIÓN DE VIGAS</t>
  </si>
  <si>
    <t>DEMOLICIÓN DE PLACAS EXISTENTES HASTA 0,15 M</t>
  </si>
  <si>
    <t>DESMONTE Y RETIRO DE PORTÓN ENTRADA PRINCIPAL 2,50 X 2,0</t>
  </si>
  <si>
    <t>DEMOLICIÓN DE ESCALERA EXISTENTE EN MAL ESTADO</t>
  </si>
  <si>
    <t>LIMPIEZA DE MALEZA</t>
  </si>
  <si>
    <t>DEMOLICIÓN DE MUROS DE DRYWALL</t>
  </si>
  <si>
    <t>RELLENO EN ARENA-CAL PARA ESTABILIZACIÓN DE SUELOS (4% EN PESO DE CAL - PESO SUELO SECO)</t>
  </si>
  <si>
    <t>CONSTRUCCIÓN DE MICROPILOTES PARA SOPORTE VIGA DE CIMENTACIÓN, CONCRETO DE 3000 PSI Y DIÁMETRO 0,20 METROS Y PROFUNDIDAD DE 1,70 METROS, INCLUYE EXCAVACIÓN MANUAL VERTICAL PARA CONSTRUCCIÓN DE MICROPILOTE.</t>
  </si>
  <si>
    <t>CONSTRUCCIÓN DE PILOTES PARA SOPORTE CIMENTACIÓN, CONCRETO DE 4000 PSI Y DIÁMETRO 0,30 METROS Y PROFUNDIDAD DE 4 METROS, INCLUYE EXCAVACIÓN MANUAL VERTICAL.</t>
  </si>
  <si>
    <t>CONSTRUCCIÓN DE COLUMNAS EN CONCRETO INCLUYE ACERO DE REFUERZO</t>
  </si>
  <si>
    <t xml:space="preserve">4,0 MAMPOSTERÍA Y PAÑETE </t>
  </si>
  <si>
    <t>MODULO DE 8,80 X 4,40 PAG ENCAJETADO INVERSO DE 160X60 2.5 MM PARA ESTRUCTURA DE CUBIERTA</t>
  </si>
  <si>
    <t>SUMINISTRO E INSTALACIÓN DE PORTONES EN CELOSÍA  ENTRADA PPAL Y SALIDA POSTERIOR</t>
  </si>
  <si>
    <t xml:space="preserve">IMPERMEABILIZACIÓN DE PLACA DE CUBIERTA CON MANTO ASFALTICO </t>
  </si>
  <si>
    <t>MANTENIMIENTO E IMPERMEABILIZACIÓN DE VIGA CANAL</t>
  </si>
  <si>
    <t>MANTENIMIENTO A ESTRUCTURA DE SOPORTE DE CUBIERTA (GRATEADO Y PROTECCIÓN ANTICORROSIVA CON PINTURA ESMALTE.3 EN 1)</t>
  </si>
  <si>
    <t>SUMINISTRO E INSTALACIÓN DE CABALLETE UPVC ANCHO 60 CM. INCLUYE FIJACIÓN EN TORNILLO AUTOPERFORANTE CON ARANDELA DE NEOPRENO 2-1/2"</t>
  </si>
  <si>
    <t xml:space="preserve">ESTRUCTURA METÁLICA COMPUESTA POR VIGAS EN PERFIL DE ALMA LLENA HEA ANCLADAS A PLACA BASE SOBRE COLUMNA DE CONCRETO EXISTENTE CON PERNO A193-B7. LIMPIEZA MECÁNICA SSPC-SP3, CAPA DE ANTICORROSIVO EPÓXIDO A 3 MILS, CAPA DE BARRERA EPÓXICA A 3 MILS Y CAPA DE ACABADO EN ESMALTE ALQUÍDICO A 3 MILS (COLOR A DEFINIR). CONEXIONES SOLDADAS. NO INCLUYE GROUTING DE NIVELACIÓN. </t>
  </si>
  <si>
    <t>SUMINISTRO E INSTALACIÓN DE CUBIERTA EN TEJA TIPO SÁNDWICH</t>
  </si>
  <si>
    <t>SUMINISTRO E INSTALACIÓN DE CARPA EN LONA CON ESTRUCTURA METÁLICA</t>
  </si>
  <si>
    <t>6,0 REDES HIDROSANITARIA Y CONTRAINCENDIOS</t>
  </si>
  <si>
    <t>CONSTRUCCIÓN DE REGISTRO DE AGUAS NEGRAS</t>
  </si>
  <si>
    <t>CONSTRUCCIÓN DE REGISTRO DE AGUAS LLUVIAS</t>
  </si>
  <si>
    <t>DOTACIÓN DE GABINETE DE INCENDIO</t>
  </si>
  <si>
    <t>SUMINISTRO E INSTALACIÓN DE SISTEMAS DE BOMBAS SUMERGIBLES PEARL 100 10 HP</t>
  </si>
  <si>
    <t>CAMBIO DE ACOMETIDA GENERAL DE RED HIDRÁULICA</t>
  </si>
  <si>
    <t>SUMINISTRO E INSTALACIÓN DE EQUIPO DE PRESIÓN HIDROFLO CPM 620 1HP 110/220V + TANQUE HIDRONEUMÁTICO VERTICAL (INCLUYE TUBERÍAS Y ACCESORIOS)</t>
  </si>
  <si>
    <t>CONSTRUCCIÓN DE CICLOVÍA EN ASFALTO</t>
  </si>
  <si>
    <t>SIEMBRA DE CÉSPED NATURAL</t>
  </si>
  <si>
    <t>SUMINISTRO E INSTALACIÓN DE ENCHAPE DE BAÑOS 0,30 X 0,60</t>
  </si>
  <si>
    <t>REPARACIÓN DE BORDILLO PERIMETRAL A LOS PASILLOS</t>
  </si>
  <si>
    <t>SUMINISTRO E INSTALACIÓN DE CÉSPED SINTÉTICO</t>
  </si>
  <si>
    <t>SUMINISTRO E INSTALACIÓN DE CERRAMIENTO PERIMETRAL SEGÚN DISEÑO CON TUBERÍA GALVANIZADA DE 2"</t>
  </si>
  <si>
    <t>SUMINISTRO E INSTALACIÓN DE MALLA ESLABONADA PARA CERRAMIENTO PERIMETRAL CON TUBERÍA GALVANIZADA DE 2"</t>
  </si>
  <si>
    <t>SUMINISTRO E INSTALACIÓN DE CONCERTINA</t>
  </si>
  <si>
    <t>SUMINISTRO E INSTALACIÓN DE TUBERÍA PARA CONCERTINA</t>
  </si>
  <si>
    <t>9,0 CARPINTERÍA METÁLICA Y DE MADERA</t>
  </si>
  <si>
    <t>MANTENIMIENTO DE BARANDAS METÁLICAS ( GRATEADO Y PROTECCIÓN ANTICORROSIVA CON PINTURA ESMALTE 3 EN 1)</t>
  </si>
  <si>
    <t>MANTENIMIENTO DE PUERTAS METÁLICAS DE ACCESO DE 10MX2,5M</t>
  </si>
  <si>
    <t xml:space="preserve">SUMINISTRO E INSTALACIÓN DE TUBERÍA DE SOPORTE PARA LONAS </t>
  </si>
  <si>
    <t>SUMINISTRO E INSTALACIÓN PASAMANOS EN TUBERÍAS METÁLICA PARA ESCALERAS</t>
  </si>
  <si>
    <t>SUMINISTRO E INSTALACIÓN BARANDA EN TUBERÍA METÁLICA 2"GALVANIZADA  PARA RAMPA</t>
  </si>
  <si>
    <t>MANTENIMIENTO Y PINTURA DE REJAS METÁLICAS DE PUERTAS PRINCIPALES</t>
  </si>
  <si>
    <t>SUMINISTRO E INSTALACIÓN DE TUBERÍA DE SOPORTE PARA CELOSÍAS</t>
  </si>
  <si>
    <t xml:space="preserve">SUMINISTRO E INSTALACIÓN DE CELOSÍAS PARA CUBIERTAS </t>
  </si>
  <si>
    <t xml:space="preserve">SUMINISTRO E INSTALACIÓN DE PORTONES EN CELOSÍA </t>
  </si>
  <si>
    <t>MANTENIMIENTO  DE PUERTAS PRINCIPALES DE 0,90 X 2,10</t>
  </si>
  <si>
    <t xml:space="preserve">SUMINISTRO E INSTALACIÓN DE VENTANA DE ALUMINIO Y VIDRIO </t>
  </si>
  <si>
    <t>SUMINISTRO E INSTALACIÓN DE PUERTAS 0,90 X 2,10</t>
  </si>
  <si>
    <t xml:space="preserve">SUMINISTRO E INSTALACIÓN DE CASETA DE 4,20X3,00X3,00M PARA AVIARIO EN TUBERÍA GALVANIZADA DE 2" 2.5MM FORRADA EN MALLA TIPO PESCADOR CON OJO DE 1"X1" </t>
  </si>
  <si>
    <t>SUMINISTRO E INSTALACIÓN DE PUERTA DE 2,20 X 3,00 EN CELOSÍA, ALUMINIO Y VIDRIO</t>
  </si>
  <si>
    <t>SUMINISTRO E INSTALACIÓN DE ANGEO PARA VENTANAS</t>
  </si>
  <si>
    <t>MANTENIMIENTO Y PINTURA DE PORTÓN ACCESO VEHICULAR DE 3,3 X 3</t>
  </si>
  <si>
    <t xml:space="preserve">SUMINISTRO E INSTALACIÓN PUERTA METÁLICA CON CUADRICULA EN VIDRIO </t>
  </si>
  <si>
    <t>SUMINISTRO E INSTALACIÓN DE PUERTAS EN ALUMINIO PARA SANITARIOS</t>
  </si>
  <si>
    <t>MANTENIMIENTO DE COLUMNAS METÁLICAS EN MAL ESTADO</t>
  </si>
  <si>
    <t xml:space="preserve">APLICACIÓN DE ESTUCO ACRÍLICO TEXTURIZADO </t>
  </si>
  <si>
    <t>SUMINISTRO E INSTALACIÓN DE FORRO PARA ESTRUCTURA DE CUBIERTA EN SUPERAR ( INCLUYE MASILLA )</t>
  </si>
  <si>
    <t>DEMARCACIÓN DE ESPACIOS Y SENDEROS</t>
  </si>
  <si>
    <t xml:space="preserve">SUMINISTRO E INSTALACIÓN DE ESTRUCTURA EN PERFILES DE ACERO GALVANIZADO PARA SUPERAR PARA FORRO DE ESTRUCTURA DE  CUBIERTA  </t>
  </si>
  <si>
    <t>11,0 REDES ELÉCTRICAS</t>
  </si>
  <si>
    <t>TRASLADOS DE PUNTOS ELÉCTRICOS</t>
  </si>
  <si>
    <t>SUMINISTRO E INSTALACIÓN DE LUCES DE EMERGENCIA</t>
  </si>
  <si>
    <t>SUMINISTRO E INSTALACIÓN DE LUCES LED DE INCRUSTAR</t>
  </si>
  <si>
    <t>SUMINISTRO E INSTALACIÓN DE REFLECTORES</t>
  </si>
  <si>
    <t>INSTALACIÓN DE LÁMPARAS HERMÉTICAS</t>
  </si>
  <si>
    <t xml:space="preserve">SUMINISTRO E INSTALACIÓN DE TOMACORRIENTES </t>
  </si>
  <si>
    <t>SUMINISTRO E INSTALACIÓN DE INTERRUPTOR SENCILLO</t>
  </si>
  <si>
    <t>SUMINISTRO E INSTALACIÓN DE LUMINARIAS TIPO POSTE (INCLUYE CIMENTACIÓN)</t>
  </si>
  <si>
    <t xml:space="preserve">SUMINISTRO E INSTALACIÓN DE AIRE ACONDICIONADO DE 24000BTU </t>
  </si>
  <si>
    <t>SUMINISTRO E INSTALACIÓN DE LUCES LED DE SOBREPONER</t>
  </si>
  <si>
    <t>PUNTO ELÉCTRICO PARA TIMBRE</t>
  </si>
  <si>
    <t>SUMINISTRO E INSTALACIÓN DE TIMBRE</t>
  </si>
  <si>
    <t xml:space="preserve">MANTENIMIENTO Y NORMALIZACIÓN DE TABLEROS DE SUMINISTRO DE ENERGÍA </t>
  </si>
  <si>
    <t>SUMINISTRO E INSTALACIÓN DE TRANSFORMADOR TRIFÁSICO DE 225 KVA</t>
  </si>
  <si>
    <t>MANTENIMIENTO DE CUARTO ELÉCTRICO</t>
  </si>
  <si>
    <t>SUMINISTRO E INSTALACIÓN DE EXTRACTORES</t>
  </si>
  <si>
    <t>INSTALACIÓN DE VENTILADORES DE TECHO INDUSTRIALES</t>
  </si>
  <si>
    <t>MÓDULOS FOTOVOLTAICOS DE ALTA EFICIENCIA DE 650 W</t>
  </si>
  <si>
    <t>SISTEMA, ESTRUCTURA Y ANCLAJES EN ALUMINIO PARA PANELES, DOS LÍNEAS EN TUBERÍA DE 4" X 3 1/4" EN FORMA TRIANGULAR CON 80CM DE ALTURA SUPERIOR Y 30CM DE ALTURA INFERIOR CON SOPORTES TRANSVERSALES Y FIJADO CON REMACHES</t>
  </si>
  <si>
    <t>SISTEMA DE GESTIÓN ENERGÉTICA ONLINE, CONTROL REMOTO Y LOCAL</t>
  </si>
  <si>
    <t>SUMINISTRO E INSTALACIÓN DE SISTEMA DE CÁMARAS DE SEGURIDAD</t>
  </si>
  <si>
    <t>SUMINISTRO E INSTALACIÓN DE JUEGOS INFANTILES Y DIDÁCTICOS</t>
  </si>
  <si>
    <t>SUMINISTRO E INSTALACIÓN DE MESAS DE AJEDREZ EN CONCRETO</t>
  </si>
  <si>
    <t>SUMINISTRO E INSTALACIÓN DE LETRAS DE INSTITUCIÓN EN ACRÍLICO</t>
  </si>
  <si>
    <t>SUMINISTRO E INSTALACIÓN DE CORTINAS EN TELA POLI-VIDRIO PARA TEATRO PERIMETRALES (INCLUYE SOPORTES Y RIELES)</t>
  </si>
  <si>
    <t>AULAS DE PREESCOLAR, PRE JARDÍN Y JARDÍN</t>
  </si>
  <si>
    <t>"LABORATORIO CIENCIA ARTES PRIMARIAS 10 MESÓN LABORATORIO PRIMARIA, 40 BUTACO LABORATORIO PRIMARIA CIENCIAS Y ARTES, 3 MUEBLE MÓVIL LABORATORIO, 1 TABLERO MÓVIL, 3 ESTANTERÍA DE DEPÓSITO, 1 TABLERO, 2 MUEBLE DE ALMACENAMIENTO AULAS, 1 TÁNDEM TRES (3) CANECAS AULAS"</t>
  </si>
  <si>
    <t>"BIBLIOTECA BÁSICA PARA 40 USUARIOS  CONFIGURACIÓN 1 10 MÓDULOS DE BIBLIOTECA DE 1.30 MTS, 8 MESAS DE TRABAJO CONSULTA LECTURA, 4 CUBÍCULOS DOBLES, 1SOFÁ DE TRES (3) PUESTOS, 32 SILLAS INTERLOCUTORAS, 8 SILLAS GIRATORIAS MONOCONCHA, 2 REVISTEROS, 5 BUTACOS AUXILIARES, 1 MUEBLE MÓVIL DE RECOLECCIÓN DE LIBROS, 1TABLERO MÓVIL , 1 MUEBLE DE ALMACENAMIENTO BIBLIOTECA."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</si>
</sst>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8" formatCode="_-[$$-240A]\ * #,##0.00_-;\-[$$-240A]\ * #,##0.00_-;_-[$$-240A]\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7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181" fontId="51" fillId="0" borderId="30" xfId="129" applyNumberFormat="1"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2" fontId="49" fillId="0" borderId="52" xfId="73" applyNumberFormat="1" applyFont="1" applyBorder="1" applyAlignment="1">
      <alignment horizontal="center" vertical="center"/>
    </xf>
    <xf numFmtId="0" fontId="49" fillId="0" borderId="13" xfId="0" applyFont="1" applyBorder="1" applyAlignment="1">
      <alignment horizontal="left" vertical="center"/>
    </xf>
    <xf numFmtId="0" fontId="49" fillId="0" borderId="14" xfId="0" applyFont="1" applyBorder="1" applyAlignment="1">
      <alignment horizontal="center" vertical="center"/>
    </xf>
    <xf numFmtId="0" fontId="51" fillId="0" borderId="18" xfId="74" applyFont="1" applyBorder="1" applyAlignment="1">
      <alignment horizontal="left" vertical="center"/>
    </xf>
    <xf numFmtId="10" fontId="49" fillId="27" borderId="30" xfId="95" applyNumberFormat="1" applyFont="1" applyFill="1" applyBorder="1" applyAlignment="1">
      <alignment horizontal="center" vertical="center"/>
    </xf>
    <xf numFmtId="4" fontId="49" fillId="0" borderId="20" xfId="39" applyNumberFormat="1" applyFont="1" applyBorder="1" applyAlignment="1">
      <alignment vertical="center" wrapText="1"/>
    </xf>
    <xf numFmtId="0" fontId="51" fillId="0" borderId="21" xfId="128" applyFont="1" applyBorder="1" applyAlignment="1">
      <alignment horizontal="right" vertical="center"/>
    </xf>
    <xf numFmtId="0" fontId="51" fillId="0" borderId="22" xfId="128" applyFont="1" applyBorder="1" applyAlignment="1">
      <alignment horizontal="right" vertical="center"/>
    </xf>
    <xf numFmtId="0" fontId="51" fillId="0" borderId="23" xfId="128" applyFont="1" applyBorder="1" applyAlignment="1">
      <alignment horizontal="right" vertical="center"/>
    </xf>
    <xf numFmtId="0" fontId="51" fillId="0" borderId="27" xfId="128" applyFont="1" applyBorder="1" applyAlignment="1">
      <alignment horizontal="right" vertical="center"/>
    </xf>
    <xf numFmtId="0" fontId="51" fillId="0" borderId="31" xfId="128" applyFont="1" applyBorder="1" applyAlignment="1">
      <alignment horizontal="right" vertical="center"/>
    </xf>
    <xf numFmtId="0" fontId="51" fillId="0" borderId="28" xfId="128" applyFont="1" applyBorder="1" applyAlignment="1">
      <alignment horizontal="right" vertical="center"/>
    </xf>
    <xf numFmtId="208" fontId="31" fillId="0" borderId="0" xfId="90" applyNumberFormat="1" applyFo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theme" Target="theme/theme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tyles" Target="style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haredStrings" Target="sharedString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NT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Paral. 1"/>
      <sheetName val="Paral. 2"/>
      <sheetName val="Paral. 3"/>
      <sheetName val="Paral.4"/>
      <sheetName val="Accidentalidad"/>
      <sheetName val="Base de Datos"/>
      <sheetName val="Causa Posible"/>
      <sheetName val="Elementos Involucrados"/>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AJUSTESACTA1PROVI"/>
      <sheetName val="strsumm0"/>
      <sheetName val="MATERIALES Y RECURSOS"/>
      <sheetName val="ó&gt;????j0$?#???j_$?#???LÓu????"/>
      <sheetName val="CORTE DE OBRA N° 1"/>
      <sheetName val="memoria"/>
      <sheetName val="memoria 1"/>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G.G"/>
      <sheetName val="resum96"/>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CTA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efreshError="1"/>
      <sheetData sheetId="478">
        <row r="2">
          <cell r="A2">
            <v>0</v>
          </cell>
        </row>
      </sheetData>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sheetData sheetId="754"/>
      <sheetData sheetId="755"/>
      <sheetData sheetId="756"/>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sheetData sheetId="768"/>
      <sheetData sheetId="769"/>
      <sheetData sheetId="770"/>
      <sheetData sheetId="771"/>
      <sheetData sheetId="772"/>
      <sheetData sheetId="773"/>
      <sheetData sheetId="774"/>
      <sheetData sheetId="775"/>
      <sheetData sheetId="776"/>
      <sheetData sheetId="777"/>
      <sheetData sheetId="778"/>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sheetData sheetId="873"/>
      <sheetData sheetId="874"/>
      <sheetData sheetId="875">
        <row r="2">
          <cell r="A2">
            <v>0</v>
          </cell>
        </row>
      </sheetData>
      <sheetData sheetId="876">
        <row r="2">
          <cell r="A2">
            <v>0</v>
          </cell>
        </row>
      </sheetData>
      <sheetData sheetId="877">
        <row r="2">
          <cell r="A2">
            <v>0</v>
          </cell>
        </row>
      </sheetData>
      <sheetData sheetId="878"/>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row r="5">
          <cell r="B5">
            <v>0</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efreshError="1"/>
      <sheetData sheetId="1073">
        <row r="2">
          <cell r="A2">
            <v>0</v>
          </cell>
        </row>
      </sheetData>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B2" t="str">
            <v>Patrimonio
neto
personal</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efreshError="1"/>
      <sheetData sheetId="1720" refreshError="1"/>
      <sheetData sheetId="1721" refreshError="1"/>
      <sheetData sheetId="1722" refreshError="1"/>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efreshError="1"/>
      <sheetData sheetId="1735" refreshError="1"/>
      <sheetData sheetId="1736">
        <row r="2">
          <cell r="A2">
            <v>0</v>
          </cell>
        </row>
      </sheetData>
      <sheetData sheetId="1737">
        <row r="2">
          <cell r="A2">
            <v>0</v>
          </cell>
        </row>
      </sheetData>
      <sheetData sheetId="1738">
        <row r="2">
          <cell r="A2">
            <v>0</v>
          </cell>
        </row>
      </sheetData>
      <sheetData sheetId="1739" refreshError="1"/>
      <sheetData sheetId="1740" refreshError="1"/>
      <sheetData sheetId="1741" refreshError="1"/>
      <sheetData sheetId="1742" refreshError="1"/>
      <sheetData sheetId="1743" refreshError="1"/>
      <sheetData sheetId="1744"/>
      <sheetData sheetId="1745">
        <row r="2">
          <cell r="A2">
            <v>0</v>
          </cell>
        </row>
      </sheetData>
      <sheetData sheetId="1746">
        <row r="2">
          <cell r="A2">
            <v>0</v>
          </cell>
        </row>
      </sheetData>
      <sheetData sheetId="1747">
        <row r="2">
          <cell r="A2">
            <v>0</v>
          </cell>
        </row>
      </sheetData>
      <sheetData sheetId="1748" refreshError="1"/>
      <sheetData sheetId="1749">
        <row r="2">
          <cell r="A2">
            <v>0</v>
          </cell>
        </row>
      </sheetData>
      <sheetData sheetId="1750" refreshError="1"/>
      <sheetData sheetId="1751" refreshError="1"/>
      <sheetData sheetId="1752" refreshError="1"/>
      <sheetData sheetId="1753">
        <row r="2">
          <cell r="A2" t="str">
            <v>Locación</v>
          </cell>
        </row>
      </sheetData>
      <sheetData sheetId="1754">
        <row r="2">
          <cell r="A2">
            <v>0</v>
          </cell>
        </row>
      </sheetData>
      <sheetData sheetId="1755"/>
      <sheetData sheetId="1756"/>
      <sheetData sheetId="1757"/>
      <sheetData sheetId="1758">
        <row r="2">
          <cell r="A2">
            <v>0</v>
          </cell>
        </row>
      </sheetData>
      <sheetData sheetId="1759" refreshError="1"/>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efreshError="1"/>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sheetData sheetId="2529" refreshError="1"/>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sheetData sheetId="2560"/>
      <sheetData sheetId="2561"/>
      <sheetData sheetId="2562"/>
      <sheetData sheetId="2563"/>
      <sheetData sheetId="2564"/>
      <sheetData sheetId="2565"/>
      <sheetData sheetId="2566"/>
      <sheetData sheetId="2567"/>
      <sheetData sheetId="2568"/>
      <sheetData sheetId="2569"/>
      <sheetData sheetId="2570" refreshError="1"/>
      <sheetData sheetId="2571"/>
      <sheetData sheetId="2572"/>
      <sheetData sheetId="2573"/>
      <sheetData sheetId="2574"/>
      <sheetData sheetId="2575"/>
      <sheetData sheetId="2576"/>
      <sheetData sheetId="2577"/>
      <sheetData sheetId="2578"/>
      <sheetData sheetId="2579"/>
      <sheetData sheetId="2580"/>
      <sheetData sheetId="2581"/>
      <sheetData sheetId="2582" refreshError="1"/>
      <sheetData sheetId="2583"/>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row r="2">
          <cell r="A2" t="str">
            <v>FORMULARIO N° 4</v>
          </cell>
        </row>
      </sheetData>
      <sheetData sheetId="5553">
        <row r="2">
          <cell r="A2">
            <v>0</v>
          </cell>
        </row>
      </sheetData>
      <sheetData sheetId="5554">
        <row r="2">
          <cell r="B2">
            <v>0</v>
          </cell>
        </row>
      </sheetData>
      <sheetData sheetId="5555">
        <row r="5">
          <cell r="A5" t="str">
            <v>OFERTA ECONÓMICA DETALLADA</v>
          </cell>
        </row>
      </sheetData>
      <sheetData sheetId="5556"/>
      <sheetData sheetId="5557"/>
      <sheetData sheetId="5558"/>
      <sheetData sheetId="5559" refreshError="1"/>
      <sheetData sheetId="556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1"/>
      <sheetData sheetId="5562"/>
      <sheetData sheetId="5563"/>
      <sheetData sheetId="5564"/>
      <sheetData sheetId="5565"/>
      <sheetData sheetId="5566"/>
      <sheetData sheetId="5567"/>
      <sheetData sheetId="5568">
        <row r="2">
          <cell r="A2">
            <v>0</v>
          </cell>
        </row>
      </sheetData>
      <sheetData sheetId="5569">
        <row r="2">
          <cell r="A2">
            <v>0</v>
          </cell>
        </row>
      </sheetData>
      <sheetData sheetId="5570" refreshError="1"/>
      <sheetData sheetId="5571" refreshError="1"/>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ow r="2">
          <cell r="A2">
            <v>0</v>
          </cell>
        </row>
      </sheetData>
      <sheetData sheetId="5596">
        <row r="2">
          <cell r="A2">
            <v>0</v>
          </cell>
        </row>
      </sheetData>
      <sheetData sheetId="5597" refreshError="1"/>
      <sheetData sheetId="5598" refreshError="1"/>
      <sheetData sheetId="5599">
        <row r="2">
          <cell r="A2">
            <v>0</v>
          </cell>
        </row>
      </sheetData>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efreshError="1"/>
      <sheetData sheetId="5618" refreshError="1"/>
      <sheetData sheetId="5619" refreshError="1"/>
      <sheetData sheetId="5620" refreshError="1"/>
      <sheetData sheetId="5621" refreshError="1"/>
      <sheetData sheetId="562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DATOS DE ENTRADA"/>
      <sheetName val="APU BASICOS"/>
      <sheetName val="CANTIDADES Y PRECIOS"/>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Tablas"/>
      <sheetName val="PACC Contratacion"/>
      <sheetName val="Contratacion PME v021"/>
      <sheetName val="RESUMEN "/>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Grupo 3 "/>
      <sheetName val="Grupo 2."/>
      <sheetName val="Informe semanal 22"/>
      <sheetName val="Lista chequeo"/>
      <sheetName val="Acta de Comité de Obra"/>
      <sheetName val="Acta de Comité de Obra 12"/>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Ppto EL COPEY"/>
      <sheetName val="APU "/>
      <sheetName val="bocatoma"/>
      <sheetName val="MO"/>
      <sheetName val="ANALISIS DE PRECIOS BASICOS"/>
      <sheetName val="PRESUPUESTO GENERAL"/>
      <sheetName val="P. MATERIAL A.C.T CER"/>
      <sheetName val="ANALISIS DE PRECIOS UNITARIOS"/>
      <sheetName val="P. TOTALES"/>
      <sheetName val="ACCIDENTALIDAD"/>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Salario"/>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RESUPUESTO IE"/>
      <sheetName val="APUS  IE"/>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Users\JoseGabriel\Downloads\Ví"/>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ORMULA"/>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F-3 ACTA COMPROMISO"/>
      <sheetName val="APu1"/>
      <sheetName val="APu2"/>
      <sheetName val="APu3"/>
      <sheetName val="APu4"/>
      <sheetName val="INSUMOS (2)"/>
      <sheetName val="ITEM"/>
      <sheetName val="VR-PROP MOD 1"/>
      <sheetName val="PRECIO"/>
      <sheetName val="I M"/>
      <sheetName val="SOÑANDO"/>
      <sheetName val="EV 424 CON 5 (2)"/>
      <sheetName val="Precios no oficial"/>
      <sheetName val="\Users\aljipego\Downloads\Víncu"/>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140322_PRESP_Y_APUs_IE_TIERRA_B"/>
      <sheetName val="140322_PRESP_Y_APUs_IE_TIERRA_1"/>
      <sheetName val="140322 PRESP Y APUs IE TIERRA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Hoja2"/>
      <sheetName val="Base_Muestras"/>
      <sheetName val="Formulario_N°_4"/>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Users\ANDRES FELIPE MUÑOZ\Down"/>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Puntajes"/>
      <sheetName val="A_ P_ U_"/>
      <sheetName val="INDICE"/>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Anal"/>
      <sheetName val="ITEMS"/>
      <sheetName val="calidad"/>
      <sheetName val="FACTORES"/>
      <sheetName val="\\Pc1\E\AMV-3005-2005\ADMON GRU"/>
      <sheetName val="Index"/>
      <sheetName val="NPV Summary"/>
      <sheetName val="Equip Data"/>
      <sheetName val="Royalties"/>
      <sheetName val="Title"/>
      <sheetName val="COSTOS OFICINA"/>
      <sheetName val="COSTOS CAMPAMENTO"/>
      <sheetName val="Capitulos"/>
      <sheetName val="Maqui Equip"/>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EQUIPO "/>
      <sheetName val="MANO "/>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TABLAS"/>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sheetData sheetId="6"/>
      <sheetData sheetId="7" refreshError="1"/>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INDICE"/>
      <sheetName val="DISTANCIA"/>
      <sheetName val="PERSONAL"/>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basicos"/>
      <sheetName val="APU"/>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A.P.U"/>
      <sheetName val="Excavación Mat. Común Estacione"/>
      <sheetName val="Demolición Pavimento"/>
      <sheetName val=" Liquidacion de Obra por Tramos"/>
      <sheetName val="PUNITARIOS%20PARA%20241201%202S"/>
      <sheetName val="TRANSPORTE"/>
      <sheetName val="PRECIOS"/>
      <sheetName val="PREACTA 6"/>
      <sheetName val="TABLA 2008"/>
      <sheetName val="CLASIFICACION"/>
      <sheetName val="Equipo"/>
      <sheetName val="Insum"/>
      <sheetName val="SUB APU"/>
      <sheetName val="GCB2000"/>
      <sheetName val="RELACION MES"/>
      <sheetName val="PRESUPUESTO"/>
      <sheetName val="ESTADO VÍA-CRIT.TECNICO"/>
      <sheetName val="Listas"/>
      <sheetName val="A. P. U."/>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NARIÑO"/>
      <sheetName val="Summary"/>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APU NO PREVISTO"/>
      <sheetName val="PPTA (3)"/>
      <sheetName val="PPTA (2)"/>
      <sheetName val="PPTA"/>
      <sheetName val="7.1.8.1.1"/>
      <sheetName val="Hoja2"/>
      <sheetName val="Cuadr."/>
      <sheetName val="PUNITARIOS PARA 241201 2S.xls"/>
      <sheetName val="OBRAS SE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UNITARIOS"/>
      <sheetName val="THE"/>
      <sheetName val="ATHE"/>
      <sheetName val="SALARIO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BASE"/>
      <sheetName val="ESTADO_RED_TEC14"/>
      <sheetName val="PUNITARIOS_PARA_241201_2S14"/>
      <sheetName val="PR_114"/>
      <sheetName val="PREACTA_1014"/>
      <sheetName val="PREACTA_914"/>
      <sheetName val="c2_5y2_614"/>
      <sheetName val="PREACTA_63"/>
      <sheetName val="TABLA_20083"/>
      <sheetName val="A_P_U1"/>
      <sheetName val="A_P_U"/>
      <sheetName val="materiales"/>
      <sheetName val="otro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inst"/>
      <sheetName val="costos oficina"/>
      <sheetName val="costos campamento"/>
      <sheetName val="días habiles 2015"/>
      <sheetName val="CRA_MODI"/>
      <sheetName val="K16+000_AL_K18+500"/>
      <sheetName val="K23+200_AL_K24+700"/>
      <sheetName val="k18+500_AL_K23+050"/>
      <sheetName val="Presupuesto_PUENTE"/>
      <sheetName val="VOLUMENES_(4)"/>
      <sheetName val="VOLUMENES_(4SA)"/>
      <sheetName val="ACTA MODIFICACIÓN CIVIL"/>
      <sheetName val="CHINCHINA FINAL . A CEROS"/>
      <sheetName val="Memoria de calculo"/>
      <sheetName val="Bases 2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row r="48">
          <cell r="E48">
            <v>0</v>
          </cell>
        </row>
      </sheetData>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48">
          <cell r="E48">
            <v>0</v>
          </cell>
        </row>
      </sheetData>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row r="48">
          <cell r="E48">
            <v>0</v>
          </cell>
        </row>
      </sheetData>
      <sheetData sheetId="207"/>
      <sheetData sheetId="208"/>
      <sheetData sheetId="209"/>
      <sheetData sheetId="210"/>
      <sheetData sheetId="211"/>
      <sheetData sheetId="212"/>
      <sheetData sheetId="213"/>
      <sheetData sheetId="214"/>
      <sheetData sheetId="215"/>
      <sheetData sheetId="216"/>
      <sheetData sheetId="217"/>
      <sheetData sheetId="218">
        <row r="48">
          <cell r="E48">
            <v>0</v>
          </cell>
        </row>
      </sheetData>
      <sheetData sheetId="219"/>
      <sheetData sheetId="220"/>
      <sheetData sheetId="221"/>
      <sheetData sheetId="222"/>
      <sheetData sheetId="223"/>
      <sheetData sheetId="224">
        <row r="48">
          <cell r="E48">
            <v>0</v>
          </cell>
        </row>
      </sheetData>
      <sheetData sheetId="225"/>
      <sheetData sheetId="226"/>
      <sheetData sheetId="227"/>
      <sheetData sheetId="228"/>
      <sheetData sheetId="229"/>
      <sheetData sheetId="230"/>
      <sheetData sheetId="231"/>
      <sheetData sheetId="232"/>
      <sheetData sheetId="233"/>
      <sheetData sheetId="234"/>
      <sheetData sheetId="235"/>
      <sheetData sheetId="236"/>
      <sheetData sheetId="237">
        <row r="48">
          <cell r="E48">
            <v>0</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48">
          <cell r="E48">
            <v>0</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ow r="48">
          <cell r="E48">
            <v>0</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48">
          <cell r="E48">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48">
          <cell r="E48">
            <v>0</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48">
          <cell r="E48">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row r="48">
          <cell r="E48">
            <v>0</v>
          </cell>
        </row>
      </sheetData>
      <sheetData sheetId="324"/>
      <sheetData sheetId="325"/>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row r="48">
          <cell r="E48">
            <v>0</v>
          </cell>
        </row>
      </sheetData>
      <sheetData sheetId="34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315"/>
  <sheetViews>
    <sheetView showGridLines="0" tabSelected="1" view="pageBreakPreview" zoomScale="92" zoomScaleNormal="100" zoomScaleSheetLayoutView="116" zoomScalePageLayoutView="55" workbookViewId="0">
      <selection activeCell="G17" sqref="G17"/>
    </sheetView>
  </sheetViews>
  <sheetFormatPr baseColWidth="10" defaultColWidth="11.5" defaultRowHeight="14"/>
  <cols>
    <col min="1" max="2" width="3.5" style="1" customWidth="1"/>
    <col min="3" max="3" width="9.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1"/>
      <c r="D2" s="201"/>
      <c r="E2" s="202"/>
      <c r="F2" s="201"/>
      <c r="G2" s="201"/>
      <c r="H2" s="201"/>
      <c r="I2" s="201"/>
      <c r="J2" s="201"/>
      <c r="K2" s="201"/>
      <c r="L2" s="8"/>
      <c r="M2" s="5"/>
    </row>
    <row r="3" spans="1:13" ht="27" customHeight="1">
      <c r="A3" s="5"/>
      <c r="B3" s="9"/>
      <c r="C3" s="210" t="s">
        <v>94</v>
      </c>
      <c r="D3" s="211"/>
      <c r="E3" s="211"/>
      <c r="F3" s="211"/>
      <c r="G3" s="5"/>
      <c r="H3" s="5"/>
      <c r="I3" s="5"/>
      <c r="J3" s="5"/>
      <c r="K3" s="5"/>
      <c r="L3" s="10"/>
      <c r="M3" s="5"/>
    </row>
    <row r="4" spans="1:13" ht="16">
      <c r="A4" s="5"/>
      <c r="B4" s="9"/>
      <c r="C4" s="178" t="s">
        <v>0</v>
      </c>
      <c r="D4" s="177" t="s">
        <v>97</v>
      </c>
      <c r="E4" s="178" t="s">
        <v>1</v>
      </c>
      <c r="F4" s="179">
        <v>1</v>
      </c>
      <c r="G4" s="5"/>
      <c r="H4" s="5"/>
      <c r="I4" s="5"/>
      <c r="J4" s="5"/>
      <c r="K4" s="5"/>
      <c r="L4" s="10"/>
      <c r="M4" s="5"/>
    </row>
    <row r="5" spans="1:13" ht="16">
      <c r="A5" s="5"/>
      <c r="B5" s="9"/>
      <c r="C5" s="229"/>
      <c r="D5" s="229"/>
      <c r="E5" s="229"/>
      <c r="F5" s="229"/>
      <c r="G5" s="229"/>
      <c r="H5" s="229"/>
      <c r="I5" s="229"/>
      <c r="J5" s="229"/>
      <c r="K5" s="229"/>
      <c r="L5" s="10"/>
      <c r="M5" s="5"/>
    </row>
    <row r="6" spans="1:13" ht="17" thickBot="1">
      <c r="A6" s="5"/>
      <c r="B6" s="9"/>
      <c r="C6" s="226" t="s">
        <v>2</v>
      </c>
      <c r="D6" s="226"/>
      <c r="E6" s="226"/>
      <c r="F6" s="226"/>
      <c r="G6" s="226"/>
      <c r="H6" s="226"/>
      <c r="I6" s="226"/>
      <c r="J6" s="226"/>
      <c r="K6" s="226"/>
      <c r="L6" s="10"/>
      <c r="M6" s="5"/>
    </row>
    <row r="7" spans="1:13" s="20" customFormat="1" ht="16">
      <c r="A7" s="19"/>
      <c r="B7" s="193"/>
      <c r="C7" s="237" t="s">
        <v>83</v>
      </c>
      <c r="D7" s="238"/>
      <c r="E7" s="238"/>
      <c r="F7" s="238"/>
      <c r="G7" s="238"/>
      <c r="H7" s="238"/>
      <c r="I7" s="238"/>
      <c r="J7" s="238"/>
      <c r="K7" s="239"/>
      <c r="L7" s="21"/>
      <c r="M7" s="19"/>
    </row>
    <row r="8" spans="1:13" ht="43.5" customHeight="1">
      <c r="A8" s="5"/>
      <c r="B8" s="194"/>
      <c r="C8" s="240"/>
      <c r="D8" s="241"/>
      <c r="E8" s="241"/>
      <c r="F8" s="241"/>
      <c r="G8" s="241"/>
      <c r="H8" s="241"/>
      <c r="I8" s="241"/>
      <c r="J8" s="241"/>
      <c r="K8" s="242"/>
      <c r="L8" s="10"/>
      <c r="M8" s="5"/>
    </row>
    <row r="9" spans="1:13" ht="34.5" customHeight="1">
      <c r="A9" s="5"/>
      <c r="B9" s="194"/>
      <c r="C9" s="243" t="s">
        <v>84</v>
      </c>
      <c r="D9" s="244"/>
      <c r="E9" s="244"/>
      <c r="F9" s="244"/>
      <c r="G9" s="244"/>
      <c r="H9" s="244"/>
      <c r="I9" s="244"/>
      <c r="J9" s="244"/>
      <c r="K9" s="245"/>
      <c r="L9" s="10"/>
      <c r="M9" s="5"/>
    </row>
    <row r="10" spans="1:13" ht="30" customHeight="1" thickBot="1">
      <c r="A10" s="5"/>
      <c r="B10" s="9"/>
      <c r="C10" s="362" t="s">
        <v>98</v>
      </c>
      <c r="D10" s="363"/>
      <c r="E10" s="363"/>
      <c r="F10" s="363"/>
      <c r="G10" s="363"/>
      <c r="H10" s="363"/>
      <c r="I10" s="363"/>
      <c r="J10" s="363"/>
      <c r="K10" s="364"/>
      <c r="L10" s="10"/>
      <c r="M10" s="5"/>
    </row>
    <row r="11" spans="1:13" ht="30" customHeight="1">
      <c r="A11" s="5"/>
      <c r="B11" s="9"/>
      <c r="C11" s="234" t="s">
        <v>3</v>
      </c>
      <c r="D11" s="227" t="s">
        <v>4</v>
      </c>
      <c r="E11" s="236" t="s">
        <v>5</v>
      </c>
      <c r="F11" s="236"/>
      <c r="G11" s="234" t="s">
        <v>6</v>
      </c>
      <c r="H11" s="227" t="s">
        <v>7</v>
      </c>
      <c r="I11" s="227" t="s">
        <v>8</v>
      </c>
      <c r="J11" s="230" t="s">
        <v>9</v>
      </c>
      <c r="K11" s="232" t="s">
        <v>10</v>
      </c>
      <c r="L11" s="10"/>
      <c r="M11" s="5"/>
    </row>
    <row r="12" spans="1:13" ht="30" customHeight="1" thickBot="1">
      <c r="A12" s="5"/>
      <c r="B12" s="9"/>
      <c r="C12" s="235"/>
      <c r="D12" s="228"/>
      <c r="E12" s="129" t="s">
        <v>11</v>
      </c>
      <c r="F12" s="129" t="s">
        <v>12</v>
      </c>
      <c r="G12" s="235"/>
      <c r="H12" s="228"/>
      <c r="I12" s="228"/>
      <c r="J12" s="231"/>
      <c r="K12" s="233"/>
      <c r="L12" s="10"/>
      <c r="M12" s="5"/>
    </row>
    <row r="13" spans="1:13" ht="30" customHeight="1" thickBot="1">
      <c r="A13" s="5"/>
      <c r="B13" s="9"/>
      <c r="C13" s="130" t="s">
        <v>99</v>
      </c>
      <c r="D13" s="131"/>
      <c r="E13" s="131"/>
      <c r="F13" s="131"/>
      <c r="G13" s="131"/>
      <c r="H13" s="131"/>
      <c r="I13" s="131"/>
      <c r="J13" s="131"/>
      <c r="K13" s="132"/>
      <c r="L13" s="10"/>
      <c r="M13" s="5"/>
    </row>
    <row r="14" spans="1:13" ht="30" customHeight="1">
      <c r="A14" s="5"/>
      <c r="B14" s="9"/>
      <c r="C14" s="133">
        <v>1.1000000000000001</v>
      </c>
      <c r="D14" s="134"/>
      <c r="E14" s="134"/>
      <c r="F14" s="134"/>
      <c r="G14" s="135" t="s">
        <v>100</v>
      </c>
      <c r="H14" s="134" t="s">
        <v>101</v>
      </c>
      <c r="I14" s="136">
        <v>3070.5259999999998</v>
      </c>
      <c r="J14" s="137">
        <v>43881.599999999991</v>
      </c>
      <c r="K14" s="138">
        <f>I14*J14</f>
        <v>134739593.72159997</v>
      </c>
      <c r="L14" s="10"/>
      <c r="M14" s="5"/>
    </row>
    <row r="15" spans="1:13" ht="30" customHeight="1">
      <c r="A15" s="5"/>
      <c r="B15" s="9"/>
      <c r="C15" s="133">
        <v>1.2</v>
      </c>
      <c r="D15" s="134"/>
      <c r="E15" s="134"/>
      <c r="F15" s="134"/>
      <c r="G15" s="144" t="s">
        <v>102</v>
      </c>
      <c r="H15" s="134" t="s">
        <v>101</v>
      </c>
      <c r="I15" s="136">
        <v>5900.7429499999998</v>
      </c>
      <c r="J15" s="137">
        <v>32251.199999999968</v>
      </c>
      <c r="K15" s="138">
        <f t="shared" ref="K15:K55" si="0">I15*J15</f>
        <v>190306041.0290398</v>
      </c>
      <c r="L15" s="10"/>
      <c r="M15" s="5"/>
    </row>
    <row r="16" spans="1:13" ht="30" customHeight="1">
      <c r="A16" s="5"/>
      <c r="B16" s="9"/>
      <c r="C16" s="133">
        <v>1.3</v>
      </c>
      <c r="D16" s="134"/>
      <c r="E16" s="134"/>
      <c r="F16" s="134"/>
      <c r="G16" s="144" t="s">
        <v>103</v>
      </c>
      <c r="H16" s="134" t="s">
        <v>104</v>
      </c>
      <c r="I16" s="136">
        <v>1234.5400000000002</v>
      </c>
      <c r="J16" s="137">
        <v>23230.0062</v>
      </c>
      <c r="K16" s="138">
        <f t="shared" si="0"/>
        <v>28678371.854148004</v>
      </c>
      <c r="L16" s="10"/>
      <c r="M16" s="5"/>
    </row>
    <row r="17" spans="1:13" ht="30" customHeight="1">
      <c r="A17" s="5"/>
      <c r="B17" s="9"/>
      <c r="C17" s="133">
        <v>1.4</v>
      </c>
      <c r="D17" s="134"/>
      <c r="E17" s="134"/>
      <c r="F17" s="134"/>
      <c r="G17" s="135" t="s">
        <v>105</v>
      </c>
      <c r="H17" s="134" t="s">
        <v>101</v>
      </c>
      <c r="I17" s="136">
        <v>3673.7446999999997</v>
      </c>
      <c r="J17" s="137">
        <v>22751.300000000047</v>
      </c>
      <c r="K17" s="138">
        <f t="shared" si="0"/>
        <v>83582467.793110162</v>
      </c>
      <c r="L17" s="10"/>
      <c r="M17" s="5"/>
    </row>
    <row r="18" spans="1:13" ht="30" customHeight="1">
      <c r="A18" s="5"/>
      <c r="B18" s="9"/>
      <c r="C18" s="133">
        <v>1.5</v>
      </c>
      <c r="D18" s="134"/>
      <c r="E18" s="134"/>
      <c r="F18" s="134"/>
      <c r="G18" s="144" t="s">
        <v>106</v>
      </c>
      <c r="H18" s="134" t="s">
        <v>107</v>
      </c>
      <c r="I18" s="136">
        <v>19</v>
      </c>
      <c r="J18" s="137">
        <v>117855.00000000001</v>
      </c>
      <c r="K18" s="138">
        <f t="shared" si="0"/>
        <v>2239245.0000000005</v>
      </c>
      <c r="L18" s="10"/>
      <c r="M18" s="5"/>
    </row>
    <row r="19" spans="1:13" ht="30" customHeight="1">
      <c r="A19" s="5"/>
      <c r="B19" s="9"/>
      <c r="C19" s="133">
        <v>1.6</v>
      </c>
      <c r="D19" s="134"/>
      <c r="E19" s="134"/>
      <c r="F19" s="134"/>
      <c r="G19" s="144" t="s">
        <v>108</v>
      </c>
      <c r="H19" s="134" t="s">
        <v>107</v>
      </c>
      <c r="I19" s="136">
        <v>1095</v>
      </c>
      <c r="J19" s="137">
        <v>18948.465</v>
      </c>
      <c r="K19" s="138">
        <f t="shared" si="0"/>
        <v>20748569.175000001</v>
      </c>
      <c r="L19" s="10"/>
      <c r="M19" s="5"/>
    </row>
    <row r="20" spans="1:13" ht="30" customHeight="1">
      <c r="A20" s="5"/>
      <c r="B20" s="9"/>
      <c r="C20" s="133">
        <v>1.7</v>
      </c>
      <c r="D20" s="134"/>
      <c r="E20" s="134"/>
      <c r="F20" s="134"/>
      <c r="G20" s="135" t="s">
        <v>109</v>
      </c>
      <c r="H20" s="134" t="s">
        <v>107</v>
      </c>
      <c r="I20" s="136">
        <v>434</v>
      </c>
      <c r="J20" s="137">
        <v>23581.476000000002</v>
      </c>
      <c r="K20" s="138">
        <f t="shared" si="0"/>
        <v>10234360.584000001</v>
      </c>
      <c r="L20" s="10"/>
      <c r="M20" s="5"/>
    </row>
    <row r="21" spans="1:13" ht="30" customHeight="1">
      <c r="A21" s="5"/>
      <c r="B21" s="9"/>
      <c r="C21" s="133">
        <v>1.8</v>
      </c>
      <c r="D21" s="134"/>
      <c r="E21" s="134"/>
      <c r="F21" s="134"/>
      <c r="G21" s="144" t="s">
        <v>383</v>
      </c>
      <c r="H21" s="134" t="s">
        <v>107</v>
      </c>
      <c r="I21" s="136">
        <v>61</v>
      </c>
      <c r="J21" s="137">
        <v>25666.2</v>
      </c>
      <c r="K21" s="138">
        <f t="shared" si="0"/>
        <v>1565638.2</v>
      </c>
      <c r="L21" s="10"/>
      <c r="M21" s="5"/>
    </row>
    <row r="22" spans="1:13" ht="30" customHeight="1">
      <c r="A22" s="5"/>
      <c r="B22" s="9"/>
      <c r="C22" s="133">
        <v>1.9</v>
      </c>
      <c r="D22" s="134"/>
      <c r="E22" s="134"/>
      <c r="F22" s="134"/>
      <c r="G22" s="144" t="s">
        <v>111</v>
      </c>
      <c r="H22" s="134" t="s">
        <v>107</v>
      </c>
      <c r="I22" s="136">
        <v>71</v>
      </c>
      <c r="J22" s="137">
        <v>8511.75</v>
      </c>
      <c r="K22" s="138">
        <f t="shared" si="0"/>
        <v>604334.25</v>
      </c>
      <c r="L22" s="10"/>
      <c r="M22" s="5"/>
    </row>
    <row r="23" spans="1:13" ht="30" customHeight="1">
      <c r="A23" s="5"/>
      <c r="B23" s="9"/>
      <c r="C23" s="365">
        <v>1.1000000000000001</v>
      </c>
      <c r="D23" s="134"/>
      <c r="E23" s="134"/>
      <c r="F23" s="134"/>
      <c r="G23" s="135" t="s">
        <v>112</v>
      </c>
      <c r="H23" s="134" t="s">
        <v>107</v>
      </c>
      <c r="I23" s="136">
        <v>258</v>
      </c>
      <c r="J23" s="137">
        <v>8511.75</v>
      </c>
      <c r="K23" s="138">
        <f t="shared" si="0"/>
        <v>2196031.5</v>
      </c>
      <c r="L23" s="10"/>
      <c r="M23" s="5"/>
    </row>
    <row r="24" spans="1:13" ht="30" customHeight="1">
      <c r="A24" s="5"/>
      <c r="B24" s="9"/>
      <c r="C24" s="365">
        <v>1.1100000000000001</v>
      </c>
      <c r="D24" s="134"/>
      <c r="E24" s="134"/>
      <c r="F24" s="134"/>
      <c r="G24" s="144" t="s">
        <v>113</v>
      </c>
      <c r="H24" s="134" t="s">
        <v>107</v>
      </c>
      <c r="I24" s="136">
        <v>116</v>
      </c>
      <c r="J24" s="137">
        <v>117855.00000000001</v>
      </c>
      <c r="K24" s="138">
        <f t="shared" si="0"/>
        <v>13671180.000000002</v>
      </c>
      <c r="L24" s="10"/>
      <c r="M24" s="5"/>
    </row>
    <row r="25" spans="1:13" ht="30" customHeight="1">
      <c r="A25" s="5"/>
      <c r="B25" s="9"/>
      <c r="C25" s="365">
        <v>1.1200000000000001</v>
      </c>
      <c r="D25" s="134"/>
      <c r="E25" s="134"/>
      <c r="F25" s="134"/>
      <c r="G25" s="144" t="s">
        <v>114</v>
      </c>
      <c r="H25" s="134" t="s">
        <v>101</v>
      </c>
      <c r="I25" s="136">
        <v>96.06</v>
      </c>
      <c r="J25" s="137">
        <v>41183.775000000001</v>
      </c>
      <c r="K25" s="138">
        <f t="shared" si="0"/>
        <v>3956113.4265000001</v>
      </c>
      <c r="L25" s="10"/>
      <c r="M25" s="5"/>
    </row>
    <row r="26" spans="1:13" ht="30" customHeight="1">
      <c r="A26" s="5"/>
      <c r="B26" s="9"/>
      <c r="C26" s="365">
        <v>1.1299999999999999</v>
      </c>
      <c r="D26" s="134"/>
      <c r="E26" s="134"/>
      <c r="F26" s="134"/>
      <c r="G26" s="135" t="s">
        <v>115</v>
      </c>
      <c r="H26" s="134" t="s">
        <v>101</v>
      </c>
      <c r="I26" s="136">
        <v>2656.66</v>
      </c>
      <c r="J26" s="137">
        <v>38302.875</v>
      </c>
      <c r="K26" s="138">
        <f t="shared" si="0"/>
        <v>101757715.89749999</v>
      </c>
      <c r="L26" s="10"/>
      <c r="M26" s="5"/>
    </row>
    <row r="27" spans="1:13" ht="30" customHeight="1">
      <c r="A27" s="5"/>
      <c r="B27" s="9"/>
      <c r="C27" s="365">
        <v>1.1399999999999999</v>
      </c>
      <c r="D27" s="134"/>
      <c r="E27" s="134"/>
      <c r="F27" s="134"/>
      <c r="G27" s="144" t="s">
        <v>384</v>
      </c>
      <c r="H27" s="134" t="s">
        <v>101</v>
      </c>
      <c r="I27" s="136">
        <v>135.85</v>
      </c>
      <c r="J27" s="137">
        <v>41904</v>
      </c>
      <c r="K27" s="138">
        <f t="shared" si="0"/>
        <v>5692658.3999999994</v>
      </c>
      <c r="L27" s="10"/>
      <c r="M27" s="5"/>
    </row>
    <row r="28" spans="1:13" ht="30" customHeight="1">
      <c r="A28" s="5"/>
      <c r="B28" s="9"/>
      <c r="C28" s="365">
        <v>1.1499999999999999</v>
      </c>
      <c r="D28" s="134"/>
      <c r="E28" s="134"/>
      <c r="F28" s="134"/>
      <c r="G28" s="144" t="s">
        <v>385</v>
      </c>
      <c r="H28" s="134" t="s">
        <v>107</v>
      </c>
      <c r="I28" s="136">
        <v>8</v>
      </c>
      <c r="J28" s="137">
        <v>170235</v>
      </c>
      <c r="K28" s="138">
        <f t="shared" si="0"/>
        <v>1361880</v>
      </c>
      <c r="L28" s="10"/>
      <c r="M28" s="5"/>
    </row>
    <row r="29" spans="1:13" ht="30" customHeight="1">
      <c r="A29" s="5"/>
      <c r="B29" s="9"/>
      <c r="C29" s="365">
        <v>1.1599999999999999</v>
      </c>
      <c r="D29" s="134"/>
      <c r="E29" s="134"/>
      <c r="F29" s="134"/>
      <c r="G29" s="135" t="s">
        <v>386</v>
      </c>
      <c r="H29" s="134" t="s">
        <v>104</v>
      </c>
      <c r="I29" s="136">
        <v>97.61</v>
      </c>
      <c r="J29" s="137">
        <v>78570</v>
      </c>
      <c r="K29" s="138">
        <f t="shared" si="0"/>
        <v>7669217.7000000002</v>
      </c>
      <c r="L29" s="10"/>
      <c r="M29" s="5"/>
    </row>
    <row r="30" spans="1:13" ht="30" customHeight="1">
      <c r="A30" s="5"/>
      <c r="B30" s="9"/>
      <c r="C30" s="365">
        <v>1.17</v>
      </c>
      <c r="D30" s="134"/>
      <c r="E30" s="134"/>
      <c r="F30" s="134"/>
      <c r="G30" s="144" t="s">
        <v>119</v>
      </c>
      <c r="H30" s="134" t="s">
        <v>107</v>
      </c>
      <c r="I30" s="136">
        <v>6</v>
      </c>
      <c r="J30" s="137">
        <v>24880.500000000004</v>
      </c>
      <c r="K30" s="138">
        <f t="shared" si="0"/>
        <v>149283.00000000003</v>
      </c>
      <c r="L30" s="10"/>
      <c r="M30" s="5"/>
    </row>
    <row r="31" spans="1:13" ht="30" customHeight="1">
      <c r="A31" s="5"/>
      <c r="B31" s="9"/>
      <c r="C31" s="365">
        <v>1.18</v>
      </c>
      <c r="D31" s="134"/>
      <c r="E31" s="134"/>
      <c r="F31" s="134"/>
      <c r="G31" s="144" t="s">
        <v>120</v>
      </c>
      <c r="H31" s="134" t="s">
        <v>107</v>
      </c>
      <c r="I31" s="136">
        <v>6</v>
      </c>
      <c r="J31" s="137">
        <v>24880.500000000004</v>
      </c>
      <c r="K31" s="138">
        <f t="shared" si="0"/>
        <v>149283.00000000003</v>
      </c>
      <c r="L31" s="10"/>
      <c r="M31" s="5"/>
    </row>
    <row r="32" spans="1:13" ht="30" customHeight="1">
      <c r="A32" s="5"/>
      <c r="B32" s="9"/>
      <c r="C32" s="365">
        <v>1.19</v>
      </c>
      <c r="D32" s="134"/>
      <c r="E32" s="134"/>
      <c r="F32" s="134"/>
      <c r="G32" s="135" t="s">
        <v>121</v>
      </c>
      <c r="H32" s="134" t="s">
        <v>107</v>
      </c>
      <c r="I32" s="136">
        <v>110</v>
      </c>
      <c r="J32" s="137">
        <v>62856.000000000007</v>
      </c>
      <c r="K32" s="138">
        <f t="shared" si="0"/>
        <v>6914160.0000000009</v>
      </c>
      <c r="L32" s="10"/>
      <c r="M32" s="5"/>
    </row>
    <row r="33" spans="1:13" ht="30" customHeight="1">
      <c r="A33" s="5"/>
      <c r="B33" s="9"/>
      <c r="C33" s="365">
        <v>1.2</v>
      </c>
      <c r="D33" s="134"/>
      <c r="E33" s="134"/>
      <c r="F33" s="134"/>
      <c r="G33" s="144" t="s">
        <v>122</v>
      </c>
      <c r="H33" s="134" t="s">
        <v>107</v>
      </c>
      <c r="I33" s="136">
        <v>82</v>
      </c>
      <c r="J33" s="137">
        <v>62856.000000000007</v>
      </c>
      <c r="K33" s="138">
        <f t="shared" si="0"/>
        <v>5154192.0000000009</v>
      </c>
      <c r="L33" s="10"/>
      <c r="M33" s="5"/>
    </row>
    <row r="34" spans="1:13" ht="30" customHeight="1">
      <c r="A34" s="5"/>
      <c r="B34" s="9"/>
      <c r="C34" s="365">
        <v>1.21</v>
      </c>
      <c r="D34" s="134"/>
      <c r="E34" s="134"/>
      <c r="F34" s="134"/>
      <c r="G34" s="144" t="s">
        <v>123</v>
      </c>
      <c r="H34" s="134" t="s">
        <v>107</v>
      </c>
      <c r="I34" s="136">
        <v>118</v>
      </c>
      <c r="J34" s="137">
        <v>50049.090000000004</v>
      </c>
      <c r="K34" s="138">
        <f t="shared" si="0"/>
        <v>5905792.6200000001</v>
      </c>
      <c r="L34" s="10"/>
      <c r="M34" s="5"/>
    </row>
    <row r="35" spans="1:13" ht="30" customHeight="1">
      <c r="A35" s="5"/>
      <c r="B35" s="9"/>
      <c r="C35" s="365">
        <v>1.22</v>
      </c>
      <c r="D35" s="134"/>
      <c r="E35" s="134"/>
      <c r="F35" s="134"/>
      <c r="G35" s="135" t="s">
        <v>124</v>
      </c>
      <c r="H35" s="134" t="s">
        <v>107</v>
      </c>
      <c r="I35" s="136">
        <v>79</v>
      </c>
      <c r="J35" s="137">
        <v>50415.750000000007</v>
      </c>
      <c r="K35" s="138">
        <f t="shared" si="0"/>
        <v>3982844.2500000005</v>
      </c>
      <c r="L35" s="10"/>
      <c r="M35" s="5"/>
    </row>
    <row r="36" spans="1:13" ht="30" customHeight="1">
      <c r="A36" s="5"/>
      <c r="B36" s="9"/>
      <c r="C36" s="365">
        <v>1.23</v>
      </c>
      <c r="D36" s="134"/>
      <c r="E36" s="134"/>
      <c r="F36" s="134"/>
      <c r="G36" s="144" t="s">
        <v>125</v>
      </c>
      <c r="H36" s="134" t="s">
        <v>107</v>
      </c>
      <c r="I36" s="136">
        <v>103</v>
      </c>
      <c r="J36" s="137">
        <v>17416.350000000002</v>
      </c>
      <c r="K36" s="138">
        <f t="shared" si="0"/>
        <v>1793884.0500000003</v>
      </c>
      <c r="L36" s="10"/>
      <c r="M36" s="5"/>
    </row>
    <row r="37" spans="1:13" ht="30" customHeight="1">
      <c r="A37" s="5"/>
      <c r="B37" s="9"/>
      <c r="C37" s="365">
        <v>1.24</v>
      </c>
      <c r="D37" s="134"/>
      <c r="E37" s="134"/>
      <c r="F37" s="134"/>
      <c r="G37" s="144" t="s">
        <v>126</v>
      </c>
      <c r="H37" s="134" t="s">
        <v>107</v>
      </c>
      <c r="I37" s="136">
        <v>14</v>
      </c>
      <c r="J37" s="137">
        <v>51725.250000000007</v>
      </c>
      <c r="K37" s="138">
        <f t="shared" si="0"/>
        <v>724153.50000000012</v>
      </c>
      <c r="L37" s="10"/>
      <c r="M37" s="5"/>
    </row>
    <row r="38" spans="1:13" ht="30" customHeight="1">
      <c r="A38" s="5"/>
      <c r="B38" s="9"/>
      <c r="C38" s="365">
        <v>1.25</v>
      </c>
      <c r="D38" s="134"/>
      <c r="E38" s="134"/>
      <c r="F38" s="134"/>
      <c r="G38" s="135" t="s">
        <v>387</v>
      </c>
      <c r="H38" s="134" t="s">
        <v>101</v>
      </c>
      <c r="I38" s="136">
        <v>1212.68</v>
      </c>
      <c r="J38" s="137">
        <v>45506.392596000005</v>
      </c>
      <c r="K38" s="138">
        <f t="shared" si="0"/>
        <v>55184692.173317291</v>
      </c>
      <c r="L38" s="10"/>
      <c r="M38" s="5"/>
    </row>
    <row r="39" spans="1:13" ht="30" customHeight="1">
      <c r="A39" s="5"/>
      <c r="B39" s="9"/>
      <c r="C39" s="365">
        <v>1.26</v>
      </c>
      <c r="D39" s="134"/>
      <c r="E39" s="134"/>
      <c r="F39" s="134"/>
      <c r="G39" s="144" t="s">
        <v>128</v>
      </c>
      <c r="H39" s="134" t="s">
        <v>107</v>
      </c>
      <c r="I39" s="136">
        <v>5</v>
      </c>
      <c r="J39" s="137">
        <v>32737.500000000004</v>
      </c>
      <c r="K39" s="138">
        <f t="shared" si="0"/>
        <v>163687.50000000003</v>
      </c>
      <c r="L39" s="10"/>
      <c r="M39" s="5"/>
    </row>
    <row r="40" spans="1:13" ht="30" customHeight="1">
      <c r="A40" s="5"/>
      <c r="B40" s="9"/>
      <c r="C40" s="365">
        <v>1.27</v>
      </c>
      <c r="D40" s="134"/>
      <c r="E40" s="134"/>
      <c r="F40" s="134"/>
      <c r="G40" s="144" t="s">
        <v>129</v>
      </c>
      <c r="H40" s="134" t="s">
        <v>104</v>
      </c>
      <c r="I40" s="136">
        <v>271.01</v>
      </c>
      <c r="J40" s="137">
        <v>18333</v>
      </c>
      <c r="K40" s="138">
        <f t="shared" si="0"/>
        <v>4968426.33</v>
      </c>
      <c r="L40" s="10"/>
      <c r="M40" s="5"/>
    </row>
    <row r="41" spans="1:13" ht="30" customHeight="1">
      <c r="A41" s="5"/>
      <c r="B41" s="9"/>
      <c r="C41" s="365">
        <v>1.28</v>
      </c>
      <c r="D41" s="134"/>
      <c r="E41" s="134"/>
      <c r="F41" s="134"/>
      <c r="G41" s="135" t="s">
        <v>388</v>
      </c>
      <c r="H41" s="134" t="s">
        <v>107</v>
      </c>
      <c r="I41" s="136">
        <v>1</v>
      </c>
      <c r="J41" s="137">
        <v>235710.00000000003</v>
      </c>
      <c r="K41" s="138">
        <f t="shared" si="0"/>
        <v>235710.00000000003</v>
      </c>
      <c r="L41" s="10"/>
      <c r="M41" s="5"/>
    </row>
    <row r="42" spans="1:13" ht="30" customHeight="1">
      <c r="A42" s="5"/>
      <c r="B42" s="9"/>
      <c r="C42" s="365">
        <v>1.29</v>
      </c>
      <c r="D42" s="134"/>
      <c r="E42" s="134"/>
      <c r="F42" s="134"/>
      <c r="G42" s="144" t="s">
        <v>131</v>
      </c>
      <c r="H42" s="134" t="s">
        <v>101</v>
      </c>
      <c r="I42" s="136">
        <v>100</v>
      </c>
      <c r="J42" s="137">
        <v>44165.506500000003</v>
      </c>
      <c r="K42" s="138">
        <f t="shared" si="0"/>
        <v>4416550.6500000004</v>
      </c>
      <c r="L42" s="10"/>
      <c r="M42" s="5"/>
    </row>
    <row r="43" spans="1:13" ht="30" customHeight="1">
      <c r="A43" s="5"/>
      <c r="B43" s="9"/>
      <c r="C43" s="365">
        <v>1.3</v>
      </c>
      <c r="D43" s="134"/>
      <c r="E43" s="134"/>
      <c r="F43" s="134"/>
      <c r="G43" s="144" t="s">
        <v>389</v>
      </c>
      <c r="H43" s="134" t="s">
        <v>101</v>
      </c>
      <c r="I43" s="136">
        <v>5.0999999999999996</v>
      </c>
      <c r="J43" s="137">
        <v>86264.622000000003</v>
      </c>
      <c r="K43" s="138">
        <f t="shared" si="0"/>
        <v>439949.5722</v>
      </c>
      <c r="L43" s="10"/>
      <c r="M43" s="5"/>
    </row>
    <row r="44" spans="1:13" ht="30" customHeight="1">
      <c r="A44" s="5"/>
      <c r="B44" s="9"/>
      <c r="C44" s="365">
        <v>1.31</v>
      </c>
      <c r="D44" s="134"/>
      <c r="E44" s="134"/>
      <c r="F44" s="134"/>
      <c r="G44" s="135" t="s">
        <v>133</v>
      </c>
      <c r="H44" s="134" t="s">
        <v>134</v>
      </c>
      <c r="I44" s="136">
        <v>602.46900000000005</v>
      </c>
      <c r="J44" s="137">
        <v>71629.650000000009</v>
      </c>
      <c r="K44" s="138">
        <f t="shared" si="0"/>
        <v>43154643.605850011</v>
      </c>
      <c r="L44" s="10"/>
      <c r="M44" s="5"/>
    </row>
    <row r="45" spans="1:13" ht="30" customHeight="1">
      <c r="A45" s="5"/>
      <c r="B45" s="9"/>
      <c r="C45" s="365">
        <v>1.32</v>
      </c>
      <c r="D45" s="134"/>
      <c r="E45" s="134"/>
      <c r="F45" s="134"/>
      <c r="G45" s="144" t="s">
        <v>135</v>
      </c>
      <c r="H45" s="134" t="s">
        <v>107</v>
      </c>
      <c r="I45" s="136">
        <v>1</v>
      </c>
      <c r="J45" s="137">
        <v>14790575.999999993</v>
      </c>
      <c r="K45" s="138">
        <f t="shared" si="0"/>
        <v>14790575.999999993</v>
      </c>
      <c r="L45" s="10"/>
      <c r="M45" s="5"/>
    </row>
    <row r="46" spans="1:13" ht="30" customHeight="1">
      <c r="A46" s="5"/>
      <c r="B46" s="9"/>
      <c r="C46" s="365">
        <v>1.33</v>
      </c>
      <c r="D46" s="134"/>
      <c r="E46" s="134"/>
      <c r="F46" s="134"/>
      <c r="G46" s="144" t="s">
        <v>136</v>
      </c>
      <c r="H46" s="134" t="s">
        <v>107</v>
      </c>
      <c r="I46" s="136">
        <v>4</v>
      </c>
      <c r="J46" s="137">
        <v>229162.50000000003</v>
      </c>
      <c r="K46" s="138">
        <f t="shared" si="0"/>
        <v>916650.00000000012</v>
      </c>
      <c r="L46" s="10"/>
      <c r="M46" s="5"/>
    </row>
    <row r="47" spans="1:13" ht="30" customHeight="1">
      <c r="A47" s="5"/>
      <c r="B47" s="9"/>
      <c r="C47" s="365">
        <v>1.34</v>
      </c>
      <c r="D47" s="134"/>
      <c r="E47" s="134"/>
      <c r="F47" s="134"/>
      <c r="G47" s="135" t="s">
        <v>137</v>
      </c>
      <c r="H47" s="134" t="s">
        <v>107</v>
      </c>
      <c r="I47" s="136">
        <v>5</v>
      </c>
      <c r="J47" s="137">
        <v>23701.95</v>
      </c>
      <c r="K47" s="138">
        <f t="shared" si="0"/>
        <v>118509.75</v>
      </c>
      <c r="L47" s="10"/>
      <c r="M47" s="5"/>
    </row>
    <row r="48" spans="1:13" ht="30" customHeight="1">
      <c r="A48" s="5"/>
      <c r="B48" s="9"/>
      <c r="C48" s="365">
        <v>1.35</v>
      </c>
      <c r="D48" s="134"/>
      <c r="E48" s="134"/>
      <c r="F48" s="134"/>
      <c r="G48" s="144" t="s">
        <v>138</v>
      </c>
      <c r="H48" s="134" t="s">
        <v>101</v>
      </c>
      <c r="I48" s="136">
        <v>4404.45</v>
      </c>
      <c r="J48" s="137">
        <v>19275.84</v>
      </c>
      <c r="K48" s="138">
        <f t="shared" si="0"/>
        <v>84899473.487999991</v>
      </c>
      <c r="L48" s="10"/>
      <c r="M48" s="5"/>
    </row>
    <row r="49" spans="1:13" ht="30" customHeight="1">
      <c r="A49" s="5"/>
      <c r="B49" s="9"/>
      <c r="C49" s="365">
        <v>1.36</v>
      </c>
      <c r="D49" s="134"/>
      <c r="E49" s="134"/>
      <c r="F49" s="134"/>
      <c r="G49" s="144" t="s">
        <v>139</v>
      </c>
      <c r="H49" s="134" t="s">
        <v>101</v>
      </c>
      <c r="I49" s="136">
        <v>7793.72</v>
      </c>
      <c r="J49" s="137">
        <v>10029.556529999996</v>
      </c>
      <c r="K49" s="138">
        <f t="shared" si="0"/>
        <v>78167555.318991572</v>
      </c>
      <c r="L49" s="10"/>
      <c r="M49" s="5"/>
    </row>
    <row r="50" spans="1:13" ht="30" customHeight="1">
      <c r="A50" s="5"/>
      <c r="B50" s="9"/>
      <c r="C50" s="365">
        <v>1.37</v>
      </c>
      <c r="D50" s="134"/>
      <c r="E50" s="134"/>
      <c r="F50" s="134"/>
      <c r="G50" s="135" t="s">
        <v>390</v>
      </c>
      <c r="H50" s="134" t="s">
        <v>101</v>
      </c>
      <c r="I50" s="136">
        <v>8026.53</v>
      </c>
      <c r="J50" s="137">
        <v>10029.556529999996</v>
      </c>
      <c r="K50" s="138">
        <f t="shared" si="0"/>
        <v>80502536.374740869</v>
      </c>
      <c r="L50" s="10"/>
      <c r="M50" s="5"/>
    </row>
    <row r="51" spans="1:13" ht="30" customHeight="1">
      <c r="A51" s="5"/>
      <c r="B51" s="9"/>
      <c r="C51" s="365">
        <v>1.38</v>
      </c>
      <c r="D51" s="134"/>
      <c r="E51" s="134"/>
      <c r="F51" s="134"/>
      <c r="G51" s="144" t="s">
        <v>141</v>
      </c>
      <c r="H51" s="134" t="s">
        <v>107</v>
      </c>
      <c r="I51" s="136">
        <v>4</v>
      </c>
      <c r="J51" s="137">
        <v>209520.00000000003</v>
      </c>
      <c r="K51" s="138">
        <f t="shared" si="0"/>
        <v>838080.00000000012</v>
      </c>
      <c r="L51" s="10"/>
      <c r="M51" s="5"/>
    </row>
    <row r="52" spans="1:13" ht="30" customHeight="1">
      <c r="A52" s="5"/>
      <c r="B52" s="9"/>
      <c r="C52" s="365">
        <v>1.39</v>
      </c>
      <c r="D52" s="134"/>
      <c r="E52" s="134"/>
      <c r="F52" s="134"/>
      <c r="G52" s="144" t="s">
        <v>391</v>
      </c>
      <c r="H52" s="134" t="s">
        <v>101</v>
      </c>
      <c r="I52" s="136">
        <v>11.75</v>
      </c>
      <c r="J52" s="137">
        <v>31611.33</v>
      </c>
      <c r="K52" s="138">
        <f t="shared" si="0"/>
        <v>371433.1275</v>
      </c>
      <c r="L52" s="10"/>
      <c r="M52" s="5"/>
    </row>
    <row r="53" spans="1:13" ht="30" customHeight="1">
      <c r="A53" s="5"/>
      <c r="B53" s="9"/>
      <c r="C53" s="365">
        <v>1.4</v>
      </c>
      <c r="D53" s="134"/>
      <c r="E53" s="134"/>
      <c r="F53" s="134"/>
      <c r="G53" s="135" t="s">
        <v>143</v>
      </c>
      <c r="H53" s="134" t="s">
        <v>107</v>
      </c>
      <c r="I53" s="136">
        <v>1</v>
      </c>
      <c r="J53" s="137">
        <v>22464472.5</v>
      </c>
      <c r="K53" s="138">
        <f t="shared" si="0"/>
        <v>22464472.5</v>
      </c>
      <c r="L53" s="10"/>
      <c r="M53" s="5"/>
    </row>
    <row r="54" spans="1:13" ht="30" customHeight="1">
      <c r="A54" s="5"/>
      <c r="B54" s="9"/>
      <c r="C54" s="365">
        <v>1.41</v>
      </c>
      <c r="D54" s="134"/>
      <c r="E54" s="134"/>
      <c r="F54" s="134"/>
      <c r="G54" s="144" t="s">
        <v>144</v>
      </c>
      <c r="H54" s="134" t="s">
        <v>107</v>
      </c>
      <c r="I54" s="136">
        <v>1</v>
      </c>
      <c r="J54" s="137">
        <v>33097612.500000004</v>
      </c>
      <c r="K54" s="138">
        <f t="shared" si="0"/>
        <v>33097612.500000004</v>
      </c>
      <c r="L54" s="10"/>
      <c r="M54" s="5"/>
    </row>
    <row r="55" spans="1:13" ht="30" customHeight="1">
      <c r="A55" s="5"/>
      <c r="B55" s="9"/>
      <c r="C55" s="365">
        <v>1.42</v>
      </c>
      <c r="D55" s="134"/>
      <c r="E55" s="134"/>
      <c r="F55" s="134"/>
      <c r="G55" s="144" t="s">
        <v>145</v>
      </c>
      <c r="H55" s="134" t="s">
        <v>101</v>
      </c>
      <c r="I55" s="136">
        <v>224</v>
      </c>
      <c r="J55" s="137">
        <v>189877.50000000003</v>
      </c>
      <c r="K55" s="138">
        <f t="shared" si="0"/>
        <v>42532560.000000007</v>
      </c>
      <c r="L55" s="10"/>
      <c r="M55" s="5"/>
    </row>
    <row r="56" spans="1:13" ht="30" customHeight="1" thickBot="1">
      <c r="A56" s="5"/>
      <c r="B56" s="9"/>
      <c r="C56" s="139" t="s">
        <v>13</v>
      </c>
      <c r="D56" s="140"/>
      <c r="E56" s="140"/>
      <c r="F56" s="140"/>
      <c r="G56" s="141"/>
      <c r="H56" s="140"/>
      <c r="I56" s="136"/>
      <c r="J56" s="142"/>
      <c r="K56" s="143">
        <f>SUM(K14:K55)</f>
        <v>1101040129.8414977</v>
      </c>
      <c r="L56" s="10"/>
      <c r="M56" s="5"/>
    </row>
    <row r="57" spans="1:13" ht="30" customHeight="1" thickBot="1">
      <c r="A57" s="5"/>
      <c r="B57" s="9"/>
      <c r="C57" s="130" t="s">
        <v>146</v>
      </c>
      <c r="D57" s="131"/>
      <c r="E57" s="131"/>
      <c r="F57" s="131"/>
      <c r="G57" s="131"/>
      <c r="H57" s="131"/>
      <c r="I57" s="131"/>
      <c r="J57" s="131"/>
      <c r="K57" s="132"/>
      <c r="L57" s="10"/>
      <c r="M57" s="5"/>
    </row>
    <row r="58" spans="1:13" ht="30" customHeight="1">
      <c r="A58" s="5"/>
      <c r="B58" s="9"/>
      <c r="C58" s="133">
        <v>2.1</v>
      </c>
      <c r="D58" s="134"/>
      <c r="E58" s="134"/>
      <c r="F58" s="134"/>
      <c r="G58" s="144" t="s">
        <v>147</v>
      </c>
      <c r="H58" s="134" t="s">
        <v>101</v>
      </c>
      <c r="I58" s="136">
        <v>2315.46</v>
      </c>
      <c r="J58" s="137">
        <v>22051.980000000003</v>
      </c>
      <c r="K58" s="138">
        <f t="shared" ref="K58:K62" si="1">I58*J58</f>
        <v>51060477.610800005</v>
      </c>
      <c r="L58" s="10"/>
      <c r="M58" s="5"/>
    </row>
    <row r="59" spans="1:13" ht="30" customHeight="1">
      <c r="A59" s="5"/>
      <c r="B59" s="9"/>
      <c r="C59" s="133">
        <v>2.2000000000000002</v>
      </c>
      <c r="D59" s="134"/>
      <c r="E59" s="134"/>
      <c r="F59" s="134"/>
      <c r="G59" s="144" t="s">
        <v>148</v>
      </c>
      <c r="H59" s="134" t="s">
        <v>101</v>
      </c>
      <c r="I59" s="136">
        <v>6910.61</v>
      </c>
      <c r="J59" s="137">
        <v>38970.720000000001</v>
      </c>
      <c r="K59" s="138">
        <f t="shared" si="1"/>
        <v>269311447.33920002</v>
      </c>
      <c r="L59" s="10"/>
      <c r="M59" s="5"/>
    </row>
    <row r="60" spans="1:13" s="5" customFormat="1" ht="30" customHeight="1">
      <c r="B60" s="9"/>
      <c r="C60" s="133">
        <v>2.2999999999999998</v>
      </c>
      <c r="D60" s="145"/>
      <c r="E60" s="145"/>
      <c r="F60" s="145"/>
      <c r="G60" s="146" t="s">
        <v>149</v>
      </c>
      <c r="H60" s="145" t="s">
        <v>134</v>
      </c>
      <c r="I60" s="136">
        <v>745.4325361825961</v>
      </c>
      <c r="J60" s="137">
        <v>85566</v>
      </c>
      <c r="K60" s="138">
        <f t="shared" si="1"/>
        <v>63783680.391000018</v>
      </c>
      <c r="L60" s="10"/>
    </row>
    <row r="61" spans="1:13" ht="30" customHeight="1">
      <c r="B61" s="16"/>
      <c r="C61" s="133">
        <v>2.4</v>
      </c>
      <c r="D61" s="134"/>
      <c r="E61" s="134"/>
      <c r="F61" s="134"/>
      <c r="G61" s="144" t="s">
        <v>392</v>
      </c>
      <c r="H61" s="134" t="s">
        <v>134</v>
      </c>
      <c r="I61" s="136">
        <v>617.81359999999995</v>
      </c>
      <c r="J61" s="137">
        <v>165728.57836500002</v>
      </c>
      <c r="K61" s="138">
        <f t="shared" si="1"/>
        <v>102389369.62256277</v>
      </c>
      <c r="L61" s="17"/>
    </row>
    <row r="62" spans="1:13" ht="30" customHeight="1">
      <c r="B62" s="16"/>
      <c r="C62" s="133">
        <v>2.5</v>
      </c>
      <c r="D62" s="134"/>
      <c r="E62" s="134"/>
      <c r="F62" s="134"/>
      <c r="G62" s="144" t="s">
        <v>151</v>
      </c>
      <c r="H62" s="134" t="s">
        <v>134</v>
      </c>
      <c r="I62" s="136">
        <v>3156.056</v>
      </c>
      <c r="J62" s="137">
        <v>113056.00000000001</v>
      </c>
      <c r="K62" s="138">
        <f t="shared" si="1"/>
        <v>356811067.13600004</v>
      </c>
      <c r="L62" s="17"/>
    </row>
    <row r="63" spans="1:13" ht="30" customHeight="1" thickBot="1">
      <c r="A63" s="5"/>
      <c r="B63" s="9"/>
      <c r="C63" s="139" t="s">
        <v>13</v>
      </c>
      <c r="D63" s="140"/>
      <c r="E63" s="148"/>
      <c r="F63" s="147"/>
      <c r="G63" s="147"/>
      <c r="H63" s="147"/>
      <c r="I63" s="136"/>
      <c r="J63" s="147"/>
      <c r="K63" s="143">
        <f>SUM(K58:K62)</f>
        <v>843356042.09956288</v>
      </c>
      <c r="L63" s="10"/>
      <c r="M63" s="5"/>
    </row>
    <row r="64" spans="1:13" ht="30" customHeight="1" thickBot="1">
      <c r="A64" s="5"/>
      <c r="B64" s="9"/>
      <c r="C64" s="130" t="s">
        <v>152</v>
      </c>
      <c r="D64" s="131"/>
      <c r="E64" s="131"/>
      <c r="F64" s="131"/>
      <c r="G64" s="131"/>
      <c r="H64" s="131"/>
      <c r="I64" s="131"/>
      <c r="J64" s="131"/>
      <c r="K64" s="132"/>
      <c r="L64" s="10"/>
      <c r="M64" s="5"/>
    </row>
    <row r="65" spans="1:13" ht="30" customHeight="1">
      <c r="A65" s="5"/>
      <c r="B65" s="9"/>
      <c r="C65" s="133">
        <v>3.1</v>
      </c>
      <c r="D65" s="134"/>
      <c r="E65" s="134"/>
      <c r="F65" s="134"/>
      <c r="G65" s="135" t="s">
        <v>153</v>
      </c>
      <c r="H65" s="134" t="s">
        <v>134</v>
      </c>
      <c r="I65" s="136">
        <v>125.05</v>
      </c>
      <c r="J65" s="137">
        <v>458328</v>
      </c>
      <c r="K65" s="138">
        <f>I65*J65</f>
        <v>57313916.399999999</v>
      </c>
      <c r="L65" s="10"/>
      <c r="M65" s="5"/>
    </row>
    <row r="66" spans="1:13" ht="30" customHeight="1">
      <c r="A66" s="5"/>
      <c r="B66" s="9"/>
      <c r="C66" s="133">
        <v>3.2</v>
      </c>
      <c r="D66" s="134"/>
      <c r="E66" s="134"/>
      <c r="F66" s="134"/>
      <c r="G66" s="144" t="s">
        <v>154</v>
      </c>
      <c r="H66" s="134" t="s">
        <v>134</v>
      </c>
      <c r="I66" s="136">
        <v>43.060003019060098</v>
      </c>
      <c r="J66" s="137">
        <v>1169074.7199000001</v>
      </c>
      <c r="K66" s="138">
        <f t="shared" ref="K66:K86" si="2">I66*J66</f>
        <v>50340360.968400843</v>
      </c>
      <c r="L66" s="10"/>
      <c r="M66" s="5"/>
    </row>
    <row r="67" spans="1:13" ht="30" customHeight="1">
      <c r="A67" s="5"/>
      <c r="B67" s="9"/>
      <c r="C67" s="133">
        <v>3.3</v>
      </c>
      <c r="D67" s="134"/>
      <c r="E67" s="134"/>
      <c r="F67" s="134"/>
      <c r="G67" s="144" t="s">
        <v>393</v>
      </c>
      <c r="H67" s="134" t="s">
        <v>107</v>
      </c>
      <c r="I67" s="136">
        <v>406</v>
      </c>
      <c r="J67" s="137">
        <v>482748.00000000035</v>
      </c>
      <c r="K67" s="138">
        <f t="shared" si="2"/>
        <v>195995688.00000015</v>
      </c>
      <c r="L67" s="10"/>
      <c r="M67" s="5"/>
    </row>
    <row r="68" spans="1:13" ht="30" customHeight="1">
      <c r="A68" s="5"/>
      <c r="B68" s="9"/>
      <c r="C68" s="133">
        <v>3.4</v>
      </c>
      <c r="D68" s="134"/>
      <c r="E68" s="134"/>
      <c r="F68" s="134"/>
      <c r="G68" s="135" t="s">
        <v>394</v>
      </c>
      <c r="H68" s="134" t="s">
        <v>107</v>
      </c>
      <c r="I68" s="136">
        <v>14</v>
      </c>
      <c r="J68" s="137">
        <v>1262791.0000000005</v>
      </c>
      <c r="K68" s="138">
        <f t="shared" si="2"/>
        <v>17679074.000000007</v>
      </c>
      <c r="L68" s="10"/>
      <c r="M68" s="5"/>
    </row>
    <row r="69" spans="1:13" ht="30" customHeight="1">
      <c r="A69" s="5"/>
      <c r="B69" s="9"/>
      <c r="C69" s="133">
        <v>3.5</v>
      </c>
      <c r="D69" s="134"/>
      <c r="E69" s="134"/>
      <c r="F69" s="134"/>
      <c r="G69" s="144" t="s">
        <v>395</v>
      </c>
      <c r="H69" s="134" t="s">
        <v>134</v>
      </c>
      <c r="I69" s="136">
        <v>48.2</v>
      </c>
      <c r="J69" s="137">
        <v>1642200.7365000001</v>
      </c>
      <c r="K69" s="138">
        <f t="shared" si="2"/>
        <v>79154075.499300003</v>
      </c>
      <c r="L69" s="10"/>
      <c r="M69" s="5"/>
    </row>
    <row r="70" spans="1:13" ht="30" customHeight="1">
      <c r="A70" s="5"/>
      <c r="B70" s="9"/>
      <c r="C70" s="133">
        <v>3.6</v>
      </c>
      <c r="D70" s="134"/>
      <c r="E70" s="134"/>
      <c r="F70" s="134"/>
      <c r="G70" s="144" t="s">
        <v>158</v>
      </c>
      <c r="H70" s="134" t="s">
        <v>104</v>
      </c>
      <c r="I70" s="136">
        <v>87.7</v>
      </c>
      <c r="J70" s="137">
        <v>332404.99902000005</v>
      </c>
      <c r="K70" s="138">
        <f t="shared" si="2"/>
        <v>29151918.414054006</v>
      </c>
      <c r="L70" s="10"/>
      <c r="M70" s="5"/>
    </row>
    <row r="71" spans="1:13" ht="30" customHeight="1">
      <c r="A71" s="5"/>
      <c r="B71" s="9"/>
      <c r="C71" s="133">
        <v>3.7</v>
      </c>
      <c r="D71" s="134"/>
      <c r="E71" s="134"/>
      <c r="F71" s="134"/>
      <c r="G71" s="135" t="s">
        <v>159</v>
      </c>
      <c r="H71" s="134" t="s">
        <v>104</v>
      </c>
      <c r="I71" s="136">
        <v>18.57</v>
      </c>
      <c r="J71" s="137">
        <v>134209.34550000002</v>
      </c>
      <c r="K71" s="138">
        <f t="shared" si="2"/>
        <v>2492267.5459350003</v>
      </c>
      <c r="L71" s="10"/>
      <c r="M71" s="5"/>
    </row>
    <row r="72" spans="1:13" ht="30" customHeight="1">
      <c r="A72" s="5"/>
      <c r="B72" s="9"/>
      <c r="C72" s="133">
        <v>3.8</v>
      </c>
      <c r="D72" s="134"/>
      <c r="E72" s="134"/>
      <c r="F72" s="134"/>
      <c r="G72" s="144" t="s">
        <v>160</v>
      </c>
      <c r="H72" s="134" t="s">
        <v>104</v>
      </c>
      <c r="I72" s="136">
        <v>1276.24</v>
      </c>
      <c r="J72" s="137">
        <v>134209.34550000002</v>
      </c>
      <c r="K72" s="138">
        <f t="shared" si="2"/>
        <v>171283335.10092002</v>
      </c>
      <c r="L72" s="10"/>
      <c r="M72" s="5"/>
    </row>
    <row r="73" spans="1:13" ht="30" customHeight="1">
      <c r="A73" s="5"/>
      <c r="B73" s="9"/>
      <c r="C73" s="133">
        <v>3.9</v>
      </c>
      <c r="D73" s="134"/>
      <c r="E73" s="134"/>
      <c r="F73" s="134"/>
      <c r="G73" s="144" t="s">
        <v>161</v>
      </c>
      <c r="H73" s="134" t="s">
        <v>104</v>
      </c>
      <c r="I73" s="136">
        <v>0</v>
      </c>
      <c r="J73" s="137">
        <v>134209.34550000002</v>
      </c>
      <c r="K73" s="138">
        <f t="shared" si="2"/>
        <v>0</v>
      </c>
      <c r="L73" s="10"/>
      <c r="M73" s="5"/>
    </row>
    <row r="74" spans="1:13" ht="30" customHeight="1">
      <c r="A74" s="5"/>
      <c r="B74" s="9"/>
      <c r="C74" s="365">
        <v>3.1</v>
      </c>
      <c r="D74" s="134"/>
      <c r="E74" s="134"/>
      <c r="F74" s="134"/>
      <c r="G74" s="135" t="s">
        <v>162</v>
      </c>
      <c r="H74" s="134" t="s">
        <v>104</v>
      </c>
      <c r="I74" s="136">
        <v>120.82000000000001</v>
      </c>
      <c r="J74" s="137">
        <v>276631.875</v>
      </c>
      <c r="K74" s="138">
        <f t="shared" si="2"/>
        <v>33422663.137500003</v>
      </c>
      <c r="L74" s="10"/>
      <c r="M74" s="5"/>
    </row>
    <row r="75" spans="1:13" ht="30" customHeight="1">
      <c r="A75" s="5"/>
      <c r="B75" s="9"/>
      <c r="C75" s="365">
        <v>3.11</v>
      </c>
      <c r="D75" s="134"/>
      <c r="E75" s="134"/>
      <c r="F75" s="134"/>
      <c r="G75" s="144" t="s">
        <v>163</v>
      </c>
      <c r="H75" s="134" t="s">
        <v>104</v>
      </c>
      <c r="I75" s="136">
        <v>1297.0900000000001</v>
      </c>
      <c r="J75" s="137">
        <v>332154.67500000005</v>
      </c>
      <c r="K75" s="138">
        <f t="shared" si="2"/>
        <v>430834507.39575011</v>
      </c>
      <c r="L75" s="10"/>
      <c r="M75" s="5"/>
    </row>
    <row r="76" spans="1:13" ht="30" customHeight="1">
      <c r="A76" s="5"/>
      <c r="B76" s="9"/>
      <c r="C76" s="365">
        <v>3.12</v>
      </c>
      <c r="D76" s="134"/>
      <c r="E76" s="134"/>
      <c r="F76" s="134"/>
      <c r="G76" s="144" t="s">
        <v>164</v>
      </c>
      <c r="H76" s="134" t="s">
        <v>101</v>
      </c>
      <c r="I76" s="136">
        <v>95.03</v>
      </c>
      <c r="J76" s="137">
        <v>390967.99999999959</v>
      </c>
      <c r="K76" s="138">
        <f t="shared" si="2"/>
        <v>37153689.039999962</v>
      </c>
      <c r="L76" s="10"/>
      <c r="M76" s="5"/>
    </row>
    <row r="77" spans="1:13" ht="30" customHeight="1">
      <c r="A77" s="5"/>
      <c r="B77" s="9"/>
      <c r="C77" s="365">
        <v>3.13</v>
      </c>
      <c r="D77" s="134"/>
      <c r="E77" s="134"/>
      <c r="F77" s="134"/>
      <c r="G77" s="135" t="s">
        <v>165</v>
      </c>
      <c r="H77" s="134" t="s">
        <v>101</v>
      </c>
      <c r="I77" s="136">
        <v>3363.1440000000002</v>
      </c>
      <c r="J77" s="137">
        <v>110227.00000000004</v>
      </c>
      <c r="K77" s="138">
        <f t="shared" si="2"/>
        <v>370709273.6880002</v>
      </c>
      <c r="L77" s="10"/>
      <c r="M77" s="5"/>
    </row>
    <row r="78" spans="1:13" ht="30" customHeight="1">
      <c r="A78" s="5"/>
      <c r="B78" s="9"/>
      <c r="C78" s="365">
        <v>3.14</v>
      </c>
      <c r="D78" s="134"/>
      <c r="E78" s="134"/>
      <c r="F78" s="134"/>
      <c r="G78" s="144" t="s">
        <v>166</v>
      </c>
      <c r="H78" s="134" t="s">
        <v>134</v>
      </c>
      <c r="I78" s="136">
        <v>109.73</v>
      </c>
      <c r="J78" s="137">
        <v>1189878</v>
      </c>
      <c r="K78" s="138">
        <f t="shared" si="2"/>
        <v>130565312.94</v>
      </c>
      <c r="L78" s="10"/>
      <c r="M78" s="5"/>
    </row>
    <row r="79" spans="1:13" ht="30" customHeight="1">
      <c r="A79" s="5"/>
      <c r="B79" s="9"/>
      <c r="C79" s="365">
        <v>3.15</v>
      </c>
      <c r="D79" s="134"/>
      <c r="E79" s="134"/>
      <c r="F79" s="134"/>
      <c r="G79" s="144" t="s">
        <v>167</v>
      </c>
      <c r="H79" s="134" t="s">
        <v>107</v>
      </c>
      <c r="I79" s="136">
        <v>8</v>
      </c>
      <c r="J79" s="137">
        <v>521739.8946</v>
      </c>
      <c r="K79" s="138">
        <f t="shared" si="2"/>
        <v>4173919.1568</v>
      </c>
      <c r="L79" s="10"/>
      <c r="M79" s="5"/>
    </row>
    <row r="80" spans="1:13" ht="30" customHeight="1">
      <c r="A80" s="5"/>
      <c r="B80" s="9"/>
      <c r="C80" s="365">
        <v>3.16</v>
      </c>
      <c r="D80" s="134"/>
      <c r="E80" s="134"/>
      <c r="F80" s="134"/>
      <c r="G80" s="135" t="s">
        <v>168</v>
      </c>
      <c r="H80" s="134" t="s">
        <v>104</v>
      </c>
      <c r="I80" s="136">
        <v>48</v>
      </c>
      <c r="J80" s="137">
        <v>127414.35</v>
      </c>
      <c r="K80" s="138">
        <f t="shared" si="2"/>
        <v>6115888.8000000007</v>
      </c>
      <c r="L80" s="10"/>
      <c r="M80" s="5"/>
    </row>
    <row r="81" spans="1:13" ht="30" customHeight="1">
      <c r="A81" s="5"/>
      <c r="B81" s="9"/>
      <c r="C81" s="365">
        <v>3.17</v>
      </c>
      <c r="D81" s="134"/>
      <c r="E81" s="134"/>
      <c r="F81" s="134"/>
      <c r="G81" s="144" t="s">
        <v>169</v>
      </c>
      <c r="H81" s="134" t="s">
        <v>101</v>
      </c>
      <c r="I81" s="136">
        <v>298.15999999999997</v>
      </c>
      <c r="J81" s="137">
        <v>273677.59999999969</v>
      </c>
      <c r="K81" s="138">
        <f t="shared" si="2"/>
        <v>81599713.215999901</v>
      </c>
      <c r="L81" s="10"/>
      <c r="M81" s="5"/>
    </row>
    <row r="82" spans="1:13" ht="30" customHeight="1">
      <c r="A82" s="5"/>
      <c r="B82" s="9"/>
      <c r="C82" s="365">
        <v>3.18</v>
      </c>
      <c r="D82" s="134"/>
      <c r="E82" s="134"/>
      <c r="F82" s="134"/>
      <c r="G82" s="144" t="s">
        <v>170</v>
      </c>
      <c r="H82" s="134" t="s">
        <v>107</v>
      </c>
      <c r="I82" s="136">
        <v>1</v>
      </c>
      <c r="J82" s="137">
        <v>571141.43999999994</v>
      </c>
      <c r="K82" s="138">
        <f t="shared" si="2"/>
        <v>571141.43999999994</v>
      </c>
      <c r="L82" s="10"/>
      <c r="M82" s="5"/>
    </row>
    <row r="83" spans="1:13" ht="30" customHeight="1">
      <c r="A83" s="5"/>
      <c r="B83" s="9"/>
      <c r="C83" s="365">
        <v>3.19</v>
      </c>
      <c r="D83" s="134"/>
      <c r="E83" s="134"/>
      <c r="F83" s="134"/>
      <c r="G83" s="135" t="s">
        <v>171</v>
      </c>
      <c r="H83" s="134" t="s">
        <v>101</v>
      </c>
      <c r="I83" s="136">
        <v>5.92</v>
      </c>
      <c r="J83" s="137">
        <v>476020.27350000007</v>
      </c>
      <c r="K83" s="138">
        <f t="shared" si="2"/>
        <v>2818040.0191200003</v>
      </c>
      <c r="L83" s="10"/>
      <c r="M83" s="5"/>
    </row>
    <row r="84" spans="1:13" ht="30" customHeight="1">
      <c r="A84" s="5"/>
      <c r="B84" s="9"/>
      <c r="C84" s="365">
        <v>3.2</v>
      </c>
      <c r="D84" s="134"/>
      <c r="E84" s="134"/>
      <c r="F84" s="134"/>
      <c r="G84" s="144" t="s">
        <v>172</v>
      </c>
      <c r="H84" s="134" t="s">
        <v>104</v>
      </c>
      <c r="I84" s="136">
        <v>59.06</v>
      </c>
      <c r="J84" s="137">
        <v>112623.54750000002</v>
      </c>
      <c r="K84" s="138">
        <f t="shared" si="2"/>
        <v>6651546.7153500011</v>
      </c>
      <c r="L84" s="10"/>
      <c r="M84" s="5"/>
    </row>
    <row r="85" spans="1:13" ht="30" customHeight="1">
      <c r="A85" s="5"/>
      <c r="B85" s="9"/>
      <c r="C85" s="365">
        <v>3.21</v>
      </c>
      <c r="D85" s="134"/>
      <c r="E85" s="134"/>
      <c r="F85" s="134"/>
      <c r="G85" s="144" t="s">
        <v>173</v>
      </c>
      <c r="H85" s="134" t="s">
        <v>107</v>
      </c>
      <c r="I85" s="136">
        <v>24</v>
      </c>
      <c r="J85" s="137">
        <v>289648.80000000022</v>
      </c>
      <c r="K85" s="138">
        <f t="shared" si="2"/>
        <v>6951571.2000000048</v>
      </c>
      <c r="L85" s="10"/>
      <c r="M85" s="5"/>
    </row>
    <row r="86" spans="1:13" ht="30" customHeight="1">
      <c r="A86" s="5"/>
      <c r="B86" s="9"/>
      <c r="C86" s="365">
        <v>3.22</v>
      </c>
      <c r="D86" s="134"/>
      <c r="E86" s="134"/>
      <c r="F86" s="134"/>
      <c r="G86" s="135" t="s">
        <v>174</v>
      </c>
      <c r="H86" s="134" t="s">
        <v>101</v>
      </c>
      <c r="I86" s="136">
        <v>364.6</v>
      </c>
      <c r="J86" s="137">
        <v>239360.88600000003</v>
      </c>
      <c r="K86" s="138">
        <f t="shared" si="2"/>
        <v>87270979.035600021</v>
      </c>
      <c r="L86" s="10"/>
      <c r="M86" s="5"/>
    </row>
    <row r="87" spans="1:13" ht="30" customHeight="1" thickBot="1">
      <c r="A87" s="5"/>
      <c r="B87" s="9"/>
      <c r="C87" s="366" t="s">
        <v>13</v>
      </c>
      <c r="D87" s="367"/>
      <c r="E87" s="151"/>
      <c r="F87" s="151"/>
      <c r="G87" s="152"/>
      <c r="H87" s="151"/>
      <c r="I87" s="136"/>
      <c r="J87" s="153"/>
      <c r="K87" s="154">
        <f>SUM(K65:K86)</f>
        <v>1802248881.7127302</v>
      </c>
      <c r="L87" s="10"/>
      <c r="M87" s="5"/>
    </row>
    <row r="88" spans="1:13" ht="30" customHeight="1" thickBot="1">
      <c r="A88" s="5"/>
      <c r="B88" s="9"/>
      <c r="C88" s="130" t="s">
        <v>396</v>
      </c>
      <c r="D88" s="131"/>
      <c r="E88" s="131"/>
      <c r="F88" s="131"/>
      <c r="G88" s="131"/>
      <c r="H88" s="131"/>
      <c r="I88" s="131"/>
      <c r="J88" s="131"/>
      <c r="K88" s="132"/>
      <c r="L88" s="10"/>
      <c r="M88" s="5"/>
    </row>
    <row r="89" spans="1:13" ht="30" customHeight="1">
      <c r="A89" s="5"/>
      <c r="B89" s="9"/>
      <c r="C89" s="133">
        <v>4.0999999999999996</v>
      </c>
      <c r="D89" s="149"/>
      <c r="E89" s="149"/>
      <c r="F89" s="149"/>
      <c r="G89" s="150" t="s">
        <v>176</v>
      </c>
      <c r="H89" s="149" t="s">
        <v>101</v>
      </c>
      <c r="I89" s="136">
        <v>1730.6927999999998</v>
      </c>
      <c r="J89" s="137">
        <v>75793.86</v>
      </c>
      <c r="K89" s="138">
        <f t="shared" ref="K89:K92" si="3">I89*J89</f>
        <v>131175887.78620799</v>
      </c>
      <c r="L89" s="10"/>
      <c r="M89" s="5"/>
    </row>
    <row r="90" spans="1:13" ht="30" customHeight="1">
      <c r="A90" s="5"/>
      <c r="B90" s="9"/>
      <c r="C90" s="133">
        <v>4.2</v>
      </c>
      <c r="D90" s="149"/>
      <c r="E90" s="149"/>
      <c r="F90" s="149"/>
      <c r="G90" s="150" t="s">
        <v>177</v>
      </c>
      <c r="H90" s="149" t="s">
        <v>101</v>
      </c>
      <c r="I90" s="136">
        <v>3286.8480000000004</v>
      </c>
      <c r="J90" s="137">
        <v>47115.810000000005</v>
      </c>
      <c r="K90" s="138">
        <f t="shared" si="3"/>
        <v>154862505.86688003</v>
      </c>
      <c r="L90" s="10"/>
      <c r="M90" s="5"/>
    </row>
    <row r="91" spans="1:13" ht="30" customHeight="1">
      <c r="A91" s="5"/>
      <c r="B91" s="9"/>
      <c r="C91" s="155">
        <v>4.3</v>
      </c>
      <c r="D91" s="149"/>
      <c r="E91" s="149"/>
      <c r="F91" s="149"/>
      <c r="G91" s="150" t="s">
        <v>178</v>
      </c>
      <c r="H91" s="149" t="s">
        <v>101</v>
      </c>
      <c r="I91" s="136">
        <v>11554.64135</v>
      </c>
      <c r="J91" s="137">
        <v>26045.955000000002</v>
      </c>
      <c r="K91" s="138">
        <f t="shared" si="3"/>
        <v>300951668.64323926</v>
      </c>
      <c r="L91" s="10"/>
      <c r="M91" s="5"/>
    </row>
    <row r="92" spans="1:13" ht="30" customHeight="1">
      <c r="A92" s="5"/>
      <c r="B92" s="9"/>
      <c r="C92" s="155">
        <v>4.4000000000000004</v>
      </c>
      <c r="D92" s="149"/>
      <c r="E92" s="149"/>
      <c r="F92" s="149"/>
      <c r="G92" s="150" t="s">
        <v>179</v>
      </c>
      <c r="H92" s="149" t="s">
        <v>101</v>
      </c>
      <c r="I92" s="136">
        <v>8715.2833499999997</v>
      </c>
      <c r="J92" s="137">
        <v>35501</v>
      </c>
      <c r="K92" s="138">
        <f t="shared" si="3"/>
        <v>309401274.20835</v>
      </c>
      <c r="L92" s="10"/>
      <c r="M92" s="5"/>
    </row>
    <row r="93" spans="1:13" ht="30" customHeight="1" thickBot="1">
      <c r="A93" s="5"/>
      <c r="B93" s="9"/>
      <c r="C93" s="139" t="s">
        <v>13</v>
      </c>
      <c r="D93" s="156"/>
      <c r="E93" s="156"/>
      <c r="F93" s="156"/>
      <c r="G93" s="157"/>
      <c r="H93" s="158"/>
      <c r="I93" s="136"/>
      <c r="J93" s="142"/>
      <c r="K93" s="143">
        <f>SUM(K89:K92)</f>
        <v>896391336.5046773</v>
      </c>
      <c r="L93" s="10"/>
      <c r="M93" s="5"/>
    </row>
    <row r="94" spans="1:13" ht="30" customHeight="1" thickBot="1">
      <c r="A94" s="5"/>
      <c r="B94" s="9"/>
      <c r="C94" s="130" t="s">
        <v>180</v>
      </c>
      <c r="D94" s="131"/>
      <c r="E94" s="131"/>
      <c r="F94" s="131"/>
      <c r="G94" s="131"/>
      <c r="H94" s="131"/>
      <c r="I94" s="131"/>
      <c r="J94" s="131"/>
      <c r="K94" s="132"/>
      <c r="L94" s="10"/>
      <c r="M94" s="5"/>
    </row>
    <row r="95" spans="1:13" ht="30" customHeight="1">
      <c r="A95" s="5"/>
      <c r="B95" s="9"/>
      <c r="C95" s="133">
        <v>5.0999999999999996</v>
      </c>
      <c r="D95" s="134"/>
      <c r="E95" s="134"/>
      <c r="F95" s="134"/>
      <c r="G95" s="135" t="s">
        <v>397</v>
      </c>
      <c r="H95" s="134" t="s">
        <v>104</v>
      </c>
      <c r="I95" s="136">
        <v>215</v>
      </c>
      <c r="J95" s="137">
        <v>94938.750000000015</v>
      </c>
      <c r="K95" s="138">
        <f>I95*J95</f>
        <v>20411831.250000004</v>
      </c>
      <c r="L95" s="10"/>
      <c r="M95" s="5"/>
    </row>
    <row r="96" spans="1:13" ht="30" customHeight="1">
      <c r="A96" s="5"/>
      <c r="B96" s="9"/>
      <c r="C96" s="133">
        <v>5.2</v>
      </c>
      <c r="D96" s="134"/>
      <c r="E96" s="134"/>
      <c r="F96" s="134"/>
      <c r="G96" s="144" t="s">
        <v>398</v>
      </c>
      <c r="H96" s="134" t="s">
        <v>107</v>
      </c>
      <c r="I96" s="136">
        <v>2</v>
      </c>
      <c r="J96" s="137">
        <v>11824296.638208391</v>
      </c>
      <c r="K96" s="138">
        <f t="shared" ref="K96:K110" si="4">I96*J96</f>
        <v>23648593.276416782</v>
      </c>
      <c r="L96" s="10"/>
      <c r="M96" s="5"/>
    </row>
    <row r="97" spans="1:13" ht="30" customHeight="1">
      <c r="A97" s="5"/>
      <c r="B97" s="9"/>
      <c r="C97" s="133">
        <v>5.3</v>
      </c>
      <c r="D97" s="134"/>
      <c r="E97" s="134"/>
      <c r="F97" s="134"/>
      <c r="G97" s="144" t="s">
        <v>399</v>
      </c>
      <c r="H97" s="134" t="s">
        <v>101</v>
      </c>
      <c r="I97" s="136">
        <v>5128.6900000000005</v>
      </c>
      <c r="J97" s="137">
        <v>95561.417250000013</v>
      </c>
      <c r="K97" s="138">
        <f t="shared" si="4"/>
        <v>490104885.03590262</v>
      </c>
      <c r="L97" s="10"/>
      <c r="M97" s="5"/>
    </row>
    <row r="98" spans="1:13" ht="30" customHeight="1">
      <c r="A98" s="5"/>
      <c r="B98" s="9"/>
      <c r="C98" s="133">
        <v>5.4</v>
      </c>
      <c r="D98" s="134"/>
      <c r="E98" s="134"/>
      <c r="F98" s="134"/>
      <c r="G98" s="135" t="s">
        <v>400</v>
      </c>
      <c r="H98" s="134" t="s">
        <v>104</v>
      </c>
      <c r="I98" s="136">
        <v>133</v>
      </c>
      <c r="J98" s="137">
        <v>75951</v>
      </c>
      <c r="K98" s="138">
        <f t="shared" si="4"/>
        <v>10101483</v>
      </c>
      <c r="L98" s="10"/>
      <c r="M98" s="5"/>
    </row>
    <row r="99" spans="1:13" ht="30" customHeight="1">
      <c r="A99" s="5"/>
      <c r="B99" s="9"/>
      <c r="C99" s="133">
        <v>5.5</v>
      </c>
      <c r="D99" s="134"/>
      <c r="E99" s="134"/>
      <c r="F99" s="134"/>
      <c r="G99" s="144" t="s">
        <v>401</v>
      </c>
      <c r="H99" s="134" t="s">
        <v>104</v>
      </c>
      <c r="I99" s="136">
        <v>696.36</v>
      </c>
      <c r="J99" s="137">
        <v>24194.322000000004</v>
      </c>
      <c r="K99" s="138">
        <f t="shared" si="4"/>
        <v>16847958.067920003</v>
      </c>
      <c r="L99" s="10"/>
      <c r="M99" s="5"/>
    </row>
    <row r="100" spans="1:13" ht="30" customHeight="1">
      <c r="A100" s="5"/>
      <c r="B100" s="9"/>
      <c r="C100" s="133">
        <v>5.6</v>
      </c>
      <c r="D100" s="134"/>
      <c r="E100" s="134"/>
      <c r="F100" s="134"/>
      <c r="G100" s="144" t="s">
        <v>186</v>
      </c>
      <c r="H100" s="134" t="s">
        <v>104</v>
      </c>
      <c r="I100" s="136">
        <v>735.1</v>
      </c>
      <c r="J100" s="137">
        <v>92473.000785000011</v>
      </c>
      <c r="K100" s="138">
        <f t="shared" si="4"/>
        <v>67976902.877053514</v>
      </c>
      <c r="L100" s="10"/>
      <c r="M100" s="5"/>
    </row>
    <row r="101" spans="1:13" ht="30" customHeight="1">
      <c r="A101" s="5"/>
      <c r="B101" s="9"/>
      <c r="C101" s="133">
        <v>5.7</v>
      </c>
      <c r="D101" s="134"/>
      <c r="E101" s="134"/>
      <c r="F101" s="134"/>
      <c r="G101" s="135" t="s">
        <v>187</v>
      </c>
      <c r="H101" s="134" t="s">
        <v>104</v>
      </c>
      <c r="I101" s="136">
        <v>398.4</v>
      </c>
      <c r="J101" s="137">
        <v>85925.500785000011</v>
      </c>
      <c r="K101" s="138">
        <f t="shared" si="4"/>
        <v>34232719.512744002</v>
      </c>
      <c r="L101" s="10"/>
      <c r="M101" s="5"/>
    </row>
    <row r="102" spans="1:13" ht="30" customHeight="1">
      <c r="A102" s="5"/>
      <c r="B102" s="9"/>
      <c r="C102" s="133">
        <v>5.8</v>
      </c>
      <c r="D102" s="134"/>
      <c r="E102" s="134"/>
      <c r="F102" s="134"/>
      <c r="G102" s="144" t="s">
        <v>188</v>
      </c>
      <c r="H102" s="134" t="s">
        <v>101</v>
      </c>
      <c r="I102" s="136">
        <v>2997.0859999999998</v>
      </c>
      <c r="J102" s="137">
        <v>105004</v>
      </c>
      <c r="K102" s="138">
        <f t="shared" si="4"/>
        <v>314706018.34399998</v>
      </c>
      <c r="L102" s="10"/>
      <c r="M102" s="5"/>
    </row>
    <row r="103" spans="1:13" ht="30" customHeight="1">
      <c r="A103" s="5"/>
      <c r="B103" s="9"/>
      <c r="C103" s="133">
        <v>5.9</v>
      </c>
      <c r="D103" s="134"/>
      <c r="E103" s="134"/>
      <c r="F103" s="134"/>
      <c r="G103" s="144" t="s">
        <v>189</v>
      </c>
      <c r="H103" s="134" t="s">
        <v>104</v>
      </c>
      <c r="I103" s="136">
        <v>560.24039999999991</v>
      </c>
      <c r="J103" s="137">
        <v>42034.950000000004</v>
      </c>
      <c r="K103" s="138">
        <f t="shared" si="4"/>
        <v>23549677.201979998</v>
      </c>
      <c r="L103" s="10"/>
      <c r="M103" s="5"/>
    </row>
    <row r="104" spans="1:13" ht="30" customHeight="1">
      <c r="A104" s="5"/>
      <c r="B104" s="9"/>
      <c r="C104" s="365">
        <v>5.0999999999999996</v>
      </c>
      <c r="D104" s="134"/>
      <c r="E104" s="134"/>
      <c r="F104" s="134"/>
      <c r="G104" s="135" t="s">
        <v>402</v>
      </c>
      <c r="H104" s="134" t="s">
        <v>104</v>
      </c>
      <c r="I104" s="136">
        <v>527.79999999999995</v>
      </c>
      <c r="J104" s="137">
        <v>145032.36300000001</v>
      </c>
      <c r="K104" s="138">
        <f t="shared" si="4"/>
        <v>76548081.191400006</v>
      </c>
      <c r="L104" s="10"/>
      <c r="M104" s="5"/>
    </row>
    <row r="105" spans="1:13" ht="30" customHeight="1">
      <c r="A105" s="5"/>
      <c r="B105" s="9"/>
      <c r="C105" s="365">
        <v>5.1100000000000003</v>
      </c>
      <c r="D105" s="134"/>
      <c r="E105" s="134"/>
      <c r="F105" s="134"/>
      <c r="G105" s="144" t="s">
        <v>191</v>
      </c>
      <c r="H105" s="134" t="s">
        <v>101</v>
      </c>
      <c r="I105" s="136">
        <v>692.34</v>
      </c>
      <c r="J105" s="137">
        <v>138161.41650000002</v>
      </c>
      <c r="K105" s="138">
        <f t="shared" si="4"/>
        <v>95654675.099610016</v>
      </c>
      <c r="L105" s="10"/>
      <c r="M105" s="5"/>
    </row>
    <row r="106" spans="1:13" ht="30" customHeight="1">
      <c r="A106" s="5"/>
      <c r="B106" s="9"/>
      <c r="C106" s="365">
        <v>5.12</v>
      </c>
      <c r="D106" s="134"/>
      <c r="E106" s="134"/>
      <c r="F106" s="134"/>
      <c r="G106" s="144" t="s">
        <v>403</v>
      </c>
      <c r="H106" s="134" t="s">
        <v>193</v>
      </c>
      <c r="I106" s="136">
        <v>26099.35</v>
      </c>
      <c r="J106" s="137">
        <v>23125.360781250001</v>
      </c>
      <c r="K106" s="138">
        <f t="shared" si="4"/>
        <v>603556884.9061172</v>
      </c>
      <c r="L106" s="10"/>
      <c r="M106" s="5"/>
    </row>
    <row r="107" spans="1:13" ht="30" customHeight="1">
      <c r="A107" s="5"/>
      <c r="B107" s="9"/>
      <c r="C107" s="365">
        <v>5.13</v>
      </c>
      <c r="D107" s="134"/>
      <c r="E107" s="134"/>
      <c r="F107" s="134"/>
      <c r="G107" s="135" t="s">
        <v>404</v>
      </c>
      <c r="H107" s="134" t="s">
        <v>101</v>
      </c>
      <c r="I107" s="136">
        <v>560</v>
      </c>
      <c r="J107" s="137">
        <v>313756.2</v>
      </c>
      <c r="K107" s="138">
        <f t="shared" si="4"/>
        <v>175703472</v>
      </c>
      <c r="L107" s="10"/>
      <c r="M107" s="5"/>
    </row>
    <row r="108" spans="1:13" ht="30" customHeight="1">
      <c r="A108" s="5"/>
      <c r="B108" s="9"/>
      <c r="C108" s="365">
        <v>5.14</v>
      </c>
      <c r="D108" s="134"/>
      <c r="E108" s="134"/>
      <c r="F108" s="134"/>
      <c r="G108" s="144" t="s">
        <v>195</v>
      </c>
      <c r="H108" s="134" t="s">
        <v>101</v>
      </c>
      <c r="I108" s="136">
        <v>26</v>
      </c>
      <c r="J108" s="137">
        <v>455085.29700000002</v>
      </c>
      <c r="K108" s="138">
        <f t="shared" si="4"/>
        <v>11832217.722000001</v>
      </c>
      <c r="L108" s="10"/>
      <c r="M108" s="5"/>
    </row>
    <row r="109" spans="1:13" ht="30" customHeight="1">
      <c r="A109" s="5"/>
      <c r="B109" s="9"/>
      <c r="C109" s="365">
        <v>5.15</v>
      </c>
      <c r="D109" s="134"/>
      <c r="E109" s="134"/>
      <c r="F109" s="134"/>
      <c r="G109" s="144" t="s">
        <v>196</v>
      </c>
      <c r="H109" s="134" t="s">
        <v>101</v>
      </c>
      <c r="I109" s="136">
        <v>49.32</v>
      </c>
      <c r="J109" s="137">
        <v>455085.29700000002</v>
      </c>
      <c r="K109" s="138">
        <f t="shared" si="4"/>
        <v>22444806.84804</v>
      </c>
      <c r="L109" s="10"/>
      <c r="M109" s="5"/>
    </row>
    <row r="110" spans="1:13" ht="30" customHeight="1">
      <c r="A110" s="5"/>
      <c r="B110" s="9"/>
      <c r="C110" s="365">
        <v>5.16</v>
      </c>
      <c r="D110" s="134"/>
      <c r="E110" s="134"/>
      <c r="F110" s="134"/>
      <c r="G110" s="135" t="s">
        <v>405</v>
      </c>
      <c r="H110" s="134" t="s">
        <v>104</v>
      </c>
      <c r="I110" s="136">
        <v>158.06</v>
      </c>
      <c r="J110" s="137">
        <v>490884.40800000005</v>
      </c>
      <c r="K110" s="138">
        <f t="shared" si="4"/>
        <v>77589189.528480008</v>
      </c>
      <c r="L110" s="10"/>
      <c r="M110" s="5"/>
    </row>
    <row r="111" spans="1:13" ht="30" customHeight="1" thickBot="1">
      <c r="A111" s="5"/>
      <c r="B111" s="9"/>
      <c r="C111" s="139" t="s">
        <v>13</v>
      </c>
      <c r="D111" s="156"/>
      <c r="E111" s="156"/>
      <c r="F111" s="156"/>
      <c r="G111" s="159"/>
      <c r="H111" s="158"/>
      <c r="I111" s="136"/>
      <c r="J111" s="142"/>
      <c r="K111" s="143">
        <f>SUM(K95:K110)</f>
        <v>2064909395.8616641</v>
      </c>
      <c r="L111" s="10"/>
      <c r="M111" s="5"/>
    </row>
    <row r="112" spans="1:13" ht="30" customHeight="1" thickBot="1">
      <c r="A112" s="5"/>
      <c r="B112" s="9"/>
      <c r="C112" s="130" t="s">
        <v>406</v>
      </c>
      <c r="D112" s="131"/>
      <c r="E112" s="131"/>
      <c r="F112" s="131"/>
      <c r="G112" s="131"/>
      <c r="H112" s="131"/>
      <c r="I112" s="131"/>
      <c r="J112" s="131"/>
      <c r="K112" s="132"/>
      <c r="L112" s="10"/>
      <c r="M112" s="5"/>
    </row>
    <row r="113" spans="1:13" ht="30" customHeight="1">
      <c r="A113" s="5"/>
      <c r="B113" s="9"/>
      <c r="C113" s="133">
        <v>6.1</v>
      </c>
      <c r="D113" s="134"/>
      <c r="E113" s="134"/>
      <c r="F113" s="134"/>
      <c r="G113" s="135" t="s">
        <v>199</v>
      </c>
      <c r="H113" s="134" t="s">
        <v>107</v>
      </c>
      <c r="I113" s="136">
        <v>90</v>
      </c>
      <c r="J113" s="137">
        <v>736986.60000000009</v>
      </c>
      <c r="K113" s="138">
        <f>I113*J113</f>
        <v>66328794.000000007</v>
      </c>
      <c r="L113" s="10"/>
      <c r="M113" s="5"/>
    </row>
    <row r="114" spans="1:13" ht="30" customHeight="1">
      <c r="A114" s="5"/>
      <c r="B114" s="9"/>
      <c r="C114" s="133">
        <v>6.2</v>
      </c>
      <c r="D114" s="134"/>
      <c r="E114" s="134"/>
      <c r="F114" s="134"/>
      <c r="G114" s="144" t="s">
        <v>200</v>
      </c>
      <c r="H114" s="134" t="s">
        <v>107</v>
      </c>
      <c r="I114" s="136">
        <v>131</v>
      </c>
      <c r="J114" s="137">
        <v>1056406.3875000002</v>
      </c>
      <c r="K114" s="138">
        <f t="shared" ref="K114:K131" si="5">I114*J114</f>
        <v>138389236.76250002</v>
      </c>
      <c r="L114" s="10"/>
      <c r="M114" s="5"/>
    </row>
    <row r="115" spans="1:13" ht="30" customHeight="1">
      <c r="A115" s="5"/>
      <c r="B115" s="9"/>
      <c r="C115" s="133">
        <v>6.3</v>
      </c>
      <c r="D115" s="134"/>
      <c r="E115" s="134"/>
      <c r="F115" s="134"/>
      <c r="G115" s="144" t="s">
        <v>201</v>
      </c>
      <c r="H115" s="134" t="s">
        <v>107</v>
      </c>
      <c r="I115" s="136">
        <v>110</v>
      </c>
      <c r="J115" s="137">
        <v>143117.48115000001</v>
      </c>
      <c r="K115" s="138">
        <f t="shared" si="5"/>
        <v>15742922.9265</v>
      </c>
      <c r="L115" s="10"/>
      <c r="M115" s="5"/>
    </row>
    <row r="116" spans="1:13" ht="30" customHeight="1">
      <c r="A116" s="5"/>
      <c r="B116" s="9"/>
      <c r="C116" s="133">
        <v>6.4</v>
      </c>
      <c r="D116" s="134"/>
      <c r="E116" s="134"/>
      <c r="F116" s="134"/>
      <c r="G116" s="135" t="s">
        <v>202</v>
      </c>
      <c r="H116" s="134" t="s">
        <v>107</v>
      </c>
      <c r="I116" s="136">
        <v>21</v>
      </c>
      <c r="J116" s="137">
        <v>860996.25000000012</v>
      </c>
      <c r="K116" s="138">
        <f t="shared" si="5"/>
        <v>18080921.250000004</v>
      </c>
      <c r="L116" s="10"/>
      <c r="M116" s="5"/>
    </row>
    <row r="117" spans="1:13" ht="30" customHeight="1">
      <c r="A117" s="5"/>
      <c r="B117" s="9"/>
      <c r="C117" s="133">
        <v>6.5</v>
      </c>
      <c r="D117" s="134"/>
      <c r="E117" s="134"/>
      <c r="F117" s="134"/>
      <c r="G117" s="144" t="s">
        <v>203</v>
      </c>
      <c r="H117" s="134" t="s">
        <v>107</v>
      </c>
      <c r="I117" s="136">
        <v>5</v>
      </c>
      <c r="J117" s="137">
        <v>214243.99506000004</v>
      </c>
      <c r="K117" s="138">
        <f t="shared" si="5"/>
        <v>1071219.9753000003</v>
      </c>
      <c r="L117" s="10"/>
      <c r="M117" s="5"/>
    </row>
    <row r="118" spans="1:13" ht="30" customHeight="1">
      <c r="A118" s="5"/>
      <c r="B118" s="9"/>
      <c r="C118" s="133">
        <v>6.6</v>
      </c>
      <c r="D118" s="134"/>
      <c r="E118" s="134"/>
      <c r="F118" s="134"/>
      <c r="G118" s="144" t="s">
        <v>204</v>
      </c>
      <c r="H118" s="134" t="s">
        <v>107</v>
      </c>
      <c r="I118" s="136">
        <v>5</v>
      </c>
      <c r="J118" s="137">
        <v>6940350.0000000009</v>
      </c>
      <c r="K118" s="138">
        <f t="shared" si="5"/>
        <v>34701750.000000007</v>
      </c>
      <c r="L118" s="10"/>
      <c r="M118" s="5"/>
    </row>
    <row r="119" spans="1:13" ht="30" customHeight="1">
      <c r="A119" s="5"/>
      <c r="B119" s="9"/>
      <c r="C119" s="133">
        <v>6.7</v>
      </c>
      <c r="D119" s="134"/>
      <c r="E119" s="134"/>
      <c r="F119" s="134"/>
      <c r="G119" s="135" t="s">
        <v>205</v>
      </c>
      <c r="H119" s="134" t="s">
        <v>107</v>
      </c>
      <c r="I119" s="136">
        <v>3</v>
      </c>
      <c r="J119" s="137">
        <v>12047400.000000002</v>
      </c>
      <c r="K119" s="138">
        <f t="shared" si="5"/>
        <v>36142200.000000007</v>
      </c>
      <c r="L119" s="10"/>
      <c r="M119" s="5"/>
    </row>
    <row r="120" spans="1:13" ht="30" customHeight="1">
      <c r="A120" s="5"/>
      <c r="B120" s="9"/>
      <c r="C120" s="133">
        <v>6.8</v>
      </c>
      <c r="D120" s="134"/>
      <c r="E120" s="134"/>
      <c r="F120" s="134"/>
      <c r="G120" s="144" t="s">
        <v>407</v>
      </c>
      <c r="H120" s="134" t="s">
        <v>107</v>
      </c>
      <c r="I120" s="136">
        <v>3</v>
      </c>
      <c r="J120" s="137">
        <v>484515.00000000006</v>
      </c>
      <c r="K120" s="138">
        <f t="shared" si="5"/>
        <v>1453545.0000000002</v>
      </c>
      <c r="L120" s="10"/>
      <c r="M120" s="5"/>
    </row>
    <row r="121" spans="1:13" ht="30" customHeight="1">
      <c r="A121" s="5"/>
      <c r="B121" s="9"/>
      <c r="C121" s="133">
        <v>6.9</v>
      </c>
      <c r="D121" s="134"/>
      <c r="E121" s="134"/>
      <c r="F121" s="134"/>
      <c r="G121" s="144" t="s">
        <v>408</v>
      </c>
      <c r="H121" s="134" t="s">
        <v>107</v>
      </c>
      <c r="I121" s="136">
        <v>3</v>
      </c>
      <c r="J121" s="137">
        <v>445230.00000000006</v>
      </c>
      <c r="K121" s="138">
        <f t="shared" si="5"/>
        <v>1335690.0000000002</v>
      </c>
      <c r="L121" s="10"/>
      <c r="M121" s="5"/>
    </row>
    <row r="122" spans="1:13" ht="30" customHeight="1">
      <c r="A122" s="5"/>
      <c r="B122" s="9"/>
      <c r="C122" s="365">
        <v>6.1</v>
      </c>
      <c r="D122" s="134"/>
      <c r="E122" s="134"/>
      <c r="F122" s="134"/>
      <c r="G122" s="135" t="s">
        <v>409</v>
      </c>
      <c r="H122" s="134" t="s">
        <v>107</v>
      </c>
      <c r="I122" s="136">
        <v>6</v>
      </c>
      <c r="J122" s="137">
        <v>2889935.5500000003</v>
      </c>
      <c r="K122" s="138">
        <f t="shared" si="5"/>
        <v>17339613.300000001</v>
      </c>
      <c r="L122" s="10"/>
      <c r="M122" s="5"/>
    </row>
    <row r="123" spans="1:13" ht="30" customHeight="1">
      <c r="A123" s="5"/>
      <c r="B123" s="9"/>
      <c r="C123" s="365">
        <v>6.11</v>
      </c>
      <c r="D123" s="134"/>
      <c r="E123" s="134"/>
      <c r="F123" s="134"/>
      <c r="G123" s="144" t="s">
        <v>209</v>
      </c>
      <c r="H123" s="134" t="s">
        <v>104</v>
      </c>
      <c r="I123" s="136">
        <v>104</v>
      </c>
      <c r="J123" s="137">
        <v>86060.340000000011</v>
      </c>
      <c r="K123" s="138">
        <f t="shared" si="5"/>
        <v>8950275.3600000013</v>
      </c>
      <c r="L123" s="10"/>
      <c r="M123" s="5"/>
    </row>
    <row r="124" spans="1:13" ht="30" customHeight="1">
      <c r="A124" s="5"/>
      <c r="B124" s="9"/>
      <c r="C124" s="365">
        <v>6.12</v>
      </c>
      <c r="D124" s="134"/>
      <c r="E124" s="134"/>
      <c r="F124" s="134"/>
      <c r="G124" s="144" t="s">
        <v>210</v>
      </c>
      <c r="H124" s="134" t="s">
        <v>107</v>
      </c>
      <c r="I124" s="136">
        <v>1</v>
      </c>
      <c r="J124" s="137">
        <v>2226150</v>
      </c>
      <c r="K124" s="138">
        <f t="shared" si="5"/>
        <v>2226150</v>
      </c>
      <c r="L124" s="10"/>
      <c r="M124" s="5"/>
    </row>
    <row r="125" spans="1:13" ht="30" customHeight="1">
      <c r="A125" s="5"/>
      <c r="B125" s="9"/>
      <c r="C125" s="365">
        <v>6.13</v>
      </c>
      <c r="D125" s="134"/>
      <c r="E125" s="134"/>
      <c r="F125" s="134"/>
      <c r="G125" s="135" t="s">
        <v>211</v>
      </c>
      <c r="H125" s="134" t="s">
        <v>107</v>
      </c>
      <c r="I125" s="136">
        <v>3</v>
      </c>
      <c r="J125" s="137">
        <v>1610685.0000000002</v>
      </c>
      <c r="K125" s="138">
        <f t="shared" si="5"/>
        <v>4832055.0000000009</v>
      </c>
      <c r="L125" s="10"/>
      <c r="M125" s="5"/>
    </row>
    <row r="126" spans="1:13" ht="30" customHeight="1">
      <c r="A126" s="5"/>
      <c r="B126" s="9"/>
      <c r="C126" s="365">
        <v>6.14</v>
      </c>
      <c r="D126" s="134"/>
      <c r="E126" s="134"/>
      <c r="F126" s="134"/>
      <c r="G126" s="144" t="s">
        <v>212</v>
      </c>
      <c r="H126" s="134" t="s">
        <v>107</v>
      </c>
      <c r="I126" s="136">
        <v>2</v>
      </c>
      <c r="J126" s="137">
        <v>12512927.250000002</v>
      </c>
      <c r="K126" s="138">
        <f t="shared" si="5"/>
        <v>25025854.500000004</v>
      </c>
      <c r="L126" s="10"/>
      <c r="M126" s="5"/>
    </row>
    <row r="127" spans="1:13" ht="30" customHeight="1">
      <c r="A127" s="5"/>
      <c r="B127" s="9"/>
      <c r="C127" s="365">
        <v>6.15</v>
      </c>
      <c r="D127" s="134"/>
      <c r="E127" s="134"/>
      <c r="F127" s="134"/>
      <c r="G127" s="144" t="s">
        <v>410</v>
      </c>
      <c r="H127" s="134" t="s">
        <v>107</v>
      </c>
      <c r="I127" s="136">
        <v>2</v>
      </c>
      <c r="J127" s="137">
        <v>16001326.2996</v>
      </c>
      <c r="K127" s="138">
        <f t="shared" si="5"/>
        <v>32002652.599199999</v>
      </c>
      <c r="L127" s="10"/>
      <c r="M127" s="5"/>
    </row>
    <row r="128" spans="1:13" ht="30" customHeight="1">
      <c r="A128" s="5"/>
      <c r="B128" s="9"/>
      <c r="C128" s="365">
        <v>6.16</v>
      </c>
      <c r="D128" s="134"/>
      <c r="E128" s="134"/>
      <c r="F128" s="134"/>
      <c r="G128" s="135" t="s">
        <v>214</v>
      </c>
      <c r="H128" s="134" t="s">
        <v>104</v>
      </c>
      <c r="I128" s="136">
        <v>123.8</v>
      </c>
      <c r="J128" s="137">
        <v>128331.00000000001</v>
      </c>
      <c r="K128" s="138">
        <f t="shared" si="5"/>
        <v>15887377.800000001</v>
      </c>
      <c r="L128" s="10"/>
      <c r="M128" s="5"/>
    </row>
    <row r="129" spans="1:13" ht="30" customHeight="1">
      <c r="A129" s="5"/>
      <c r="B129" s="9"/>
      <c r="C129" s="365">
        <v>6.17</v>
      </c>
      <c r="D129" s="134"/>
      <c r="E129" s="134"/>
      <c r="F129" s="134"/>
      <c r="G129" s="144" t="s">
        <v>411</v>
      </c>
      <c r="H129" s="134" t="s">
        <v>107</v>
      </c>
      <c r="I129" s="136">
        <v>1</v>
      </c>
      <c r="J129" s="137">
        <v>69085743.277500004</v>
      </c>
      <c r="K129" s="138">
        <f t="shared" si="5"/>
        <v>69085743.277500004</v>
      </c>
      <c r="L129" s="10"/>
      <c r="M129" s="5"/>
    </row>
    <row r="130" spans="1:13" ht="30" customHeight="1">
      <c r="A130" s="5"/>
      <c r="B130" s="9"/>
      <c r="C130" s="365">
        <v>6.1800000000000104</v>
      </c>
      <c r="D130" s="134"/>
      <c r="E130" s="134"/>
      <c r="F130" s="134"/>
      <c r="G130" s="144" t="s">
        <v>216</v>
      </c>
      <c r="H130" s="134" t="s">
        <v>101</v>
      </c>
      <c r="I130" s="136">
        <v>233.36500000000001</v>
      </c>
      <c r="J130" s="137">
        <v>59870.340000000004</v>
      </c>
      <c r="K130" s="138">
        <f t="shared" si="5"/>
        <v>13971641.894100001</v>
      </c>
      <c r="L130" s="10"/>
      <c r="M130" s="5"/>
    </row>
    <row r="131" spans="1:13" ht="30" customHeight="1">
      <c r="A131" s="5"/>
      <c r="B131" s="9"/>
      <c r="C131" s="365">
        <v>6.1900000000000102</v>
      </c>
      <c r="D131" s="134"/>
      <c r="E131" s="134"/>
      <c r="F131" s="134"/>
      <c r="G131" s="135" t="s">
        <v>412</v>
      </c>
      <c r="H131" s="134" t="s">
        <v>107</v>
      </c>
      <c r="I131" s="136">
        <v>2</v>
      </c>
      <c r="J131" s="137">
        <v>5654047.7925000004</v>
      </c>
      <c r="K131" s="138">
        <f t="shared" si="5"/>
        <v>11308095.585000001</v>
      </c>
      <c r="L131" s="10"/>
      <c r="M131" s="5"/>
    </row>
    <row r="132" spans="1:13" ht="30" customHeight="1" thickBot="1">
      <c r="A132" s="5"/>
      <c r="B132" s="9"/>
      <c r="C132" s="366" t="s">
        <v>13</v>
      </c>
      <c r="D132" s="367"/>
      <c r="E132" s="151"/>
      <c r="F132" s="151"/>
      <c r="G132" s="152"/>
      <c r="H132" s="151"/>
      <c r="I132" s="136"/>
      <c r="J132" s="153"/>
      <c r="K132" s="154">
        <f>SUM(K113:K131)</f>
        <v>513875739.23010004</v>
      </c>
      <c r="L132" s="10"/>
      <c r="M132" s="5"/>
    </row>
    <row r="133" spans="1:13" ht="30" customHeight="1" thickBot="1">
      <c r="A133" s="5"/>
      <c r="B133" s="9"/>
      <c r="C133" s="130" t="s">
        <v>218</v>
      </c>
      <c r="D133" s="131"/>
      <c r="E133" s="131"/>
      <c r="F133" s="131"/>
      <c r="G133" s="131"/>
      <c r="H133" s="131"/>
      <c r="I133" s="131"/>
      <c r="J133" s="131"/>
      <c r="K133" s="132"/>
      <c r="L133" s="10"/>
      <c r="M133" s="5"/>
    </row>
    <row r="134" spans="1:13" ht="30" customHeight="1">
      <c r="A134" s="5"/>
      <c r="B134" s="9"/>
      <c r="C134" s="133">
        <v>7.1</v>
      </c>
      <c r="D134" s="134"/>
      <c r="E134" s="134"/>
      <c r="F134" s="134"/>
      <c r="G134" s="135" t="s">
        <v>219</v>
      </c>
      <c r="H134" s="134" t="s">
        <v>101</v>
      </c>
      <c r="I134" s="136">
        <v>4446.6400000000003</v>
      </c>
      <c r="J134" s="137">
        <v>123321.99999999999</v>
      </c>
      <c r="K134" s="138">
        <f>I134*J134</f>
        <v>548368538.07999992</v>
      </c>
      <c r="L134" s="10"/>
      <c r="M134" s="5"/>
    </row>
    <row r="135" spans="1:13" ht="30" customHeight="1">
      <c r="A135" s="5"/>
      <c r="B135" s="9"/>
      <c r="C135" s="133">
        <v>7.2</v>
      </c>
      <c r="D135" s="134"/>
      <c r="E135" s="134"/>
      <c r="F135" s="134"/>
      <c r="G135" s="144" t="s">
        <v>220</v>
      </c>
      <c r="H135" s="134" t="s">
        <v>104</v>
      </c>
      <c r="I135" s="136">
        <v>1193.1976190476198</v>
      </c>
      <c r="J135" s="137">
        <v>53855.806500000006</v>
      </c>
      <c r="K135" s="138">
        <f t="shared" ref="K135:K162" si="6">I135*J135</f>
        <v>64260620.087689333</v>
      </c>
      <c r="L135" s="10"/>
      <c r="M135" s="5"/>
    </row>
    <row r="136" spans="1:13" ht="30" customHeight="1">
      <c r="A136" s="5"/>
      <c r="B136" s="9"/>
      <c r="C136" s="133">
        <v>7.3</v>
      </c>
      <c r="D136" s="134"/>
      <c r="E136" s="134"/>
      <c r="F136" s="134"/>
      <c r="G136" s="144" t="s">
        <v>413</v>
      </c>
      <c r="H136" s="134" t="s">
        <v>101</v>
      </c>
      <c r="I136" s="136">
        <v>1896.43</v>
      </c>
      <c r="J136" s="137">
        <v>95399.694000000003</v>
      </c>
      <c r="K136" s="138">
        <f t="shared" si="6"/>
        <v>180918841.69242001</v>
      </c>
      <c r="L136" s="10"/>
      <c r="M136" s="5"/>
    </row>
    <row r="137" spans="1:13" ht="30" customHeight="1">
      <c r="A137" s="5"/>
      <c r="B137" s="9"/>
      <c r="C137" s="133">
        <v>7.4</v>
      </c>
      <c r="D137" s="134"/>
      <c r="E137" s="134"/>
      <c r="F137" s="134"/>
      <c r="G137" s="135" t="s">
        <v>222</v>
      </c>
      <c r="H137" s="134" t="s">
        <v>104</v>
      </c>
      <c r="I137" s="136">
        <v>0</v>
      </c>
      <c r="J137" s="137">
        <v>167844.99226500001</v>
      </c>
      <c r="K137" s="138">
        <f t="shared" si="6"/>
        <v>0</v>
      </c>
      <c r="L137" s="10"/>
      <c r="M137" s="5"/>
    </row>
    <row r="138" spans="1:13" ht="30" customHeight="1">
      <c r="A138" s="5"/>
      <c r="B138" s="9"/>
      <c r="C138" s="133">
        <v>7.5</v>
      </c>
      <c r="D138" s="134"/>
      <c r="E138" s="134"/>
      <c r="F138" s="134"/>
      <c r="G138" s="144" t="s">
        <v>223</v>
      </c>
      <c r="H138" s="134" t="s">
        <v>104</v>
      </c>
      <c r="I138" s="136">
        <v>532.21</v>
      </c>
      <c r="J138" s="137">
        <v>61127</v>
      </c>
      <c r="K138" s="138">
        <f t="shared" si="6"/>
        <v>32532400.670000002</v>
      </c>
      <c r="L138" s="10"/>
      <c r="M138" s="5"/>
    </row>
    <row r="139" spans="1:13" ht="30" customHeight="1">
      <c r="A139" s="5"/>
      <c r="B139" s="9"/>
      <c r="C139" s="133">
        <v>7.6</v>
      </c>
      <c r="D139" s="134"/>
      <c r="E139" s="134"/>
      <c r="F139" s="134"/>
      <c r="G139" s="144" t="s">
        <v>224</v>
      </c>
      <c r="H139" s="134" t="s">
        <v>134</v>
      </c>
      <c r="I139" s="136">
        <v>40.067999999999998</v>
      </c>
      <c r="J139" s="137">
        <v>82935.000000000015</v>
      </c>
      <c r="K139" s="138">
        <f t="shared" si="6"/>
        <v>3323039.5800000005</v>
      </c>
      <c r="L139" s="10"/>
      <c r="M139" s="5"/>
    </row>
    <row r="140" spans="1:13" ht="30" customHeight="1">
      <c r="A140" s="5"/>
      <c r="B140" s="9"/>
      <c r="C140" s="133">
        <v>7.7</v>
      </c>
      <c r="D140" s="134"/>
      <c r="E140" s="134"/>
      <c r="F140" s="134"/>
      <c r="G140" s="135" t="s">
        <v>225</v>
      </c>
      <c r="H140" s="134" t="s">
        <v>134</v>
      </c>
      <c r="I140" s="136">
        <v>83.332000000000008</v>
      </c>
      <c r="J140" s="137">
        <v>163687.5</v>
      </c>
      <c r="K140" s="138">
        <f t="shared" si="6"/>
        <v>13640406.750000002</v>
      </c>
      <c r="L140" s="10"/>
      <c r="M140" s="5"/>
    </row>
    <row r="141" spans="1:13" ht="30" customHeight="1">
      <c r="A141" s="5"/>
      <c r="B141" s="9"/>
      <c r="C141" s="133">
        <v>7.8</v>
      </c>
      <c r="D141" s="134"/>
      <c r="E141" s="134"/>
      <c r="F141" s="134"/>
      <c r="G141" s="144" t="s">
        <v>414</v>
      </c>
      <c r="H141" s="134" t="s">
        <v>101</v>
      </c>
      <c r="I141" s="136">
        <v>390.02</v>
      </c>
      <c r="J141" s="137">
        <v>50503.486500000006</v>
      </c>
      <c r="K141" s="138">
        <f t="shared" si="6"/>
        <v>19697369.804730002</v>
      </c>
      <c r="L141" s="10"/>
      <c r="M141" s="5"/>
    </row>
    <row r="142" spans="1:13" ht="30" customHeight="1">
      <c r="A142" s="5"/>
      <c r="B142" s="9"/>
      <c r="C142" s="133">
        <v>7.9</v>
      </c>
      <c r="D142" s="134"/>
      <c r="E142" s="134"/>
      <c r="F142" s="134"/>
      <c r="G142" s="144" t="s">
        <v>227</v>
      </c>
      <c r="H142" s="134" t="s">
        <v>101</v>
      </c>
      <c r="I142" s="136">
        <v>127.89</v>
      </c>
      <c r="J142" s="137">
        <v>88997.548500000004</v>
      </c>
      <c r="K142" s="138">
        <f t="shared" si="6"/>
        <v>11381896.477665002</v>
      </c>
      <c r="L142" s="10"/>
      <c r="M142" s="5"/>
    </row>
    <row r="143" spans="1:13" ht="30" customHeight="1">
      <c r="A143" s="5"/>
      <c r="B143" s="9"/>
      <c r="C143" s="365">
        <v>7.1</v>
      </c>
      <c r="D143" s="134"/>
      <c r="E143" s="134"/>
      <c r="F143" s="134"/>
      <c r="G143" s="135" t="s">
        <v>228</v>
      </c>
      <c r="H143" s="134" t="s">
        <v>107</v>
      </c>
      <c r="I143" s="136">
        <v>70</v>
      </c>
      <c r="J143" s="137">
        <v>419040.00000000006</v>
      </c>
      <c r="K143" s="138">
        <f t="shared" si="6"/>
        <v>29332800.000000004</v>
      </c>
      <c r="L143" s="10"/>
      <c r="M143" s="5"/>
    </row>
    <row r="144" spans="1:13" ht="30" customHeight="1">
      <c r="A144" s="5"/>
      <c r="B144" s="9"/>
      <c r="C144" s="365">
        <v>7.11</v>
      </c>
      <c r="D144" s="134"/>
      <c r="E144" s="134"/>
      <c r="F144" s="134"/>
      <c r="G144" s="144" t="s">
        <v>229</v>
      </c>
      <c r="H144" s="134" t="s">
        <v>104</v>
      </c>
      <c r="I144" s="136">
        <v>380.86</v>
      </c>
      <c r="J144" s="137">
        <v>60106.05</v>
      </c>
      <c r="K144" s="138">
        <f t="shared" si="6"/>
        <v>22891990.203000002</v>
      </c>
      <c r="L144" s="10"/>
      <c r="M144" s="5"/>
    </row>
    <row r="145" spans="1:13" ht="30" customHeight="1">
      <c r="A145" s="5"/>
      <c r="B145" s="9"/>
      <c r="C145" s="365">
        <v>7.12</v>
      </c>
      <c r="D145" s="134"/>
      <c r="E145" s="134"/>
      <c r="F145" s="134"/>
      <c r="G145" s="144" t="s">
        <v>230</v>
      </c>
      <c r="H145" s="134" t="s">
        <v>107</v>
      </c>
      <c r="I145" s="136">
        <v>7</v>
      </c>
      <c r="J145" s="137">
        <v>9795714.75</v>
      </c>
      <c r="K145" s="138">
        <f t="shared" si="6"/>
        <v>68570003.25</v>
      </c>
      <c r="L145" s="10"/>
      <c r="M145" s="5"/>
    </row>
    <row r="146" spans="1:13" ht="30" customHeight="1">
      <c r="A146" s="5"/>
      <c r="B146" s="9"/>
      <c r="C146" s="365">
        <v>7.13</v>
      </c>
      <c r="D146" s="134"/>
      <c r="E146" s="134"/>
      <c r="F146" s="134"/>
      <c r="G146" s="135" t="s">
        <v>231</v>
      </c>
      <c r="H146" s="134" t="s">
        <v>107</v>
      </c>
      <c r="I146" s="136">
        <v>4</v>
      </c>
      <c r="J146" s="137">
        <v>5867214.7500000009</v>
      </c>
      <c r="K146" s="138">
        <f t="shared" si="6"/>
        <v>23468859.000000004</v>
      </c>
      <c r="L146" s="10"/>
      <c r="M146" s="5"/>
    </row>
    <row r="147" spans="1:13" ht="30" customHeight="1">
      <c r="A147" s="5"/>
      <c r="B147" s="9"/>
      <c r="C147" s="365">
        <v>7.14</v>
      </c>
      <c r="D147" s="134"/>
      <c r="E147" s="134"/>
      <c r="F147" s="134"/>
      <c r="G147" s="144" t="s">
        <v>232</v>
      </c>
      <c r="H147" s="134" t="s">
        <v>101</v>
      </c>
      <c r="I147" s="136">
        <v>80.900000000000006</v>
      </c>
      <c r="J147" s="137">
        <v>140342.323275</v>
      </c>
      <c r="K147" s="138">
        <f t="shared" si="6"/>
        <v>11353693.952947501</v>
      </c>
      <c r="L147" s="10"/>
      <c r="M147" s="5"/>
    </row>
    <row r="148" spans="1:13" ht="30" customHeight="1">
      <c r="A148" s="5"/>
      <c r="B148" s="9"/>
      <c r="C148" s="365">
        <v>7.15</v>
      </c>
      <c r="D148" s="134"/>
      <c r="E148" s="134"/>
      <c r="F148" s="134"/>
      <c r="G148" s="144" t="s">
        <v>233</v>
      </c>
      <c r="H148" s="134" t="s">
        <v>101</v>
      </c>
      <c r="I148" s="136">
        <v>2886.5654999999997</v>
      </c>
      <c r="J148" s="137">
        <v>110017.64250000002</v>
      </c>
      <c r="K148" s="138">
        <f t="shared" si="6"/>
        <v>317573131.23183376</v>
      </c>
      <c r="L148" s="10"/>
      <c r="M148" s="5"/>
    </row>
    <row r="149" spans="1:13" ht="30" customHeight="1">
      <c r="A149" s="5"/>
      <c r="B149" s="9"/>
      <c r="C149" s="365">
        <v>7.16</v>
      </c>
      <c r="D149" s="134"/>
      <c r="E149" s="134"/>
      <c r="F149" s="134"/>
      <c r="G149" s="135" t="s">
        <v>234</v>
      </c>
      <c r="H149" s="134" t="s">
        <v>104</v>
      </c>
      <c r="I149" s="136">
        <v>832.77500000000009</v>
      </c>
      <c r="J149" s="137">
        <v>45316.557000000001</v>
      </c>
      <c r="K149" s="138">
        <f t="shared" si="6"/>
        <v>37738495.755675003</v>
      </c>
      <c r="L149" s="10"/>
      <c r="M149" s="5"/>
    </row>
    <row r="150" spans="1:13" ht="30" customHeight="1">
      <c r="A150" s="5"/>
      <c r="B150" s="9"/>
      <c r="C150" s="365">
        <v>7.17</v>
      </c>
      <c r="D150" s="134"/>
      <c r="E150" s="134"/>
      <c r="F150" s="134"/>
      <c r="G150" s="144" t="s">
        <v>415</v>
      </c>
      <c r="H150" s="134" t="s">
        <v>101</v>
      </c>
      <c r="I150" s="136">
        <v>3550.3321499999997</v>
      </c>
      <c r="J150" s="137">
        <v>110017.64250000002</v>
      </c>
      <c r="K150" s="138">
        <f t="shared" si="6"/>
        <v>390599173.23495638</v>
      </c>
      <c r="L150" s="10"/>
      <c r="M150" s="5"/>
    </row>
    <row r="151" spans="1:13" ht="30" customHeight="1">
      <c r="A151" s="5"/>
      <c r="B151" s="9"/>
      <c r="C151" s="365">
        <v>7.1800000000000104</v>
      </c>
      <c r="D151" s="134"/>
      <c r="E151" s="134"/>
      <c r="F151" s="134"/>
      <c r="G151" s="144" t="s">
        <v>236</v>
      </c>
      <c r="H151" s="134" t="s">
        <v>101</v>
      </c>
      <c r="I151" s="136">
        <v>1904.4</v>
      </c>
      <c r="J151" s="137">
        <v>38506.174874999997</v>
      </c>
      <c r="K151" s="138">
        <f t="shared" si="6"/>
        <v>73331159.431950003</v>
      </c>
      <c r="L151" s="10"/>
      <c r="M151" s="5"/>
    </row>
    <row r="152" spans="1:13" ht="30" customHeight="1">
      <c r="A152" s="5"/>
      <c r="B152" s="9"/>
      <c r="C152" s="365">
        <v>7.1900000000000102</v>
      </c>
      <c r="D152" s="134"/>
      <c r="E152" s="134"/>
      <c r="F152" s="134"/>
      <c r="G152" s="135" t="s">
        <v>237</v>
      </c>
      <c r="H152" s="134" t="s">
        <v>134</v>
      </c>
      <c r="I152" s="136">
        <v>48</v>
      </c>
      <c r="J152" s="137">
        <v>163687.5</v>
      </c>
      <c r="K152" s="138">
        <f t="shared" si="6"/>
        <v>7857000</v>
      </c>
      <c r="L152" s="10"/>
      <c r="M152" s="5"/>
    </row>
    <row r="153" spans="1:13" ht="30" customHeight="1">
      <c r="A153" s="5"/>
      <c r="B153" s="9"/>
      <c r="C153" s="365">
        <v>7.2000000000000099</v>
      </c>
      <c r="D153" s="134"/>
      <c r="E153" s="134"/>
      <c r="F153" s="134"/>
      <c r="G153" s="144" t="s">
        <v>238</v>
      </c>
      <c r="H153" s="134" t="s">
        <v>134</v>
      </c>
      <c r="I153" s="136">
        <v>48</v>
      </c>
      <c r="J153" s="137">
        <v>112924.73250000001</v>
      </c>
      <c r="K153" s="138">
        <f t="shared" si="6"/>
        <v>5420387.1600000001</v>
      </c>
      <c r="L153" s="10"/>
      <c r="M153" s="5"/>
    </row>
    <row r="154" spans="1:13" ht="30" customHeight="1">
      <c r="A154" s="5"/>
      <c r="B154" s="9"/>
      <c r="C154" s="365">
        <v>7.2100000000000097</v>
      </c>
      <c r="D154" s="134"/>
      <c r="E154" s="134"/>
      <c r="F154" s="134"/>
      <c r="G154" s="144" t="s">
        <v>239</v>
      </c>
      <c r="H154" s="134" t="s">
        <v>107</v>
      </c>
      <c r="I154" s="136">
        <v>32</v>
      </c>
      <c r="J154" s="137">
        <v>589275</v>
      </c>
      <c r="K154" s="138">
        <f t="shared" si="6"/>
        <v>18856800</v>
      </c>
      <c r="L154" s="10"/>
      <c r="M154" s="5"/>
    </row>
    <row r="155" spans="1:13" ht="30" customHeight="1">
      <c r="A155" s="5"/>
      <c r="B155" s="9"/>
      <c r="C155" s="365">
        <v>7.2200000000000104</v>
      </c>
      <c r="D155" s="134"/>
      <c r="E155" s="134"/>
      <c r="F155" s="134"/>
      <c r="G155" s="135" t="s">
        <v>240</v>
      </c>
      <c r="H155" s="134" t="s">
        <v>107</v>
      </c>
      <c r="I155" s="136">
        <v>96</v>
      </c>
      <c r="J155" s="137">
        <v>56002</v>
      </c>
      <c r="K155" s="138">
        <f t="shared" si="6"/>
        <v>5376192</v>
      </c>
      <c r="L155" s="10"/>
      <c r="M155" s="5"/>
    </row>
    <row r="156" spans="1:13" ht="30" customHeight="1">
      <c r="A156" s="5"/>
      <c r="B156" s="9"/>
      <c r="C156" s="365">
        <v>7.2300000000000102</v>
      </c>
      <c r="D156" s="134"/>
      <c r="E156" s="134"/>
      <c r="F156" s="134"/>
      <c r="G156" s="144" t="s">
        <v>241</v>
      </c>
      <c r="H156" s="134" t="s">
        <v>101</v>
      </c>
      <c r="I156" s="136">
        <v>357.51</v>
      </c>
      <c r="J156" s="137">
        <v>189935.11800000002</v>
      </c>
      <c r="K156" s="138">
        <f t="shared" si="6"/>
        <v>67903704.036180004</v>
      </c>
      <c r="L156" s="10"/>
      <c r="M156" s="5"/>
    </row>
    <row r="157" spans="1:13" ht="30" customHeight="1">
      <c r="A157" s="5"/>
      <c r="B157" s="9"/>
      <c r="C157" s="365">
        <v>7.24000000000001</v>
      </c>
      <c r="D157" s="134"/>
      <c r="E157" s="134"/>
      <c r="F157" s="134"/>
      <c r="G157" s="144" t="s">
        <v>242</v>
      </c>
      <c r="H157" s="134" t="s">
        <v>134</v>
      </c>
      <c r="I157" s="136">
        <v>18.75</v>
      </c>
      <c r="J157" s="137">
        <v>49712.548500000004</v>
      </c>
      <c r="K157" s="138">
        <f t="shared" si="6"/>
        <v>932110.28437500005</v>
      </c>
      <c r="L157" s="10"/>
      <c r="M157" s="5"/>
    </row>
    <row r="158" spans="1:13" ht="30" customHeight="1">
      <c r="A158" s="5"/>
      <c r="B158" s="9"/>
      <c r="C158" s="365">
        <v>7.2500000000000098</v>
      </c>
      <c r="D158" s="134"/>
      <c r="E158" s="134"/>
      <c r="F158" s="134"/>
      <c r="G158" s="135" t="s">
        <v>243</v>
      </c>
      <c r="H158" s="134" t="s">
        <v>101</v>
      </c>
      <c r="I158" s="136">
        <v>161.88</v>
      </c>
      <c r="J158" s="137">
        <v>115042.194</v>
      </c>
      <c r="K158" s="138">
        <f t="shared" si="6"/>
        <v>18623030.364720002</v>
      </c>
      <c r="L158" s="10"/>
      <c r="M158" s="5"/>
    </row>
    <row r="159" spans="1:13" ht="30" customHeight="1">
      <c r="A159" s="5"/>
      <c r="B159" s="9"/>
      <c r="C159" s="365">
        <v>7.2600000000000096</v>
      </c>
      <c r="D159" s="134"/>
      <c r="E159" s="134"/>
      <c r="F159" s="134"/>
      <c r="G159" s="144" t="s">
        <v>244</v>
      </c>
      <c r="H159" s="134" t="s">
        <v>134</v>
      </c>
      <c r="I159" s="136">
        <v>18.212</v>
      </c>
      <c r="J159" s="137">
        <v>190955.21850000002</v>
      </c>
      <c r="K159" s="138">
        <f t="shared" si="6"/>
        <v>3477676.4393220004</v>
      </c>
      <c r="L159" s="10"/>
      <c r="M159" s="5"/>
    </row>
    <row r="160" spans="1:13" ht="30" customHeight="1">
      <c r="A160" s="5"/>
      <c r="B160" s="9"/>
      <c r="C160" s="365">
        <v>7.2700000000000102</v>
      </c>
      <c r="D160" s="134"/>
      <c r="E160" s="134"/>
      <c r="F160" s="134"/>
      <c r="G160" s="144" t="s">
        <v>416</v>
      </c>
      <c r="H160" s="134" t="s">
        <v>104</v>
      </c>
      <c r="I160" s="136">
        <v>123.8</v>
      </c>
      <c r="J160" s="137">
        <v>45832.500000000007</v>
      </c>
      <c r="K160" s="138">
        <f t="shared" si="6"/>
        <v>5674063.5000000009</v>
      </c>
      <c r="L160" s="10"/>
      <c r="M160" s="5"/>
    </row>
    <row r="161" spans="1:13" ht="30" customHeight="1">
      <c r="A161" s="5"/>
      <c r="B161" s="9"/>
      <c r="C161" s="365">
        <v>7.28000000000001</v>
      </c>
      <c r="D161" s="134"/>
      <c r="E161" s="134"/>
      <c r="F161" s="134"/>
      <c r="G161" s="135" t="s">
        <v>417</v>
      </c>
      <c r="H161" s="134" t="s">
        <v>101</v>
      </c>
      <c r="I161" s="136">
        <v>625.61999999999989</v>
      </c>
      <c r="J161" s="137">
        <v>336202.3395</v>
      </c>
      <c r="K161" s="138">
        <f t="shared" si="6"/>
        <v>210334907.63798997</v>
      </c>
      <c r="L161" s="10"/>
      <c r="M161" s="5"/>
    </row>
    <row r="162" spans="1:13" ht="30" customHeight="1">
      <c r="A162" s="5"/>
      <c r="B162" s="9"/>
      <c r="C162" s="365">
        <v>7.2900000000000098</v>
      </c>
      <c r="D162" s="134"/>
      <c r="E162" s="134"/>
      <c r="F162" s="134"/>
      <c r="G162" s="144" t="s">
        <v>247</v>
      </c>
      <c r="H162" s="134" t="s">
        <v>101</v>
      </c>
      <c r="I162" s="136">
        <v>110.56</v>
      </c>
      <c r="J162" s="137">
        <v>16447.32</v>
      </c>
      <c r="K162" s="138">
        <f t="shared" si="6"/>
        <v>1818415.6991999999</v>
      </c>
      <c r="L162" s="10"/>
      <c r="M162" s="5"/>
    </row>
    <row r="163" spans="1:13" ht="30" customHeight="1" thickBot="1">
      <c r="A163" s="5"/>
      <c r="B163" s="9"/>
      <c r="C163" s="139" t="s">
        <v>13</v>
      </c>
      <c r="D163" s="140"/>
      <c r="E163" s="140"/>
      <c r="F163" s="140"/>
      <c r="G163" s="141"/>
      <c r="H163" s="140"/>
      <c r="I163" s="136"/>
      <c r="J163" s="142"/>
      <c r="K163" s="143">
        <f>SUM(K134:K162)</f>
        <v>2195256706.3246541</v>
      </c>
      <c r="L163" s="10"/>
      <c r="M163" s="5"/>
    </row>
    <row r="164" spans="1:13" ht="30" customHeight="1" thickBot="1">
      <c r="A164" s="5"/>
      <c r="B164" s="9"/>
      <c r="C164" s="130" t="s">
        <v>248</v>
      </c>
      <c r="D164" s="131"/>
      <c r="E164" s="131"/>
      <c r="F164" s="131"/>
      <c r="G164" s="131"/>
      <c r="H164" s="131"/>
      <c r="I164" s="131"/>
      <c r="J164" s="131"/>
      <c r="K164" s="132"/>
      <c r="L164" s="10"/>
      <c r="M164" s="5"/>
    </row>
    <row r="165" spans="1:13" ht="30" customHeight="1">
      <c r="A165" s="5"/>
      <c r="B165" s="9"/>
      <c r="C165" s="133">
        <v>8.1</v>
      </c>
      <c r="D165" s="149"/>
      <c r="E165" s="149"/>
      <c r="F165" s="149"/>
      <c r="G165" s="150" t="s">
        <v>418</v>
      </c>
      <c r="H165" s="149" t="s">
        <v>101</v>
      </c>
      <c r="I165" s="136">
        <v>2188.1999999999998</v>
      </c>
      <c r="J165" s="137">
        <v>463999.5</v>
      </c>
      <c r="K165" s="138">
        <f t="shared" ref="K165:K170" si="7">I165*J165</f>
        <v>1015323705.8999999</v>
      </c>
      <c r="L165" s="10"/>
      <c r="M165" s="5"/>
    </row>
    <row r="166" spans="1:13" ht="30" customHeight="1">
      <c r="A166" s="5"/>
      <c r="B166" s="9"/>
      <c r="C166" s="133">
        <v>8.1999999999999993</v>
      </c>
      <c r="D166" s="149"/>
      <c r="E166" s="149"/>
      <c r="F166" s="149"/>
      <c r="G166" s="150" t="s">
        <v>419</v>
      </c>
      <c r="H166" s="149" t="s">
        <v>101</v>
      </c>
      <c r="I166" s="136">
        <v>120</v>
      </c>
      <c r="J166" s="137">
        <v>238718.32744500006</v>
      </c>
      <c r="K166" s="138">
        <f t="shared" si="7"/>
        <v>28646199.293400008</v>
      </c>
      <c r="L166" s="10"/>
      <c r="M166" s="5"/>
    </row>
    <row r="167" spans="1:13" ht="30" customHeight="1">
      <c r="A167" s="5"/>
      <c r="B167" s="9"/>
      <c r="C167" s="133">
        <v>8.3000000000000007</v>
      </c>
      <c r="D167" s="149"/>
      <c r="E167" s="149"/>
      <c r="F167" s="149"/>
      <c r="G167" s="150" t="s">
        <v>251</v>
      </c>
      <c r="H167" s="149" t="s">
        <v>101</v>
      </c>
      <c r="I167" s="136">
        <v>49.5</v>
      </c>
      <c r="J167" s="137">
        <v>65385.411343200001</v>
      </c>
      <c r="K167" s="138">
        <f t="shared" ref="K167:K168" si="8">I167*J167</f>
        <v>3236577.8614884</v>
      </c>
      <c r="L167" s="10"/>
      <c r="M167" s="5"/>
    </row>
    <row r="168" spans="1:13" ht="30" customHeight="1">
      <c r="A168" s="5"/>
      <c r="B168" s="9"/>
      <c r="C168" s="133">
        <v>8.4</v>
      </c>
      <c r="D168" s="149"/>
      <c r="E168" s="149"/>
      <c r="F168" s="149"/>
      <c r="G168" s="150" t="s">
        <v>252</v>
      </c>
      <c r="H168" s="149" t="s">
        <v>101</v>
      </c>
      <c r="I168" s="136">
        <v>2678.2090000000003</v>
      </c>
      <c r="J168" s="137">
        <v>15301.507500000002</v>
      </c>
      <c r="K168" s="138">
        <f t="shared" si="8"/>
        <v>40980635.100067511</v>
      </c>
      <c r="L168" s="10"/>
      <c r="M168" s="5"/>
    </row>
    <row r="169" spans="1:13" ht="30" customHeight="1">
      <c r="A169" s="5"/>
      <c r="B169" s="9"/>
      <c r="C169" s="133">
        <v>8.5</v>
      </c>
      <c r="D169" s="149"/>
      <c r="E169" s="149"/>
      <c r="F169" s="149"/>
      <c r="G169" s="150" t="s">
        <v>420</v>
      </c>
      <c r="H169" s="149" t="s">
        <v>104</v>
      </c>
      <c r="I169" s="136">
        <v>221.4</v>
      </c>
      <c r="J169" s="137">
        <v>38630.25</v>
      </c>
      <c r="K169" s="138">
        <f t="shared" si="7"/>
        <v>8552737.3499999996</v>
      </c>
      <c r="L169" s="10"/>
      <c r="M169" s="5"/>
    </row>
    <row r="170" spans="1:13" ht="30" customHeight="1">
      <c r="A170" s="5"/>
      <c r="B170" s="9"/>
      <c r="C170" s="133">
        <v>8.6</v>
      </c>
      <c r="D170" s="149"/>
      <c r="E170" s="149"/>
      <c r="F170" s="149"/>
      <c r="G170" s="150" t="s">
        <v>421</v>
      </c>
      <c r="H170" s="149" t="s">
        <v>107</v>
      </c>
      <c r="I170" s="136">
        <v>89</v>
      </c>
      <c r="J170" s="137">
        <v>19642.5</v>
      </c>
      <c r="K170" s="138">
        <f t="shared" si="7"/>
        <v>1748182.5</v>
      </c>
      <c r="L170" s="10"/>
      <c r="M170" s="5"/>
    </row>
    <row r="171" spans="1:13" ht="30" customHeight="1" thickBot="1">
      <c r="A171" s="5"/>
      <c r="B171" s="9"/>
      <c r="C171" s="139" t="s">
        <v>13</v>
      </c>
      <c r="D171" s="156"/>
      <c r="E171" s="156"/>
      <c r="F171" s="156"/>
      <c r="G171" s="157"/>
      <c r="H171" s="158"/>
      <c r="I171" s="136"/>
      <c r="J171" s="142"/>
      <c r="K171" s="143">
        <f>SUM(K165:K170)</f>
        <v>1098488038.0049558</v>
      </c>
      <c r="L171" s="10"/>
      <c r="M171" s="5"/>
    </row>
    <row r="172" spans="1:13" ht="30" customHeight="1" thickBot="1">
      <c r="A172" s="5"/>
      <c r="B172" s="9"/>
      <c r="C172" s="130" t="s">
        <v>422</v>
      </c>
      <c r="D172" s="131"/>
      <c r="E172" s="131"/>
      <c r="F172" s="131"/>
      <c r="G172" s="131"/>
      <c r="H172" s="131"/>
      <c r="I172" s="131"/>
      <c r="J172" s="131"/>
      <c r="K172" s="132"/>
      <c r="L172" s="10"/>
      <c r="M172" s="5"/>
    </row>
    <row r="173" spans="1:13" ht="30" customHeight="1">
      <c r="A173" s="5"/>
      <c r="B173" s="9"/>
      <c r="C173" s="133">
        <v>9.1</v>
      </c>
      <c r="D173" s="134"/>
      <c r="E173" s="134"/>
      <c r="F173" s="134"/>
      <c r="G173" s="135" t="s">
        <v>256</v>
      </c>
      <c r="H173" s="134" t="s">
        <v>101</v>
      </c>
      <c r="I173" s="136">
        <v>40.9</v>
      </c>
      <c r="J173" s="137">
        <v>325738.125</v>
      </c>
      <c r="K173" s="138">
        <f>I173*J173</f>
        <v>13322689.3125</v>
      </c>
      <c r="L173" s="10"/>
      <c r="M173" s="5"/>
    </row>
    <row r="174" spans="1:13" ht="30" customHeight="1">
      <c r="A174" s="5"/>
      <c r="B174" s="9"/>
      <c r="C174" s="133">
        <v>9.1999999999999993</v>
      </c>
      <c r="D174" s="134"/>
      <c r="E174" s="134"/>
      <c r="F174" s="134"/>
      <c r="G174" s="144" t="s">
        <v>257</v>
      </c>
      <c r="H174" s="134" t="s">
        <v>107</v>
      </c>
      <c r="I174" s="136">
        <v>7</v>
      </c>
      <c r="J174" s="137">
        <v>1675064.9999999998</v>
      </c>
      <c r="K174" s="138">
        <f t="shared" ref="K174:K200" si="9">I174*J174</f>
        <v>11725454.999999998</v>
      </c>
      <c r="L174" s="10"/>
      <c r="M174" s="5"/>
    </row>
    <row r="175" spans="1:13" ht="30" customHeight="1">
      <c r="A175" s="5"/>
      <c r="B175" s="9"/>
      <c r="C175" s="133">
        <v>9.3000000000000007</v>
      </c>
      <c r="D175" s="134"/>
      <c r="E175" s="134"/>
      <c r="F175" s="134"/>
      <c r="G175" s="144" t="s">
        <v>258</v>
      </c>
      <c r="H175" s="134" t="s">
        <v>104</v>
      </c>
      <c r="I175" s="136">
        <v>240.69</v>
      </c>
      <c r="J175" s="137">
        <v>88264.228500000012</v>
      </c>
      <c r="K175" s="138">
        <f t="shared" si="9"/>
        <v>21244317.157665003</v>
      </c>
      <c r="L175" s="10"/>
      <c r="M175" s="5"/>
    </row>
    <row r="176" spans="1:13" ht="30" customHeight="1">
      <c r="A176" s="5"/>
      <c r="B176" s="9"/>
      <c r="C176" s="133">
        <v>9.4</v>
      </c>
      <c r="D176" s="134"/>
      <c r="E176" s="134"/>
      <c r="F176" s="134"/>
      <c r="G176" s="135" t="s">
        <v>423</v>
      </c>
      <c r="H176" s="134" t="s">
        <v>104</v>
      </c>
      <c r="I176" s="136">
        <v>237.7</v>
      </c>
      <c r="J176" s="137">
        <v>96216.822000000015</v>
      </c>
      <c r="K176" s="138">
        <f t="shared" si="9"/>
        <v>22870738.589400001</v>
      </c>
      <c r="L176" s="10"/>
      <c r="M176" s="5"/>
    </row>
    <row r="177" spans="1:13" ht="30" customHeight="1">
      <c r="A177" s="5"/>
      <c r="B177" s="9"/>
      <c r="C177" s="133">
        <v>9.5</v>
      </c>
      <c r="D177" s="134"/>
      <c r="E177" s="134"/>
      <c r="F177" s="134"/>
      <c r="G177" s="144" t="s">
        <v>260</v>
      </c>
      <c r="H177" s="134" t="s">
        <v>104</v>
      </c>
      <c r="I177" s="136">
        <v>2081.5299999999997</v>
      </c>
      <c r="J177" s="137">
        <v>96216.822000000015</v>
      </c>
      <c r="K177" s="138">
        <f t="shared" si="9"/>
        <v>200278201.49766001</v>
      </c>
      <c r="L177" s="10"/>
      <c r="M177" s="5"/>
    </row>
    <row r="178" spans="1:13" ht="30" customHeight="1">
      <c r="A178" s="5"/>
      <c r="B178" s="9"/>
      <c r="C178" s="133">
        <v>9.6</v>
      </c>
      <c r="D178" s="134"/>
      <c r="E178" s="134"/>
      <c r="F178" s="134"/>
      <c r="G178" s="144" t="s">
        <v>424</v>
      </c>
      <c r="H178" s="134" t="s">
        <v>107</v>
      </c>
      <c r="I178" s="136">
        <v>21</v>
      </c>
      <c r="J178" s="137">
        <v>1139230.08</v>
      </c>
      <c r="K178" s="138">
        <f t="shared" si="9"/>
        <v>23923831.68</v>
      </c>
      <c r="L178" s="10"/>
      <c r="M178" s="5"/>
    </row>
    <row r="179" spans="1:13" ht="30" customHeight="1">
      <c r="A179" s="5"/>
      <c r="B179" s="9"/>
      <c r="C179" s="133">
        <v>9.6999999999999993</v>
      </c>
      <c r="D179" s="134"/>
      <c r="E179" s="134"/>
      <c r="F179" s="134"/>
      <c r="G179" s="135" t="s">
        <v>425</v>
      </c>
      <c r="H179" s="134" t="s">
        <v>107</v>
      </c>
      <c r="I179" s="136">
        <v>55</v>
      </c>
      <c r="J179" s="137">
        <v>635565.82500000007</v>
      </c>
      <c r="K179" s="138">
        <f t="shared" si="9"/>
        <v>34956120.375000007</v>
      </c>
      <c r="L179" s="10"/>
      <c r="M179" s="5"/>
    </row>
    <row r="180" spans="1:13" ht="30" customHeight="1">
      <c r="A180" s="5"/>
      <c r="B180" s="9"/>
      <c r="C180" s="133">
        <v>9.8000000000000007</v>
      </c>
      <c r="D180" s="134"/>
      <c r="E180" s="134"/>
      <c r="F180" s="134"/>
      <c r="G180" s="144" t="s">
        <v>426</v>
      </c>
      <c r="H180" s="134" t="s">
        <v>104</v>
      </c>
      <c r="I180" s="136">
        <v>13.48</v>
      </c>
      <c r="J180" s="137">
        <v>454372.92900000006</v>
      </c>
      <c r="K180" s="138">
        <f t="shared" si="9"/>
        <v>6124947.0829200009</v>
      </c>
      <c r="L180" s="10"/>
      <c r="M180" s="5"/>
    </row>
    <row r="181" spans="1:13" ht="30" customHeight="1">
      <c r="A181" s="5"/>
      <c r="B181" s="9"/>
      <c r="C181" s="133">
        <v>9.9</v>
      </c>
      <c r="D181" s="134"/>
      <c r="E181" s="134"/>
      <c r="F181" s="134"/>
      <c r="G181" s="144" t="s">
        <v>427</v>
      </c>
      <c r="H181" s="134" t="s">
        <v>104</v>
      </c>
      <c r="I181" s="136">
        <v>18.64</v>
      </c>
      <c r="J181" s="137">
        <v>454372.92900000006</v>
      </c>
      <c r="K181" s="138">
        <f t="shared" si="9"/>
        <v>8469511.3965600021</v>
      </c>
      <c r="L181" s="10"/>
      <c r="M181" s="5"/>
    </row>
    <row r="182" spans="1:13" ht="30" customHeight="1">
      <c r="A182" s="5"/>
      <c r="B182" s="9"/>
      <c r="C182" s="365">
        <v>9.1</v>
      </c>
      <c r="D182" s="134"/>
      <c r="E182" s="134"/>
      <c r="F182" s="134"/>
      <c r="G182" s="135" t="s">
        <v>265</v>
      </c>
      <c r="H182" s="134" t="s">
        <v>101</v>
      </c>
      <c r="I182" s="136">
        <v>245.39500000000001</v>
      </c>
      <c r="J182" s="137">
        <v>67949.955000000002</v>
      </c>
      <c r="K182" s="138">
        <f t="shared" si="9"/>
        <v>16674579.207225</v>
      </c>
      <c r="L182" s="10"/>
      <c r="M182" s="5"/>
    </row>
    <row r="183" spans="1:13" ht="30" customHeight="1">
      <c r="A183" s="5"/>
      <c r="B183" s="9"/>
      <c r="C183" s="365">
        <v>9.11</v>
      </c>
      <c r="D183" s="134"/>
      <c r="E183" s="134"/>
      <c r="F183" s="134"/>
      <c r="G183" s="144" t="s">
        <v>428</v>
      </c>
      <c r="H183" s="134" t="s">
        <v>107</v>
      </c>
      <c r="I183" s="136">
        <v>21</v>
      </c>
      <c r="J183" s="137">
        <v>67949.955000000002</v>
      </c>
      <c r="K183" s="138">
        <f t="shared" si="9"/>
        <v>1426949.0549999999</v>
      </c>
      <c r="L183" s="10"/>
      <c r="M183" s="5"/>
    </row>
    <row r="184" spans="1:13" ht="30" customHeight="1">
      <c r="A184" s="5"/>
      <c r="B184" s="9"/>
      <c r="C184" s="365">
        <v>9.1199999999999992</v>
      </c>
      <c r="D184" s="134"/>
      <c r="E184" s="134"/>
      <c r="F184" s="134"/>
      <c r="G184" s="144" t="s">
        <v>429</v>
      </c>
      <c r="H184" s="134" t="s">
        <v>107</v>
      </c>
      <c r="I184" s="136">
        <v>30</v>
      </c>
      <c r="J184" s="137">
        <v>635565.82500000007</v>
      </c>
      <c r="K184" s="138">
        <f t="shared" si="9"/>
        <v>19066974.750000004</v>
      </c>
      <c r="L184" s="10"/>
      <c r="M184" s="5"/>
    </row>
    <row r="185" spans="1:13" ht="30" customHeight="1">
      <c r="A185" s="5"/>
      <c r="B185" s="9"/>
      <c r="C185" s="365">
        <v>9.1300000000000008</v>
      </c>
      <c r="D185" s="134"/>
      <c r="E185" s="134"/>
      <c r="F185" s="134"/>
      <c r="G185" s="135" t="s">
        <v>430</v>
      </c>
      <c r="H185" s="134" t="s">
        <v>101</v>
      </c>
      <c r="I185" s="136">
        <v>269.5</v>
      </c>
      <c r="J185" s="137">
        <v>378400.97700000001</v>
      </c>
      <c r="K185" s="138">
        <f t="shared" si="9"/>
        <v>101979063.30150001</v>
      </c>
      <c r="L185" s="10"/>
      <c r="M185" s="5"/>
    </row>
    <row r="186" spans="1:13" ht="30" customHeight="1">
      <c r="A186" s="5"/>
      <c r="B186" s="9"/>
      <c r="C186" s="365">
        <v>9.14</v>
      </c>
      <c r="D186" s="134"/>
      <c r="E186" s="134"/>
      <c r="F186" s="134"/>
      <c r="G186" s="144" t="s">
        <v>431</v>
      </c>
      <c r="H186" s="134" t="s">
        <v>107</v>
      </c>
      <c r="I186" s="136">
        <v>1</v>
      </c>
      <c r="J186" s="137">
        <v>7202250.0000000009</v>
      </c>
      <c r="K186" s="138">
        <f t="shared" si="9"/>
        <v>7202250.0000000009</v>
      </c>
      <c r="L186" s="10"/>
      <c r="M186" s="5"/>
    </row>
    <row r="187" spans="1:13" ht="30" customHeight="1">
      <c r="A187" s="5"/>
      <c r="B187" s="9"/>
      <c r="C187" s="365">
        <v>9.15</v>
      </c>
      <c r="D187" s="134"/>
      <c r="E187" s="134"/>
      <c r="F187" s="134"/>
      <c r="G187" s="144" t="s">
        <v>432</v>
      </c>
      <c r="H187" s="134" t="s">
        <v>107</v>
      </c>
      <c r="I187" s="136">
        <v>15</v>
      </c>
      <c r="J187" s="137">
        <v>641655</v>
      </c>
      <c r="K187" s="138">
        <f t="shared" si="9"/>
        <v>9624825</v>
      </c>
      <c r="L187" s="10"/>
      <c r="M187" s="5"/>
    </row>
    <row r="188" spans="1:13" ht="30" customHeight="1">
      <c r="A188" s="5"/>
      <c r="B188" s="9"/>
      <c r="C188" s="365">
        <v>9.16</v>
      </c>
      <c r="D188" s="134"/>
      <c r="E188" s="134"/>
      <c r="F188" s="134"/>
      <c r="G188" s="135" t="s">
        <v>271</v>
      </c>
      <c r="H188" s="134" t="s">
        <v>107</v>
      </c>
      <c r="I188" s="136">
        <v>24</v>
      </c>
      <c r="J188" s="137">
        <v>707130.00000000012</v>
      </c>
      <c r="K188" s="138">
        <f t="shared" si="9"/>
        <v>16971120.000000004</v>
      </c>
      <c r="L188" s="10"/>
      <c r="M188" s="5"/>
    </row>
    <row r="189" spans="1:13" ht="30" customHeight="1">
      <c r="A189" s="5"/>
      <c r="B189" s="9"/>
      <c r="C189" s="365">
        <v>9.17</v>
      </c>
      <c r="D189" s="134"/>
      <c r="E189" s="134"/>
      <c r="F189" s="134"/>
      <c r="G189" s="144" t="s">
        <v>433</v>
      </c>
      <c r="H189" s="134" t="s">
        <v>101</v>
      </c>
      <c r="I189" s="136">
        <v>621.57999999999993</v>
      </c>
      <c r="J189" s="137">
        <v>327309.52500000002</v>
      </c>
      <c r="K189" s="138">
        <f t="shared" si="9"/>
        <v>203449054.54949999</v>
      </c>
      <c r="L189" s="10"/>
      <c r="M189" s="5"/>
    </row>
    <row r="190" spans="1:13" ht="30" customHeight="1">
      <c r="A190" s="5"/>
      <c r="B190" s="9"/>
      <c r="C190" s="365">
        <v>9.18</v>
      </c>
      <c r="D190" s="134"/>
      <c r="E190" s="134"/>
      <c r="F190" s="134"/>
      <c r="G190" s="144" t="s">
        <v>434</v>
      </c>
      <c r="H190" s="134" t="s">
        <v>107</v>
      </c>
      <c r="I190" s="136">
        <v>190</v>
      </c>
      <c r="J190" s="137">
        <v>1767825.0000000002</v>
      </c>
      <c r="K190" s="138">
        <f t="shared" si="9"/>
        <v>335886750.00000006</v>
      </c>
      <c r="L190" s="10"/>
      <c r="M190" s="5"/>
    </row>
    <row r="191" spans="1:13" ht="30" customHeight="1">
      <c r="A191" s="5"/>
      <c r="B191" s="9"/>
      <c r="C191" s="365">
        <v>9.19</v>
      </c>
      <c r="D191" s="134"/>
      <c r="E191" s="134"/>
      <c r="F191" s="134"/>
      <c r="G191" s="135" t="s">
        <v>435</v>
      </c>
      <c r="H191" s="134" t="s">
        <v>107</v>
      </c>
      <c r="I191" s="136">
        <v>2</v>
      </c>
      <c r="J191" s="137">
        <v>6678450.0000000009</v>
      </c>
      <c r="K191" s="138">
        <f t="shared" si="9"/>
        <v>13356900.000000002</v>
      </c>
      <c r="L191" s="10"/>
      <c r="M191" s="5"/>
    </row>
    <row r="192" spans="1:13" ht="30" customHeight="1">
      <c r="A192" s="5"/>
      <c r="B192" s="9"/>
      <c r="C192" s="365">
        <v>9.1999999999999993</v>
      </c>
      <c r="D192" s="134"/>
      <c r="E192" s="134"/>
      <c r="F192" s="134"/>
      <c r="G192" s="144" t="s">
        <v>275</v>
      </c>
      <c r="H192" s="134" t="s">
        <v>101</v>
      </c>
      <c r="I192" s="136">
        <v>2358.5600000000004</v>
      </c>
      <c r="J192" s="137">
        <v>260504.07300000003</v>
      </c>
      <c r="K192" s="138">
        <f t="shared" si="9"/>
        <v>614414486.41488016</v>
      </c>
      <c r="L192" s="10"/>
      <c r="M192" s="5"/>
    </row>
    <row r="193" spans="1:13" ht="30" customHeight="1">
      <c r="A193" s="5"/>
      <c r="B193" s="9"/>
      <c r="C193" s="365">
        <v>9.2100000000000009</v>
      </c>
      <c r="D193" s="134"/>
      <c r="E193" s="134"/>
      <c r="F193" s="134"/>
      <c r="G193" s="144" t="s">
        <v>276</v>
      </c>
      <c r="H193" s="134" t="s">
        <v>107</v>
      </c>
      <c r="I193" s="136">
        <v>4</v>
      </c>
      <c r="J193" s="137">
        <v>590938.06500000006</v>
      </c>
      <c r="K193" s="138">
        <f t="shared" si="9"/>
        <v>2363752.2600000002</v>
      </c>
      <c r="L193" s="10"/>
      <c r="M193" s="5"/>
    </row>
    <row r="194" spans="1:13" ht="30" customHeight="1">
      <c r="A194" s="5"/>
      <c r="B194" s="9"/>
      <c r="C194" s="365">
        <v>9.2200000000000006</v>
      </c>
      <c r="D194" s="134"/>
      <c r="E194" s="134"/>
      <c r="F194" s="134"/>
      <c r="G194" s="135" t="s">
        <v>436</v>
      </c>
      <c r="H194" s="134" t="s">
        <v>107</v>
      </c>
      <c r="I194" s="136">
        <v>1</v>
      </c>
      <c r="J194" s="137">
        <v>4583250</v>
      </c>
      <c r="K194" s="138">
        <f t="shared" si="9"/>
        <v>4583250</v>
      </c>
      <c r="L194" s="10"/>
      <c r="M194" s="5"/>
    </row>
    <row r="195" spans="1:13" ht="30" customHeight="1">
      <c r="A195" s="5"/>
      <c r="B195" s="9"/>
      <c r="C195" s="365">
        <v>9.23</v>
      </c>
      <c r="D195" s="134"/>
      <c r="E195" s="134"/>
      <c r="F195" s="134"/>
      <c r="G195" s="144" t="s">
        <v>437</v>
      </c>
      <c r="H195" s="134" t="s">
        <v>101</v>
      </c>
      <c r="I195" s="136">
        <v>3</v>
      </c>
      <c r="J195" s="137">
        <v>32912.100000000006</v>
      </c>
      <c r="K195" s="138">
        <f t="shared" si="9"/>
        <v>98736.300000000017</v>
      </c>
      <c r="L195" s="10"/>
      <c r="M195" s="5"/>
    </row>
    <row r="196" spans="1:13" ht="30" customHeight="1">
      <c r="A196" s="5"/>
      <c r="B196" s="9"/>
      <c r="C196" s="365">
        <v>9.24</v>
      </c>
      <c r="D196" s="134"/>
      <c r="E196" s="134"/>
      <c r="F196" s="134"/>
      <c r="G196" s="144" t="s">
        <v>438</v>
      </c>
      <c r="H196" s="134" t="s">
        <v>107</v>
      </c>
      <c r="I196" s="136">
        <v>1</v>
      </c>
      <c r="J196" s="137">
        <v>4190400.0000000005</v>
      </c>
      <c r="K196" s="138">
        <f t="shared" si="9"/>
        <v>4190400.0000000005</v>
      </c>
      <c r="L196" s="10"/>
      <c r="M196" s="5"/>
    </row>
    <row r="197" spans="1:13" ht="30" customHeight="1">
      <c r="A197" s="5"/>
      <c r="B197" s="9"/>
      <c r="C197" s="365">
        <v>9.25</v>
      </c>
      <c r="D197" s="134"/>
      <c r="E197" s="134"/>
      <c r="F197" s="134"/>
      <c r="G197" s="135" t="s">
        <v>439</v>
      </c>
      <c r="H197" s="134" t="s">
        <v>101</v>
      </c>
      <c r="I197" s="136">
        <v>50.06</v>
      </c>
      <c r="J197" s="137">
        <v>351600.75</v>
      </c>
      <c r="K197" s="138">
        <f t="shared" si="9"/>
        <v>17601133.545000002</v>
      </c>
      <c r="L197" s="10"/>
      <c r="M197" s="5"/>
    </row>
    <row r="198" spans="1:13" ht="30" customHeight="1">
      <c r="A198" s="5"/>
      <c r="B198" s="9"/>
      <c r="C198" s="365">
        <v>9.26</v>
      </c>
      <c r="D198" s="134"/>
      <c r="E198" s="134"/>
      <c r="F198" s="134"/>
      <c r="G198" s="144" t="s">
        <v>440</v>
      </c>
      <c r="H198" s="134" t="s">
        <v>107</v>
      </c>
      <c r="I198" s="136">
        <v>103</v>
      </c>
      <c r="J198" s="137">
        <v>1113143.094</v>
      </c>
      <c r="K198" s="138">
        <f t="shared" si="9"/>
        <v>114653738.68200001</v>
      </c>
      <c r="L198" s="10"/>
      <c r="M198" s="5"/>
    </row>
    <row r="199" spans="1:13" ht="30" customHeight="1">
      <c r="A199" s="5"/>
      <c r="B199" s="9"/>
      <c r="C199" s="365">
        <v>9.27</v>
      </c>
      <c r="D199" s="134"/>
      <c r="E199" s="134"/>
      <c r="F199" s="134"/>
      <c r="G199" s="144" t="s">
        <v>282</v>
      </c>
      <c r="H199" s="134" t="s">
        <v>107</v>
      </c>
      <c r="I199" s="136">
        <v>4</v>
      </c>
      <c r="J199" s="137">
        <v>3501033.3675000002</v>
      </c>
      <c r="K199" s="138">
        <f t="shared" si="9"/>
        <v>14004133.470000001</v>
      </c>
      <c r="L199" s="10"/>
      <c r="M199" s="5"/>
    </row>
    <row r="200" spans="1:13" ht="30" customHeight="1">
      <c r="A200" s="5"/>
      <c r="B200" s="9"/>
      <c r="C200" s="365">
        <v>9.2799999999999994</v>
      </c>
      <c r="D200" s="134"/>
      <c r="E200" s="134"/>
      <c r="F200" s="134"/>
      <c r="G200" s="135" t="s">
        <v>441</v>
      </c>
      <c r="H200" s="134" t="s">
        <v>107</v>
      </c>
      <c r="I200" s="136">
        <v>160</v>
      </c>
      <c r="J200" s="137">
        <v>358306.04475</v>
      </c>
      <c r="K200" s="138">
        <f t="shared" si="9"/>
        <v>57328967.159999996</v>
      </c>
      <c r="L200" s="10"/>
      <c r="M200" s="5"/>
    </row>
    <row r="201" spans="1:13" ht="30" customHeight="1" thickBot="1">
      <c r="A201" s="5"/>
      <c r="B201" s="9"/>
      <c r="C201" s="139" t="s">
        <v>13</v>
      </c>
      <c r="D201" s="140"/>
      <c r="E201" s="140"/>
      <c r="F201" s="140"/>
      <c r="G201" s="141"/>
      <c r="H201" s="140"/>
      <c r="I201" s="136"/>
      <c r="J201" s="142"/>
      <c r="K201" s="143">
        <f>SUM(K173:K200)</f>
        <v>1897792875.7868102</v>
      </c>
      <c r="L201" s="10"/>
      <c r="M201" s="5"/>
    </row>
    <row r="202" spans="1:13" ht="30" customHeight="1" thickBot="1">
      <c r="A202" s="5"/>
      <c r="B202" s="9"/>
      <c r="C202" s="130" t="s">
        <v>284</v>
      </c>
      <c r="D202" s="131"/>
      <c r="E202" s="131"/>
      <c r="F202" s="131"/>
      <c r="G202" s="131"/>
      <c r="H202" s="131"/>
      <c r="I202" s="131"/>
      <c r="J202" s="131"/>
      <c r="K202" s="132"/>
      <c r="L202" s="10"/>
      <c r="M202" s="5"/>
    </row>
    <row r="203" spans="1:13" ht="30" customHeight="1">
      <c r="A203" s="5"/>
      <c r="B203" s="9"/>
      <c r="C203" s="133">
        <v>10.1</v>
      </c>
      <c r="D203" s="134"/>
      <c r="E203" s="134"/>
      <c r="F203" s="134"/>
      <c r="G203" s="135" t="s">
        <v>442</v>
      </c>
      <c r="H203" s="134" t="s">
        <v>101</v>
      </c>
      <c r="I203" s="136">
        <v>10367.786250000001</v>
      </c>
      <c r="J203" s="137">
        <v>41901.381000000001</v>
      </c>
      <c r="K203" s="138">
        <f>I203*J203</f>
        <v>434424561.78781128</v>
      </c>
      <c r="L203" s="10"/>
      <c r="M203" s="5"/>
    </row>
    <row r="204" spans="1:13" ht="30" customHeight="1">
      <c r="A204" s="5"/>
      <c r="B204" s="9"/>
      <c r="C204" s="133">
        <v>10.199999999999999</v>
      </c>
      <c r="D204" s="134"/>
      <c r="E204" s="134"/>
      <c r="F204" s="134"/>
      <c r="G204" s="144" t="s">
        <v>286</v>
      </c>
      <c r="H204" s="134" t="s">
        <v>101</v>
      </c>
      <c r="I204" s="136">
        <v>22363.963049999998</v>
      </c>
      <c r="J204" s="137">
        <v>23589.333000000002</v>
      </c>
      <c r="K204" s="138">
        <f t="shared" ref="K204:K216" si="10">I204*J204</f>
        <v>527550971.58614564</v>
      </c>
      <c r="L204" s="10"/>
      <c r="M204" s="5"/>
    </row>
    <row r="205" spans="1:13" ht="30" customHeight="1">
      <c r="A205" s="5"/>
      <c r="B205" s="9"/>
      <c r="C205" s="133">
        <v>10.3</v>
      </c>
      <c r="D205" s="134"/>
      <c r="E205" s="134"/>
      <c r="F205" s="134"/>
      <c r="G205" s="144" t="s">
        <v>287</v>
      </c>
      <c r="H205" s="134" t="s">
        <v>101</v>
      </c>
      <c r="I205" s="136">
        <v>4742.9407000000001</v>
      </c>
      <c r="J205" s="137">
        <v>140443.875</v>
      </c>
      <c r="K205" s="138">
        <f t="shared" si="10"/>
        <v>666116970.80321252</v>
      </c>
      <c r="L205" s="10"/>
      <c r="M205" s="5"/>
    </row>
    <row r="206" spans="1:13" ht="30" customHeight="1">
      <c r="A206" s="5"/>
      <c r="B206" s="9"/>
      <c r="C206" s="133">
        <v>10.4</v>
      </c>
      <c r="D206" s="134"/>
      <c r="E206" s="134"/>
      <c r="F206" s="134"/>
      <c r="G206" s="135" t="s">
        <v>443</v>
      </c>
      <c r="H206" s="134" t="s">
        <v>101</v>
      </c>
      <c r="I206" s="136">
        <v>377.6</v>
      </c>
      <c r="J206" s="137">
        <v>121233.51000000001</v>
      </c>
      <c r="K206" s="138">
        <f t="shared" si="10"/>
        <v>45777773.376000009</v>
      </c>
      <c r="L206" s="10"/>
      <c r="M206" s="5"/>
    </row>
    <row r="207" spans="1:13" ht="30" customHeight="1">
      <c r="A207" s="5"/>
      <c r="B207" s="9"/>
      <c r="C207" s="133">
        <v>10.5</v>
      </c>
      <c r="D207" s="134"/>
      <c r="E207" s="134"/>
      <c r="F207" s="134"/>
      <c r="G207" s="144" t="s">
        <v>289</v>
      </c>
      <c r="H207" s="134" t="s">
        <v>104</v>
      </c>
      <c r="I207" s="136">
        <v>715</v>
      </c>
      <c r="J207" s="137">
        <v>10803.375</v>
      </c>
      <c r="K207" s="138">
        <f t="shared" si="10"/>
        <v>7724413.125</v>
      </c>
      <c r="L207" s="10"/>
      <c r="M207" s="5"/>
    </row>
    <row r="208" spans="1:13" ht="30" customHeight="1">
      <c r="A208" s="5"/>
      <c r="B208" s="9"/>
      <c r="C208" s="133">
        <v>10.6</v>
      </c>
      <c r="D208" s="134"/>
      <c r="E208" s="134"/>
      <c r="F208" s="134"/>
      <c r="G208" s="144" t="s">
        <v>444</v>
      </c>
      <c r="H208" s="134" t="s">
        <v>104</v>
      </c>
      <c r="I208" s="136">
        <v>185.4</v>
      </c>
      <c r="J208" s="137">
        <v>27797</v>
      </c>
      <c r="K208" s="138">
        <f t="shared" si="10"/>
        <v>5153563.8</v>
      </c>
      <c r="L208" s="10"/>
      <c r="M208" s="5"/>
    </row>
    <row r="209" spans="1:13" ht="30" customHeight="1">
      <c r="A209" s="5"/>
      <c r="B209" s="9"/>
      <c r="C209" s="133">
        <v>10.7</v>
      </c>
      <c r="D209" s="134"/>
      <c r="E209" s="134"/>
      <c r="F209" s="134"/>
      <c r="G209" s="135" t="s">
        <v>291</v>
      </c>
      <c r="H209" s="134" t="s">
        <v>101</v>
      </c>
      <c r="I209" s="136">
        <v>8263.39</v>
      </c>
      <c r="J209" s="137">
        <v>32795</v>
      </c>
      <c r="K209" s="138">
        <f t="shared" si="10"/>
        <v>270997875.04999995</v>
      </c>
      <c r="L209" s="10"/>
      <c r="M209" s="5"/>
    </row>
    <row r="210" spans="1:13" ht="30" customHeight="1">
      <c r="A210" s="5"/>
      <c r="B210" s="9"/>
      <c r="C210" s="133">
        <v>10.8</v>
      </c>
      <c r="D210" s="134"/>
      <c r="E210" s="134"/>
      <c r="F210" s="134"/>
      <c r="G210" s="144" t="s">
        <v>292</v>
      </c>
      <c r="H210" s="134" t="s">
        <v>101</v>
      </c>
      <c r="I210" s="136">
        <v>57.5</v>
      </c>
      <c r="J210" s="137">
        <v>32795</v>
      </c>
      <c r="K210" s="138">
        <f t="shared" si="10"/>
        <v>1885712.5</v>
      </c>
      <c r="L210" s="10"/>
      <c r="M210" s="5"/>
    </row>
    <row r="211" spans="1:13" ht="30" customHeight="1">
      <c r="A211" s="5"/>
      <c r="B211" s="9"/>
      <c r="C211" s="133">
        <v>10.9</v>
      </c>
      <c r="D211" s="134"/>
      <c r="E211" s="134"/>
      <c r="F211" s="134"/>
      <c r="G211" s="144" t="s">
        <v>293</v>
      </c>
      <c r="H211" s="134" t="s">
        <v>101</v>
      </c>
      <c r="I211" s="136">
        <v>1896.43</v>
      </c>
      <c r="J211" s="137">
        <v>84923.694000000003</v>
      </c>
      <c r="K211" s="138">
        <f t="shared" si="10"/>
        <v>161051841.01242</v>
      </c>
      <c r="L211" s="10"/>
      <c r="M211" s="5"/>
    </row>
    <row r="212" spans="1:13" ht="30" customHeight="1">
      <c r="A212" s="5"/>
      <c r="B212" s="9"/>
      <c r="C212" s="365">
        <v>10.1</v>
      </c>
      <c r="D212" s="134"/>
      <c r="E212" s="134"/>
      <c r="F212" s="134"/>
      <c r="G212" s="135" t="s">
        <v>294</v>
      </c>
      <c r="H212" s="134" t="s">
        <v>101</v>
      </c>
      <c r="I212" s="136">
        <v>66.37</v>
      </c>
      <c r="J212" s="137">
        <v>42945.052500000005</v>
      </c>
      <c r="K212" s="138">
        <f t="shared" si="10"/>
        <v>2850263.1344250008</v>
      </c>
      <c r="L212" s="10"/>
      <c r="M212" s="5"/>
    </row>
    <row r="213" spans="1:13" ht="30" customHeight="1">
      <c r="A213" s="5"/>
      <c r="B213" s="9"/>
      <c r="C213" s="365">
        <v>10.11</v>
      </c>
      <c r="D213" s="134"/>
      <c r="E213" s="134"/>
      <c r="F213" s="134"/>
      <c r="G213" s="144" t="s">
        <v>445</v>
      </c>
      <c r="H213" s="134" t="s">
        <v>104</v>
      </c>
      <c r="I213" s="136">
        <v>538</v>
      </c>
      <c r="J213" s="137">
        <v>35019.958500000001</v>
      </c>
      <c r="K213" s="138">
        <f t="shared" si="10"/>
        <v>18840737.673</v>
      </c>
      <c r="L213" s="10"/>
      <c r="M213" s="5"/>
    </row>
    <row r="214" spans="1:13" ht="30" customHeight="1">
      <c r="A214" s="5"/>
      <c r="B214" s="9"/>
      <c r="C214" s="365">
        <v>10.119999999999999</v>
      </c>
      <c r="D214" s="134"/>
      <c r="E214" s="134"/>
      <c r="F214" s="134"/>
      <c r="G214" s="144" t="s">
        <v>296</v>
      </c>
      <c r="H214" s="134" t="s">
        <v>104</v>
      </c>
      <c r="I214" s="136">
        <v>5</v>
      </c>
      <c r="J214" s="137">
        <v>93974.434200000018</v>
      </c>
      <c r="K214" s="138">
        <f t="shared" si="10"/>
        <v>469872.17100000009</v>
      </c>
      <c r="L214" s="10"/>
      <c r="M214" s="5"/>
    </row>
    <row r="215" spans="1:13" ht="30" customHeight="1">
      <c r="A215" s="5"/>
      <c r="B215" s="9"/>
      <c r="C215" s="365">
        <v>10.130000000000001</v>
      </c>
      <c r="D215" s="134"/>
      <c r="E215" s="134"/>
      <c r="F215" s="134"/>
      <c r="G215" s="135" t="s">
        <v>297</v>
      </c>
      <c r="H215" s="134" t="s">
        <v>104</v>
      </c>
      <c r="I215" s="136">
        <v>8.8000000000000007</v>
      </c>
      <c r="J215" s="137">
        <v>10803.375</v>
      </c>
      <c r="K215" s="138">
        <f t="shared" si="10"/>
        <v>95069.700000000012</v>
      </c>
      <c r="L215" s="10"/>
      <c r="M215" s="5"/>
    </row>
    <row r="216" spans="1:13" ht="30" customHeight="1">
      <c r="A216" s="5"/>
      <c r="B216" s="9"/>
      <c r="C216" s="365">
        <v>10.14</v>
      </c>
      <c r="D216" s="134"/>
      <c r="E216" s="134"/>
      <c r="F216" s="134"/>
      <c r="G216" s="144" t="s">
        <v>298</v>
      </c>
      <c r="H216" s="134" t="s">
        <v>101</v>
      </c>
      <c r="I216" s="136">
        <v>191.67000000000002</v>
      </c>
      <c r="J216" s="137">
        <v>14993.775000000001</v>
      </c>
      <c r="K216" s="138">
        <f t="shared" si="10"/>
        <v>2873856.8542500003</v>
      </c>
      <c r="L216" s="10"/>
      <c r="M216" s="5"/>
    </row>
    <row r="217" spans="1:13" ht="30" customHeight="1" thickBot="1">
      <c r="A217" s="5"/>
      <c r="B217" s="9"/>
      <c r="C217" s="366" t="s">
        <v>13</v>
      </c>
      <c r="D217" s="367"/>
      <c r="E217" s="151"/>
      <c r="F217" s="151"/>
      <c r="G217" s="152"/>
      <c r="H217" s="151"/>
      <c r="I217" s="136"/>
      <c r="J217" s="153"/>
      <c r="K217" s="154">
        <f>SUM(K203:K216)</f>
        <v>2145813482.5732641</v>
      </c>
      <c r="L217" s="10"/>
      <c r="M217" s="5"/>
    </row>
    <row r="218" spans="1:13" ht="30" customHeight="1" thickBot="1">
      <c r="A218" s="5"/>
      <c r="B218" s="9"/>
      <c r="C218" s="130" t="s">
        <v>446</v>
      </c>
      <c r="D218" s="131"/>
      <c r="E218" s="131"/>
      <c r="F218" s="131"/>
      <c r="G218" s="131"/>
      <c r="H218" s="131"/>
      <c r="I218" s="131"/>
      <c r="J218" s="131"/>
      <c r="K218" s="132"/>
      <c r="L218" s="10"/>
      <c r="M218" s="5"/>
    </row>
    <row r="219" spans="1:13" ht="30" customHeight="1">
      <c r="A219" s="5"/>
      <c r="B219" s="9"/>
      <c r="C219" s="133">
        <v>11.1</v>
      </c>
      <c r="D219" s="134"/>
      <c r="E219" s="134"/>
      <c r="F219" s="134"/>
      <c r="G219" s="135" t="s">
        <v>300</v>
      </c>
      <c r="H219" s="134" t="s">
        <v>104</v>
      </c>
      <c r="I219" s="136">
        <v>887.16</v>
      </c>
      <c r="J219" s="137">
        <v>69829.087500000009</v>
      </c>
      <c r="K219" s="138">
        <f>I219*J219</f>
        <v>61949573.266500004</v>
      </c>
      <c r="L219" s="10"/>
      <c r="M219" s="5"/>
    </row>
    <row r="220" spans="1:13" ht="30" customHeight="1">
      <c r="A220" s="5"/>
      <c r="B220" s="9"/>
      <c r="C220" s="133">
        <v>11.2</v>
      </c>
      <c r="D220" s="134"/>
      <c r="E220" s="134"/>
      <c r="F220" s="134"/>
      <c r="G220" s="144" t="s">
        <v>301</v>
      </c>
      <c r="H220" s="134" t="s">
        <v>104</v>
      </c>
      <c r="I220" s="136">
        <v>5820.63</v>
      </c>
      <c r="J220" s="137">
        <v>40301.172000000006</v>
      </c>
      <c r="K220" s="138">
        <f t="shared" ref="K220:K265" si="11">I220*J220</f>
        <v>234578210.77836004</v>
      </c>
      <c r="L220" s="10"/>
      <c r="M220" s="5"/>
    </row>
    <row r="221" spans="1:13" ht="30" customHeight="1">
      <c r="A221" s="5"/>
      <c r="B221" s="9"/>
      <c r="C221" s="133">
        <v>11.3</v>
      </c>
      <c r="D221" s="134"/>
      <c r="E221" s="134"/>
      <c r="F221" s="134"/>
      <c r="G221" s="144" t="s">
        <v>302</v>
      </c>
      <c r="H221" s="134" t="s">
        <v>104</v>
      </c>
      <c r="I221" s="136">
        <v>787.44</v>
      </c>
      <c r="J221" s="137">
        <v>154086.24600000001</v>
      </c>
      <c r="K221" s="138">
        <f t="shared" si="11"/>
        <v>121333673.55024002</v>
      </c>
      <c r="L221" s="10"/>
      <c r="M221" s="5"/>
    </row>
    <row r="222" spans="1:13" ht="30" customHeight="1">
      <c r="A222" s="5"/>
      <c r="B222" s="9"/>
      <c r="C222" s="133">
        <v>11.4</v>
      </c>
      <c r="D222" s="134"/>
      <c r="E222" s="134"/>
      <c r="F222" s="134"/>
      <c r="G222" s="135" t="s">
        <v>303</v>
      </c>
      <c r="H222" s="134" t="s">
        <v>104</v>
      </c>
      <c r="I222" s="136">
        <v>3131</v>
      </c>
      <c r="J222" s="137">
        <v>82944.253800000006</v>
      </c>
      <c r="K222" s="138">
        <f t="shared" si="11"/>
        <v>259698458.64780003</v>
      </c>
      <c r="L222" s="10"/>
      <c r="M222" s="5"/>
    </row>
    <row r="223" spans="1:13" ht="30" customHeight="1">
      <c r="A223" s="5"/>
      <c r="B223" s="9"/>
      <c r="C223" s="133">
        <v>11.5</v>
      </c>
      <c r="D223" s="134"/>
      <c r="E223" s="134"/>
      <c r="F223" s="134"/>
      <c r="G223" s="144" t="s">
        <v>304</v>
      </c>
      <c r="H223" s="134" t="s">
        <v>107</v>
      </c>
      <c r="I223" s="136">
        <v>6</v>
      </c>
      <c r="J223" s="137">
        <v>668857.2435000001</v>
      </c>
      <c r="K223" s="138">
        <f t="shared" si="11"/>
        <v>4013143.4610000006</v>
      </c>
      <c r="L223" s="10"/>
      <c r="M223" s="5"/>
    </row>
    <row r="224" spans="1:13" ht="30" customHeight="1">
      <c r="A224" s="5"/>
      <c r="B224" s="9"/>
      <c r="C224" s="133">
        <v>11.6</v>
      </c>
      <c r="D224" s="134"/>
      <c r="E224" s="134"/>
      <c r="F224" s="134"/>
      <c r="G224" s="144" t="s">
        <v>305</v>
      </c>
      <c r="H224" s="134" t="s">
        <v>107</v>
      </c>
      <c r="I224" s="136">
        <v>4</v>
      </c>
      <c r="J224" s="137">
        <v>1061707.2435000001</v>
      </c>
      <c r="K224" s="138">
        <f t="shared" si="11"/>
        <v>4246828.9740000004</v>
      </c>
      <c r="L224" s="10"/>
      <c r="M224" s="5"/>
    </row>
    <row r="225" spans="1:13" ht="30" customHeight="1">
      <c r="A225" s="5"/>
      <c r="B225" s="9"/>
      <c r="C225" s="133">
        <v>11.7</v>
      </c>
      <c r="D225" s="134"/>
      <c r="E225" s="134"/>
      <c r="F225" s="134"/>
      <c r="G225" s="135" t="s">
        <v>447</v>
      </c>
      <c r="H225" s="134" t="s">
        <v>107</v>
      </c>
      <c r="I225" s="136">
        <v>24</v>
      </c>
      <c r="J225" s="137">
        <v>87540.075000000012</v>
      </c>
      <c r="K225" s="138">
        <f t="shared" si="11"/>
        <v>2100961.8000000003</v>
      </c>
      <c r="L225" s="10"/>
      <c r="M225" s="5"/>
    </row>
    <row r="226" spans="1:13" ht="30" customHeight="1">
      <c r="A226" s="5"/>
      <c r="B226" s="9"/>
      <c r="C226" s="133">
        <v>11.8</v>
      </c>
      <c r="D226" s="134"/>
      <c r="E226" s="134"/>
      <c r="F226" s="134"/>
      <c r="G226" s="144" t="s">
        <v>307</v>
      </c>
      <c r="H226" s="134" t="s">
        <v>107</v>
      </c>
      <c r="I226" s="136">
        <v>6</v>
      </c>
      <c r="J226" s="137">
        <v>152019.85500000001</v>
      </c>
      <c r="K226" s="138">
        <f t="shared" si="11"/>
        <v>912119.13000000012</v>
      </c>
      <c r="L226" s="10"/>
      <c r="M226" s="5"/>
    </row>
    <row r="227" spans="1:13" ht="30" customHeight="1">
      <c r="A227" s="5"/>
      <c r="B227" s="9"/>
      <c r="C227" s="133">
        <v>11.9</v>
      </c>
      <c r="D227" s="134"/>
      <c r="E227" s="134"/>
      <c r="F227" s="134"/>
      <c r="G227" s="144" t="s">
        <v>308</v>
      </c>
      <c r="H227" s="134" t="s">
        <v>107</v>
      </c>
      <c r="I227" s="136">
        <v>752</v>
      </c>
      <c r="J227" s="137">
        <v>93587</v>
      </c>
      <c r="K227" s="138">
        <f t="shared" si="11"/>
        <v>70377424</v>
      </c>
      <c r="L227" s="10"/>
      <c r="M227" s="5"/>
    </row>
    <row r="228" spans="1:13" ht="30" customHeight="1">
      <c r="A228" s="5"/>
      <c r="B228" s="9"/>
      <c r="C228" s="365">
        <v>11.1</v>
      </c>
      <c r="D228" s="134"/>
      <c r="E228" s="134"/>
      <c r="F228" s="134"/>
      <c r="G228" s="135" t="s">
        <v>448</v>
      </c>
      <c r="H228" s="134" t="s">
        <v>107</v>
      </c>
      <c r="I228" s="136">
        <v>26</v>
      </c>
      <c r="J228" s="137">
        <v>334970.10000000003</v>
      </c>
      <c r="K228" s="138">
        <f t="shared" si="11"/>
        <v>8709222.6000000015</v>
      </c>
      <c r="L228" s="10"/>
      <c r="M228" s="5"/>
    </row>
    <row r="229" spans="1:13" ht="30" customHeight="1">
      <c r="A229" s="5"/>
      <c r="B229" s="9"/>
      <c r="C229" s="365">
        <v>11.11</v>
      </c>
      <c r="D229" s="134"/>
      <c r="E229" s="134"/>
      <c r="F229" s="134"/>
      <c r="G229" s="144" t="s">
        <v>449</v>
      </c>
      <c r="H229" s="134" t="s">
        <v>107</v>
      </c>
      <c r="I229" s="136">
        <v>231</v>
      </c>
      <c r="J229" s="137">
        <v>73661.994000000006</v>
      </c>
      <c r="K229" s="138">
        <f t="shared" si="11"/>
        <v>17015920.614</v>
      </c>
      <c r="L229" s="10"/>
      <c r="M229" s="5"/>
    </row>
    <row r="230" spans="1:13" ht="30" customHeight="1">
      <c r="A230" s="5"/>
      <c r="B230" s="9"/>
      <c r="C230" s="365">
        <v>11.12</v>
      </c>
      <c r="D230" s="134"/>
      <c r="E230" s="134"/>
      <c r="F230" s="134"/>
      <c r="G230" s="144" t="s">
        <v>450</v>
      </c>
      <c r="H230" s="134" t="s">
        <v>107</v>
      </c>
      <c r="I230" s="136">
        <v>128</v>
      </c>
      <c r="J230" s="137">
        <v>490054.70880000008</v>
      </c>
      <c r="K230" s="138">
        <f t="shared" si="11"/>
        <v>62727002.72640001</v>
      </c>
      <c r="L230" s="10"/>
      <c r="M230" s="5"/>
    </row>
    <row r="231" spans="1:13" ht="30" customHeight="1">
      <c r="A231" s="5"/>
      <c r="B231" s="9"/>
      <c r="C231" s="365">
        <v>11.13</v>
      </c>
      <c r="D231" s="134"/>
      <c r="E231" s="134"/>
      <c r="F231" s="134"/>
      <c r="G231" s="135" t="s">
        <v>451</v>
      </c>
      <c r="H231" s="134" t="s">
        <v>107</v>
      </c>
      <c r="I231" s="136">
        <v>884</v>
      </c>
      <c r="J231" s="137">
        <v>210218</v>
      </c>
      <c r="K231" s="138">
        <f t="shared" si="11"/>
        <v>185832712</v>
      </c>
      <c r="L231" s="10"/>
      <c r="M231" s="5"/>
    </row>
    <row r="232" spans="1:13" ht="30" customHeight="1">
      <c r="A232" s="5"/>
      <c r="B232" s="9"/>
      <c r="C232" s="365">
        <v>11.14</v>
      </c>
      <c r="D232" s="134"/>
      <c r="E232" s="134"/>
      <c r="F232" s="134"/>
      <c r="G232" s="144" t="s">
        <v>313</v>
      </c>
      <c r="H232" s="134" t="s">
        <v>107</v>
      </c>
      <c r="I232" s="136">
        <v>289</v>
      </c>
      <c r="J232" s="137">
        <v>91960.000000000015</v>
      </c>
      <c r="K232" s="138">
        <f t="shared" si="11"/>
        <v>26576440.000000004</v>
      </c>
      <c r="L232" s="10"/>
      <c r="M232" s="5"/>
    </row>
    <row r="233" spans="1:13" ht="30" customHeight="1">
      <c r="A233" s="5"/>
      <c r="B233" s="9"/>
      <c r="C233" s="365">
        <v>11.15</v>
      </c>
      <c r="D233" s="134"/>
      <c r="E233" s="134"/>
      <c r="F233" s="134"/>
      <c r="G233" s="144" t="s">
        <v>314</v>
      </c>
      <c r="H233" s="134" t="s">
        <v>107</v>
      </c>
      <c r="I233" s="136">
        <v>357</v>
      </c>
      <c r="J233" s="137">
        <v>103587.00000000001</v>
      </c>
      <c r="K233" s="138">
        <f t="shared" si="11"/>
        <v>36980559.000000007</v>
      </c>
      <c r="L233" s="10"/>
      <c r="M233" s="5"/>
    </row>
    <row r="234" spans="1:13" ht="30" customHeight="1">
      <c r="A234" s="5"/>
      <c r="B234" s="9"/>
      <c r="C234" s="365">
        <v>11.16</v>
      </c>
      <c r="D234" s="134"/>
      <c r="E234" s="134"/>
      <c r="F234" s="134"/>
      <c r="G234" s="135" t="s">
        <v>452</v>
      </c>
      <c r="H234" s="134" t="s">
        <v>107</v>
      </c>
      <c r="I234" s="136">
        <v>493</v>
      </c>
      <c r="J234" s="137">
        <v>91960.000000000015</v>
      </c>
      <c r="K234" s="138">
        <f t="shared" si="11"/>
        <v>45336280.000000007</v>
      </c>
      <c r="L234" s="10"/>
      <c r="M234" s="5"/>
    </row>
    <row r="235" spans="1:13" ht="30" customHeight="1">
      <c r="A235" s="5"/>
      <c r="B235" s="9"/>
      <c r="C235" s="365">
        <v>11.17</v>
      </c>
      <c r="D235" s="134"/>
      <c r="E235" s="134"/>
      <c r="F235" s="134"/>
      <c r="G235" s="144" t="s">
        <v>316</v>
      </c>
      <c r="H235" s="134" t="s">
        <v>107</v>
      </c>
      <c r="I235" s="136">
        <v>736</v>
      </c>
      <c r="J235" s="137">
        <v>448767</v>
      </c>
      <c r="K235" s="138">
        <f t="shared" si="11"/>
        <v>330292512</v>
      </c>
      <c r="L235" s="10"/>
      <c r="M235" s="5"/>
    </row>
    <row r="236" spans="1:13" ht="30" customHeight="1">
      <c r="A236" s="5"/>
      <c r="B236" s="9"/>
      <c r="C236" s="365">
        <v>11.18</v>
      </c>
      <c r="D236" s="134"/>
      <c r="E236" s="134"/>
      <c r="F236" s="134"/>
      <c r="G236" s="144" t="s">
        <v>317</v>
      </c>
      <c r="H236" s="134" t="s">
        <v>107</v>
      </c>
      <c r="I236" s="136">
        <v>182</v>
      </c>
      <c r="J236" s="137">
        <v>91960.000000000015</v>
      </c>
      <c r="K236" s="138">
        <f t="shared" si="11"/>
        <v>16736720.000000002</v>
      </c>
      <c r="L236" s="10"/>
      <c r="M236" s="5"/>
    </row>
    <row r="237" spans="1:13" ht="30" customHeight="1">
      <c r="A237" s="5"/>
      <c r="B237" s="9"/>
      <c r="C237" s="365">
        <v>11.19</v>
      </c>
      <c r="D237" s="134"/>
      <c r="E237" s="134"/>
      <c r="F237" s="134"/>
      <c r="G237" s="135" t="s">
        <v>453</v>
      </c>
      <c r="H237" s="134" t="s">
        <v>107</v>
      </c>
      <c r="I237" s="136">
        <v>51</v>
      </c>
      <c r="J237" s="137">
        <v>35622.000000000044</v>
      </c>
      <c r="K237" s="138">
        <f t="shared" si="11"/>
        <v>1816722.0000000023</v>
      </c>
      <c r="L237" s="10"/>
      <c r="M237" s="5"/>
    </row>
    <row r="238" spans="1:13" ht="30" customHeight="1">
      <c r="A238" s="5"/>
      <c r="B238" s="9"/>
      <c r="C238" s="365">
        <v>11.2</v>
      </c>
      <c r="D238" s="134"/>
      <c r="E238" s="134"/>
      <c r="F238" s="134"/>
      <c r="G238" s="144" t="s">
        <v>319</v>
      </c>
      <c r="H238" s="134" t="s">
        <v>107</v>
      </c>
      <c r="I238" s="136">
        <v>239</v>
      </c>
      <c r="J238" s="137">
        <v>39580.000000000044</v>
      </c>
      <c r="K238" s="138">
        <f t="shared" si="11"/>
        <v>9459620.0000000112</v>
      </c>
      <c r="L238" s="10"/>
      <c r="M238" s="5"/>
    </row>
    <row r="239" spans="1:13" ht="30" customHeight="1">
      <c r="A239" s="5"/>
      <c r="B239" s="9"/>
      <c r="C239" s="365">
        <v>11.21</v>
      </c>
      <c r="D239" s="134"/>
      <c r="E239" s="134"/>
      <c r="F239" s="134"/>
      <c r="G239" s="144" t="s">
        <v>320</v>
      </c>
      <c r="H239" s="134" t="s">
        <v>107</v>
      </c>
      <c r="I239" s="136">
        <v>5</v>
      </c>
      <c r="J239" s="137">
        <v>43538.000000000058</v>
      </c>
      <c r="K239" s="138">
        <f t="shared" si="11"/>
        <v>217690.00000000029</v>
      </c>
      <c r="L239" s="10"/>
      <c r="M239" s="5"/>
    </row>
    <row r="240" spans="1:13" ht="30" customHeight="1">
      <c r="A240" s="5"/>
      <c r="B240" s="9"/>
      <c r="C240" s="365">
        <v>11.22</v>
      </c>
      <c r="D240" s="134"/>
      <c r="E240" s="134"/>
      <c r="F240" s="134"/>
      <c r="G240" s="135" t="s">
        <v>321</v>
      </c>
      <c r="H240" s="134" t="s">
        <v>107</v>
      </c>
      <c r="I240" s="136">
        <v>9</v>
      </c>
      <c r="J240" s="137">
        <v>206895.76200000002</v>
      </c>
      <c r="K240" s="138">
        <f t="shared" si="11"/>
        <v>1862061.8580000002</v>
      </c>
      <c r="L240" s="10"/>
      <c r="M240" s="5"/>
    </row>
    <row r="241" spans="1:13" ht="30" customHeight="1">
      <c r="A241" s="5"/>
      <c r="B241" s="9"/>
      <c r="C241" s="365">
        <v>11.23</v>
      </c>
      <c r="D241" s="134"/>
      <c r="E241" s="134"/>
      <c r="F241" s="134"/>
      <c r="G241" s="144" t="s">
        <v>454</v>
      </c>
      <c r="H241" s="134" t="s">
        <v>107</v>
      </c>
      <c r="I241" s="136">
        <v>6</v>
      </c>
      <c r="J241" s="137">
        <v>541478.25</v>
      </c>
      <c r="K241" s="138">
        <f t="shared" si="11"/>
        <v>3248869.5</v>
      </c>
      <c r="L241" s="10"/>
      <c r="M241" s="5"/>
    </row>
    <row r="242" spans="1:13" ht="30" customHeight="1">
      <c r="A242" s="5"/>
      <c r="B242" s="9"/>
      <c r="C242" s="365">
        <v>11.24</v>
      </c>
      <c r="D242" s="134"/>
      <c r="E242" s="134"/>
      <c r="F242" s="134"/>
      <c r="G242" s="144" t="s">
        <v>323</v>
      </c>
      <c r="H242" s="134" t="s">
        <v>107</v>
      </c>
      <c r="I242" s="136">
        <v>4</v>
      </c>
      <c r="J242" s="137">
        <v>594231.45750000002</v>
      </c>
      <c r="K242" s="138">
        <f t="shared" si="11"/>
        <v>2376925.83</v>
      </c>
      <c r="L242" s="10"/>
      <c r="M242" s="5"/>
    </row>
    <row r="243" spans="1:13" ht="30" customHeight="1">
      <c r="A243" s="5"/>
      <c r="B243" s="9"/>
      <c r="C243" s="365">
        <v>11.25</v>
      </c>
      <c r="D243" s="134"/>
      <c r="E243" s="134"/>
      <c r="F243" s="134"/>
      <c r="G243" s="135" t="s">
        <v>324</v>
      </c>
      <c r="H243" s="134" t="s">
        <v>107</v>
      </c>
      <c r="I243" s="136">
        <v>8</v>
      </c>
      <c r="J243" s="137">
        <v>111307.50000000001</v>
      </c>
      <c r="K243" s="138">
        <f t="shared" si="11"/>
        <v>890460.00000000012</v>
      </c>
      <c r="L243" s="10"/>
      <c r="M243" s="5"/>
    </row>
    <row r="244" spans="1:13" ht="30" customHeight="1">
      <c r="A244" s="5"/>
      <c r="B244" s="9"/>
      <c r="C244" s="365">
        <v>11.26</v>
      </c>
      <c r="D244" s="134"/>
      <c r="E244" s="134"/>
      <c r="F244" s="134"/>
      <c r="G244" s="144" t="s">
        <v>455</v>
      </c>
      <c r="H244" s="134" t="s">
        <v>107</v>
      </c>
      <c r="I244" s="136">
        <v>19</v>
      </c>
      <c r="J244" s="137">
        <v>8380800.0000000009</v>
      </c>
      <c r="K244" s="138">
        <f t="shared" si="11"/>
        <v>159235200.00000003</v>
      </c>
      <c r="L244" s="10"/>
      <c r="M244" s="5"/>
    </row>
    <row r="245" spans="1:13" ht="30" customHeight="1">
      <c r="A245" s="5"/>
      <c r="B245" s="9"/>
      <c r="C245" s="365">
        <v>11.27</v>
      </c>
      <c r="D245" s="134"/>
      <c r="E245" s="134"/>
      <c r="F245" s="134"/>
      <c r="G245" s="144" t="s">
        <v>456</v>
      </c>
      <c r="H245" s="134" t="s">
        <v>107</v>
      </c>
      <c r="I245" s="136">
        <v>326</v>
      </c>
      <c r="J245" s="137">
        <v>59951.856375000003</v>
      </c>
      <c r="K245" s="138">
        <f t="shared" si="11"/>
        <v>19544305.17825</v>
      </c>
      <c r="L245" s="10"/>
      <c r="M245" s="5"/>
    </row>
    <row r="246" spans="1:13" ht="30" customHeight="1">
      <c r="A246" s="5"/>
      <c r="B246" s="9"/>
      <c r="C246" s="365">
        <v>11.28</v>
      </c>
      <c r="D246" s="134"/>
      <c r="E246" s="134"/>
      <c r="F246" s="134"/>
      <c r="G246" s="135" t="s">
        <v>457</v>
      </c>
      <c r="H246" s="134" t="s">
        <v>107</v>
      </c>
      <c r="I246" s="136">
        <v>2</v>
      </c>
      <c r="J246" s="137">
        <v>91960.000000000015</v>
      </c>
      <c r="K246" s="138">
        <f t="shared" si="11"/>
        <v>183920.00000000003</v>
      </c>
      <c r="L246" s="10"/>
      <c r="M246" s="5"/>
    </row>
    <row r="247" spans="1:13" ht="30" customHeight="1">
      <c r="A247" s="5"/>
      <c r="B247" s="9"/>
      <c r="C247" s="365">
        <v>11.29</v>
      </c>
      <c r="D247" s="134"/>
      <c r="E247" s="134"/>
      <c r="F247" s="134"/>
      <c r="G247" s="144" t="s">
        <v>458</v>
      </c>
      <c r="H247" s="134" t="s">
        <v>107</v>
      </c>
      <c r="I247" s="136">
        <v>2</v>
      </c>
      <c r="J247" s="137">
        <v>86165.1</v>
      </c>
      <c r="K247" s="138">
        <f t="shared" si="11"/>
        <v>172330.2</v>
      </c>
      <c r="L247" s="10"/>
      <c r="M247" s="5"/>
    </row>
    <row r="248" spans="1:13" ht="30" customHeight="1">
      <c r="A248" s="5"/>
      <c r="B248" s="9"/>
      <c r="C248" s="365">
        <v>11.3</v>
      </c>
      <c r="D248" s="134"/>
      <c r="E248" s="134"/>
      <c r="F248" s="134"/>
      <c r="G248" s="144" t="s">
        <v>459</v>
      </c>
      <c r="H248" s="134" t="s">
        <v>107</v>
      </c>
      <c r="I248" s="136">
        <v>3</v>
      </c>
      <c r="J248" s="137">
        <v>17157533.872500002</v>
      </c>
      <c r="K248" s="138">
        <f t="shared" si="11"/>
        <v>51472601.617500007</v>
      </c>
      <c r="L248" s="10"/>
      <c r="M248" s="5"/>
    </row>
    <row r="249" spans="1:13" ht="30" customHeight="1">
      <c r="A249" s="5"/>
      <c r="B249" s="9"/>
      <c r="C249" s="365">
        <v>11.31</v>
      </c>
      <c r="D249" s="134"/>
      <c r="E249" s="134"/>
      <c r="F249" s="134"/>
      <c r="G249" s="135" t="s">
        <v>460</v>
      </c>
      <c r="H249" s="134" t="s">
        <v>107</v>
      </c>
      <c r="I249" s="136">
        <v>1</v>
      </c>
      <c r="J249" s="137">
        <v>180383625.00000003</v>
      </c>
      <c r="K249" s="138">
        <f t="shared" si="11"/>
        <v>180383625.00000003</v>
      </c>
      <c r="L249" s="10"/>
      <c r="M249" s="5"/>
    </row>
    <row r="250" spans="1:13" ht="30" customHeight="1">
      <c r="A250" s="5"/>
      <c r="B250" s="9"/>
      <c r="C250" s="365">
        <v>11.32</v>
      </c>
      <c r="D250" s="134"/>
      <c r="E250" s="134"/>
      <c r="F250" s="134"/>
      <c r="G250" s="144" t="s">
        <v>461</v>
      </c>
      <c r="H250" s="134" t="s">
        <v>107</v>
      </c>
      <c r="I250" s="136">
        <v>5</v>
      </c>
      <c r="J250" s="137">
        <v>7767587.9165094346</v>
      </c>
      <c r="K250" s="138">
        <f t="shared" si="11"/>
        <v>38837939.582547173</v>
      </c>
      <c r="L250" s="10"/>
      <c r="M250" s="5"/>
    </row>
    <row r="251" spans="1:13" ht="30" customHeight="1">
      <c r="A251" s="5"/>
      <c r="B251" s="9"/>
      <c r="C251" s="365">
        <v>11.33</v>
      </c>
      <c r="D251" s="134"/>
      <c r="E251" s="134"/>
      <c r="F251" s="134"/>
      <c r="G251" s="144" t="s">
        <v>462</v>
      </c>
      <c r="H251" s="134" t="s">
        <v>107</v>
      </c>
      <c r="I251" s="136">
        <v>2</v>
      </c>
      <c r="J251" s="137">
        <v>608714.52750000008</v>
      </c>
      <c r="K251" s="138">
        <f t="shared" si="11"/>
        <v>1217429.0550000002</v>
      </c>
      <c r="L251" s="10"/>
      <c r="M251" s="5"/>
    </row>
    <row r="252" spans="1:13" ht="30" customHeight="1">
      <c r="A252" s="5"/>
      <c r="B252" s="9"/>
      <c r="C252" s="365">
        <v>11.34</v>
      </c>
      <c r="D252" s="134"/>
      <c r="E252" s="134"/>
      <c r="F252" s="134"/>
      <c r="G252" s="135" t="s">
        <v>333</v>
      </c>
      <c r="H252" s="134" t="s">
        <v>104</v>
      </c>
      <c r="I252" s="136">
        <v>497.16000000000008</v>
      </c>
      <c r="J252" s="137">
        <v>64748.227500000008</v>
      </c>
      <c r="K252" s="138">
        <f t="shared" si="11"/>
        <v>32190228.783900008</v>
      </c>
      <c r="L252" s="10"/>
      <c r="M252" s="5"/>
    </row>
    <row r="253" spans="1:13" ht="30" customHeight="1">
      <c r="A253" s="5"/>
      <c r="B253" s="9"/>
      <c r="C253" s="365">
        <v>11.35</v>
      </c>
      <c r="D253" s="134"/>
      <c r="E253" s="134"/>
      <c r="F253" s="134"/>
      <c r="G253" s="144" t="s">
        <v>463</v>
      </c>
      <c r="H253" s="134" t="s">
        <v>107</v>
      </c>
      <c r="I253" s="136">
        <v>6</v>
      </c>
      <c r="J253" s="137">
        <v>11074873.635000002</v>
      </c>
      <c r="K253" s="138">
        <f t="shared" si="11"/>
        <v>66449241.81000001</v>
      </c>
      <c r="L253" s="10"/>
      <c r="M253" s="5"/>
    </row>
    <row r="254" spans="1:13" ht="30" customHeight="1">
      <c r="A254" s="5"/>
      <c r="B254" s="9"/>
      <c r="C254" s="365"/>
      <c r="D254" s="134"/>
      <c r="E254" s="134"/>
      <c r="F254" s="134"/>
      <c r="G254" s="368" t="s">
        <v>335</v>
      </c>
      <c r="H254" s="134"/>
      <c r="I254" s="136"/>
      <c r="J254" s="137"/>
      <c r="K254" s="138"/>
      <c r="L254" s="10"/>
      <c r="M254" s="5"/>
    </row>
    <row r="255" spans="1:13" ht="30" customHeight="1">
      <c r="A255" s="5"/>
      <c r="B255" s="9"/>
      <c r="C255" s="365">
        <v>11.36</v>
      </c>
      <c r="D255" s="134"/>
      <c r="E255" s="134"/>
      <c r="F255" s="134"/>
      <c r="G255" s="135" t="s">
        <v>464</v>
      </c>
      <c r="H255" s="134" t="s">
        <v>107</v>
      </c>
      <c r="I255" s="136">
        <v>528</v>
      </c>
      <c r="J255" s="137">
        <v>746415.00000000012</v>
      </c>
      <c r="K255" s="138">
        <f t="shared" ref="K255:K260" si="12">I255*J255</f>
        <v>394107120.00000006</v>
      </c>
      <c r="L255" s="10"/>
      <c r="M255" s="5"/>
    </row>
    <row r="256" spans="1:13" ht="30" customHeight="1">
      <c r="A256" s="5"/>
      <c r="B256" s="9"/>
      <c r="C256" s="365">
        <v>11.37</v>
      </c>
      <c r="D256" s="134"/>
      <c r="E256" s="134"/>
      <c r="F256" s="134"/>
      <c r="G256" s="144" t="s">
        <v>337</v>
      </c>
      <c r="H256" s="134" t="s">
        <v>107</v>
      </c>
      <c r="I256" s="136">
        <v>2</v>
      </c>
      <c r="J256" s="137">
        <v>37181822.526000001</v>
      </c>
      <c r="K256" s="138">
        <f t="shared" si="12"/>
        <v>74363645.052000001</v>
      </c>
      <c r="L256" s="10"/>
      <c r="M256" s="5"/>
    </row>
    <row r="257" spans="1:13" ht="30" customHeight="1">
      <c r="A257" s="5"/>
      <c r="B257" s="9"/>
      <c r="C257" s="365">
        <v>11.38</v>
      </c>
      <c r="D257" s="134"/>
      <c r="E257" s="134"/>
      <c r="F257" s="134"/>
      <c r="G257" s="144" t="s">
        <v>338</v>
      </c>
      <c r="H257" s="134" t="s">
        <v>339</v>
      </c>
      <c r="I257" s="136">
        <v>1</v>
      </c>
      <c r="J257" s="137">
        <v>2427420.1500000004</v>
      </c>
      <c r="K257" s="138">
        <f t="shared" si="12"/>
        <v>2427420.1500000004</v>
      </c>
      <c r="L257" s="10"/>
      <c r="M257" s="5"/>
    </row>
    <row r="258" spans="1:13" ht="30" customHeight="1">
      <c r="A258" s="5"/>
      <c r="B258" s="9"/>
      <c r="C258" s="365">
        <v>11.39</v>
      </c>
      <c r="D258" s="134"/>
      <c r="E258" s="134"/>
      <c r="F258" s="134"/>
      <c r="G258" s="135" t="s">
        <v>465</v>
      </c>
      <c r="H258" s="134" t="s">
        <v>339</v>
      </c>
      <c r="I258" s="136">
        <v>1</v>
      </c>
      <c r="J258" s="137">
        <v>353565000</v>
      </c>
      <c r="K258" s="138">
        <f t="shared" si="12"/>
        <v>353565000</v>
      </c>
      <c r="L258" s="10"/>
      <c r="M258" s="5"/>
    </row>
    <row r="259" spans="1:13" ht="30" customHeight="1">
      <c r="A259" s="5"/>
      <c r="B259" s="9"/>
      <c r="C259" s="365">
        <v>11.4</v>
      </c>
      <c r="D259" s="134"/>
      <c r="E259" s="134"/>
      <c r="F259" s="134"/>
      <c r="G259" s="144" t="s">
        <v>466</v>
      </c>
      <c r="H259" s="134" t="s">
        <v>339</v>
      </c>
      <c r="I259" s="136">
        <v>1</v>
      </c>
      <c r="J259" s="137">
        <v>32737500.000000004</v>
      </c>
      <c r="K259" s="138">
        <f t="shared" si="12"/>
        <v>32737500.000000004</v>
      </c>
      <c r="L259" s="10"/>
      <c r="M259" s="5"/>
    </row>
    <row r="260" spans="1:13" ht="30" customHeight="1">
      <c r="A260" s="5"/>
      <c r="B260" s="9"/>
      <c r="C260" s="365">
        <v>11.41</v>
      </c>
      <c r="D260" s="134"/>
      <c r="E260" s="134"/>
      <c r="F260" s="134"/>
      <c r="G260" s="144" t="s">
        <v>342</v>
      </c>
      <c r="H260" s="134" t="s">
        <v>339</v>
      </c>
      <c r="I260" s="136">
        <v>2</v>
      </c>
      <c r="J260" s="137">
        <v>137497500</v>
      </c>
      <c r="K260" s="138">
        <f t="shared" si="12"/>
        <v>274995000</v>
      </c>
      <c r="L260" s="10"/>
      <c r="M260" s="5"/>
    </row>
    <row r="261" spans="1:13" ht="30" customHeight="1">
      <c r="A261" s="5"/>
      <c r="B261" s="9"/>
      <c r="C261" s="365">
        <v>11.42</v>
      </c>
      <c r="D261" s="134"/>
      <c r="E261" s="134"/>
      <c r="F261" s="134"/>
      <c r="G261" s="135" t="s">
        <v>343</v>
      </c>
      <c r="H261" s="134" t="s">
        <v>339</v>
      </c>
      <c r="I261" s="136">
        <v>1</v>
      </c>
      <c r="J261" s="137">
        <v>32737500.000000004</v>
      </c>
      <c r="K261" s="138">
        <f t="shared" si="11"/>
        <v>32737500.000000004</v>
      </c>
      <c r="L261" s="10"/>
      <c r="M261" s="5"/>
    </row>
    <row r="262" spans="1:13" ht="30" customHeight="1">
      <c r="A262" s="5"/>
      <c r="B262" s="9"/>
      <c r="C262" s="365">
        <v>11.43</v>
      </c>
      <c r="D262" s="134"/>
      <c r="E262" s="134"/>
      <c r="F262" s="134"/>
      <c r="G262" s="144" t="s">
        <v>344</v>
      </c>
      <c r="H262" s="134" t="s">
        <v>339</v>
      </c>
      <c r="I262" s="136">
        <v>1</v>
      </c>
      <c r="J262" s="137">
        <v>45832500.000000007</v>
      </c>
      <c r="K262" s="138">
        <f t="shared" si="11"/>
        <v>45832500.000000007</v>
      </c>
      <c r="L262" s="10"/>
      <c r="M262" s="5"/>
    </row>
    <row r="263" spans="1:13" ht="30" customHeight="1">
      <c r="A263" s="5"/>
      <c r="B263" s="9"/>
      <c r="C263" s="365"/>
      <c r="D263" s="134"/>
      <c r="E263" s="134"/>
      <c r="F263" s="134"/>
      <c r="G263" s="368" t="s">
        <v>345</v>
      </c>
      <c r="H263" s="134"/>
      <c r="I263" s="136"/>
      <c r="J263" s="137"/>
      <c r="K263" s="138"/>
      <c r="L263" s="10"/>
      <c r="M263" s="5"/>
    </row>
    <row r="264" spans="1:13" ht="30" customHeight="1">
      <c r="A264" s="5"/>
      <c r="B264" s="9"/>
      <c r="C264" s="365">
        <v>11.44</v>
      </c>
      <c r="D264" s="134"/>
      <c r="E264" s="134"/>
      <c r="F264" s="134"/>
      <c r="G264" s="135" t="s">
        <v>346</v>
      </c>
      <c r="H264" s="134" t="s">
        <v>339</v>
      </c>
      <c r="I264" s="136">
        <v>3</v>
      </c>
      <c r="J264" s="137">
        <v>196425000.00000003</v>
      </c>
      <c r="K264" s="138">
        <f t="shared" si="11"/>
        <v>589275000.00000012</v>
      </c>
      <c r="L264" s="10"/>
      <c r="M264" s="5"/>
    </row>
    <row r="265" spans="1:13" ht="30" customHeight="1">
      <c r="A265" s="5"/>
      <c r="B265" s="9"/>
      <c r="C265" s="365">
        <v>11.45</v>
      </c>
      <c r="D265" s="134"/>
      <c r="E265" s="134"/>
      <c r="F265" s="134"/>
      <c r="G265" s="144" t="s">
        <v>467</v>
      </c>
      <c r="H265" s="134" t="s">
        <v>339</v>
      </c>
      <c r="I265" s="136">
        <v>3</v>
      </c>
      <c r="J265" s="137">
        <v>235710000.00000003</v>
      </c>
      <c r="K265" s="138">
        <f t="shared" si="11"/>
        <v>707130000.00000012</v>
      </c>
      <c r="L265" s="10"/>
      <c r="M265" s="5"/>
    </row>
    <row r="266" spans="1:13" ht="30" customHeight="1" thickBot="1">
      <c r="A266" s="5"/>
      <c r="B266" s="9"/>
      <c r="C266" s="139" t="s">
        <v>13</v>
      </c>
      <c r="D266" s="140"/>
      <c r="E266" s="140"/>
      <c r="F266" s="140"/>
      <c r="G266" s="141"/>
      <c r="H266" s="140"/>
      <c r="I266" s="136"/>
      <c r="J266" s="142"/>
      <c r="K266" s="143">
        <f>SUM(K219:K265)</f>
        <v>4566147618.1654978</v>
      </c>
      <c r="L266" s="10"/>
      <c r="M266" s="5"/>
    </row>
    <row r="267" spans="1:13" ht="30" customHeight="1" thickBot="1">
      <c r="A267" s="5"/>
      <c r="B267" s="9"/>
      <c r="C267" s="130" t="s">
        <v>348</v>
      </c>
      <c r="D267" s="131"/>
      <c r="E267" s="131"/>
      <c r="F267" s="131"/>
      <c r="G267" s="131"/>
      <c r="H267" s="131"/>
      <c r="I267" s="131"/>
      <c r="J267" s="131"/>
      <c r="K267" s="132"/>
      <c r="L267" s="10"/>
      <c r="M267" s="5"/>
    </row>
    <row r="268" spans="1:13" ht="30" customHeight="1">
      <c r="A268" s="5"/>
      <c r="B268" s="9"/>
      <c r="C268" s="133">
        <v>12.1</v>
      </c>
      <c r="D268" s="134"/>
      <c r="E268" s="134"/>
      <c r="F268" s="134"/>
      <c r="G268" s="135" t="s">
        <v>468</v>
      </c>
      <c r="H268" s="134" t="s">
        <v>339</v>
      </c>
      <c r="I268" s="136">
        <v>2</v>
      </c>
      <c r="J268" s="137">
        <v>66391650.000000007</v>
      </c>
      <c r="K268" s="138">
        <f>I268*J268</f>
        <v>132783300.00000001</v>
      </c>
      <c r="L268" s="10"/>
      <c r="M268" s="5"/>
    </row>
    <row r="269" spans="1:13" ht="30" customHeight="1">
      <c r="A269" s="5"/>
      <c r="B269" s="9"/>
      <c r="C269" s="133">
        <v>12.2</v>
      </c>
      <c r="D269" s="134"/>
      <c r="E269" s="134"/>
      <c r="F269" s="134"/>
      <c r="G269" s="144" t="s">
        <v>350</v>
      </c>
      <c r="H269" s="134" t="s">
        <v>107</v>
      </c>
      <c r="I269" s="136">
        <v>50</v>
      </c>
      <c r="J269" s="137">
        <v>2559505.1198400003</v>
      </c>
      <c r="K269" s="138">
        <f t="shared" ref="K269:K290" si="13">I269*J269</f>
        <v>127975255.99200001</v>
      </c>
      <c r="L269" s="10"/>
      <c r="M269" s="5"/>
    </row>
    <row r="270" spans="1:13" ht="30" customHeight="1">
      <c r="A270" s="5"/>
      <c r="B270" s="9"/>
      <c r="C270" s="133">
        <v>12.3</v>
      </c>
      <c r="D270" s="134"/>
      <c r="E270" s="134"/>
      <c r="F270" s="134"/>
      <c r="G270" s="144" t="s">
        <v>469</v>
      </c>
      <c r="H270" s="134" t="s">
        <v>107</v>
      </c>
      <c r="I270" s="136">
        <v>14</v>
      </c>
      <c r="J270" s="137">
        <v>2961287.9002800006</v>
      </c>
      <c r="K270" s="138">
        <f t="shared" si="13"/>
        <v>41458030.603920013</v>
      </c>
      <c r="L270" s="10"/>
      <c r="M270" s="5"/>
    </row>
    <row r="271" spans="1:13" ht="30" customHeight="1">
      <c r="A271" s="5"/>
      <c r="B271" s="9"/>
      <c r="C271" s="133">
        <v>12.4</v>
      </c>
      <c r="D271" s="134"/>
      <c r="E271" s="134"/>
      <c r="F271" s="134"/>
      <c r="G271" s="135" t="s">
        <v>352</v>
      </c>
      <c r="H271" s="134" t="s">
        <v>107</v>
      </c>
      <c r="I271" s="136">
        <v>1</v>
      </c>
      <c r="J271" s="137">
        <v>116765507.7855</v>
      </c>
      <c r="K271" s="138">
        <f t="shared" si="13"/>
        <v>116765507.7855</v>
      </c>
      <c r="L271" s="10"/>
      <c r="M271" s="5"/>
    </row>
    <row r="272" spans="1:13" ht="30" customHeight="1">
      <c r="A272" s="5"/>
      <c r="B272" s="9"/>
      <c r="C272" s="133">
        <v>12.5</v>
      </c>
      <c r="D272" s="134"/>
      <c r="E272" s="134"/>
      <c r="F272" s="134"/>
      <c r="G272" s="144" t="s">
        <v>353</v>
      </c>
      <c r="H272" s="134" t="s">
        <v>107</v>
      </c>
      <c r="I272" s="136">
        <v>1</v>
      </c>
      <c r="J272" s="137">
        <v>87574130.839125007</v>
      </c>
      <c r="K272" s="138">
        <f t="shared" si="13"/>
        <v>87574130.839125007</v>
      </c>
      <c r="L272" s="10"/>
      <c r="M272" s="5"/>
    </row>
    <row r="273" spans="1:13" ht="30" customHeight="1">
      <c r="A273" s="5"/>
      <c r="B273" s="9"/>
      <c r="C273" s="133">
        <v>12.6</v>
      </c>
      <c r="D273" s="134"/>
      <c r="E273" s="134"/>
      <c r="F273" s="134"/>
      <c r="G273" s="144" t="s">
        <v>354</v>
      </c>
      <c r="H273" s="134" t="s">
        <v>107</v>
      </c>
      <c r="I273" s="136">
        <v>18</v>
      </c>
      <c r="J273" s="137">
        <v>122543.01000000001</v>
      </c>
      <c r="K273" s="138">
        <f t="shared" si="13"/>
        <v>2205774.1800000002</v>
      </c>
      <c r="L273" s="10"/>
      <c r="M273" s="5"/>
    </row>
    <row r="274" spans="1:13" ht="30" customHeight="1">
      <c r="A274" s="5"/>
      <c r="B274" s="9"/>
      <c r="C274" s="133">
        <v>12.7</v>
      </c>
      <c r="D274" s="134"/>
      <c r="E274" s="134"/>
      <c r="F274" s="134"/>
      <c r="G274" s="135" t="s">
        <v>355</v>
      </c>
      <c r="H274" s="134" t="s">
        <v>107</v>
      </c>
      <c r="I274" s="136">
        <v>4</v>
      </c>
      <c r="J274" s="137">
        <v>406671.77250000002</v>
      </c>
      <c r="K274" s="138">
        <f t="shared" si="13"/>
        <v>1626687.09</v>
      </c>
      <c r="L274" s="10"/>
      <c r="M274" s="5"/>
    </row>
    <row r="275" spans="1:13" ht="30" customHeight="1">
      <c r="A275" s="5"/>
      <c r="B275" s="9"/>
      <c r="C275" s="133">
        <v>12.8</v>
      </c>
      <c r="D275" s="134"/>
      <c r="E275" s="134"/>
      <c r="F275" s="134"/>
      <c r="G275" s="144" t="s">
        <v>356</v>
      </c>
      <c r="H275" s="134" t="s">
        <v>357</v>
      </c>
      <c r="I275" s="136">
        <v>8</v>
      </c>
      <c r="J275" s="137">
        <v>393286.06350000005</v>
      </c>
      <c r="K275" s="138">
        <f t="shared" si="13"/>
        <v>3146288.5080000004</v>
      </c>
      <c r="L275" s="10"/>
      <c r="M275" s="5"/>
    </row>
    <row r="276" spans="1:13" ht="30" customHeight="1">
      <c r="A276" s="5"/>
      <c r="B276" s="9"/>
      <c r="C276" s="133">
        <v>12.9</v>
      </c>
      <c r="D276" s="134"/>
      <c r="E276" s="134"/>
      <c r="F276" s="134"/>
      <c r="G276" s="144" t="s">
        <v>470</v>
      </c>
      <c r="H276" s="134" t="s">
        <v>107</v>
      </c>
      <c r="I276" s="136">
        <v>3</v>
      </c>
      <c r="J276" s="137">
        <v>1833300.0000000002</v>
      </c>
      <c r="K276" s="138">
        <f t="shared" si="13"/>
        <v>5499900.0000000009</v>
      </c>
      <c r="L276" s="10"/>
      <c r="M276" s="5"/>
    </row>
    <row r="277" spans="1:13" ht="30" customHeight="1">
      <c r="A277" s="5"/>
      <c r="B277" s="9"/>
      <c r="C277" s="365">
        <v>12.1</v>
      </c>
      <c r="D277" s="134"/>
      <c r="E277" s="134"/>
      <c r="F277" s="134"/>
      <c r="G277" s="135" t="s">
        <v>359</v>
      </c>
      <c r="H277" s="134" t="s">
        <v>107</v>
      </c>
      <c r="I277" s="136">
        <v>2</v>
      </c>
      <c r="J277" s="137">
        <v>3273750.0000000005</v>
      </c>
      <c r="K277" s="138">
        <f t="shared" si="13"/>
        <v>6547500.0000000009</v>
      </c>
      <c r="L277" s="10"/>
      <c r="M277" s="5"/>
    </row>
    <row r="278" spans="1:13" ht="30" customHeight="1">
      <c r="A278" s="5"/>
      <c r="B278" s="9"/>
      <c r="C278" s="365">
        <v>12.11</v>
      </c>
      <c r="D278" s="134"/>
      <c r="E278" s="134"/>
      <c r="F278" s="134"/>
      <c r="G278" s="144" t="s">
        <v>360</v>
      </c>
      <c r="H278" s="134" t="s">
        <v>101</v>
      </c>
      <c r="I278" s="136">
        <v>857.55</v>
      </c>
      <c r="J278" s="137">
        <v>63553.963500000005</v>
      </c>
      <c r="K278" s="138">
        <f t="shared" si="13"/>
        <v>54500701.399425</v>
      </c>
      <c r="L278" s="10"/>
      <c r="M278" s="5"/>
    </row>
    <row r="279" spans="1:13" ht="30" customHeight="1">
      <c r="A279" s="5"/>
      <c r="B279" s="9"/>
      <c r="C279" s="365">
        <v>12.12</v>
      </c>
      <c r="D279" s="134"/>
      <c r="E279" s="134"/>
      <c r="F279" s="134"/>
      <c r="G279" s="144" t="s">
        <v>361</v>
      </c>
      <c r="H279" s="134" t="s">
        <v>107</v>
      </c>
      <c r="I279" s="136">
        <v>2</v>
      </c>
      <c r="J279" s="137">
        <v>695212.24050000007</v>
      </c>
      <c r="K279" s="138">
        <f t="shared" si="13"/>
        <v>1390424.4810000001</v>
      </c>
      <c r="L279" s="10"/>
      <c r="M279" s="5"/>
    </row>
    <row r="280" spans="1:13" ht="30" customHeight="1">
      <c r="A280" s="5"/>
      <c r="B280" s="9"/>
      <c r="C280" s="365">
        <v>12.13</v>
      </c>
      <c r="D280" s="134"/>
      <c r="E280" s="134"/>
      <c r="F280" s="134"/>
      <c r="G280" s="135" t="s">
        <v>362</v>
      </c>
      <c r="H280" s="134" t="s">
        <v>101</v>
      </c>
      <c r="I280" s="136">
        <v>137.56</v>
      </c>
      <c r="J280" s="137">
        <v>234314.07300000003</v>
      </c>
      <c r="K280" s="138">
        <f t="shared" si="13"/>
        <v>32232243.881880004</v>
      </c>
      <c r="L280" s="10"/>
      <c r="M280" s="5"/>
    </row>
    <row r="281" spans="1:13" ht="30" customHeight="1">
      <c r="A281" s="5"/>
      <c r="B281" s="9"/>
      <c r="C281" s="365">
        <v>12.14</v>
      </c>
      <c r="D281" s="134"/>
      <c r="E281" s="134"/>
      <c r="F281" s="134"/>
      <c r="G281" s="144" t="s">
        <v>363</v>
      </c>
      <c r="H281" s="134" t="s">
        <v>107</v>
      </c>
      <c r="I281" s="136">
        <v>2</v>
      </c>
      <c r="J281" s="137">
        <v>16696125.000000002</v>
      </c>
      <c r="K281" s="138">
        <f t="shared" si="13"/>
        <v>33392250.000000004</v>
      </c>
      <c r="L281" s="10"/>
      <c r="M281" s="5"/>
    </row>
    <row r="282" spans="1:13" ht="30" customHeight="1">
      <c r="A282" s="5"/>
      <c r="B282" s="9"/>
      <c r="C282" s="365">
        <v>12.15</v>
      </c>
      <c r="D282" s="134"/>
      <c r="E282" s="134"/>
      <c r="F282" s="134"/>
      <c r="G282" s="144" t="s">
        <v>364</v>
      </c>
      <c r="H282" s="134" t="s">
        <v>107</v>
      </c>
      <c r="I282" s="136">
        <v>4</v>
      </c>
      <c r="J282" s="137">
        <v>589275</v>
      </c>
      <c r="K282" s="138">
        <f t="shared" si="13"/>
        <v>2357100</v>
      </c>
      <c r="L282" s="10"/>
      <c r="M282" s="5"/>
    </row>
    <row r="283" spans="1:13" ht="30" customHeight="1">
      <c r="A283" s="5"/>
      <c r="B283" s="9"/>
      <c r="C283" s="365">
        <v>12.16</v>
      </c>
      <c r="D283" s="134"/>
      <c r="E283" s="134"/>
      <c r="F283" s="134"/>
      <c r="G283" s="135" t="s">
        <v>365</v>
      </c>
      <c r="H283" s="134" t="s">
        <v>107</v>
      </c>
      <c r="I283" s="136">
        <v>2</v>
      </c>
      <c r="J283" s="137">
        <v>523800.00000000006</v>
      </c>
      <c r="K283" s="138">
        <f t="shared" si="13"/>
        <v>1047600.0000000001</v>
      </c>
      <c r="L283" s="10"/>
      <c r="M283" s="5"/>
    </row>
    <row r="284" spans="1:13" ht="30" customHeight="1">
      <c r="A284" s="5"/>
      <c r="B284" s="9"/>
      <c r="C284" s="365">
        <v>12.17</v>
      </c>
      <c r="D284" s="134"/>
      <c r="E284" s="134"/>
      <c r="F284" s="134"/>
      <c r="G284" s="144" t="s">
        <v>366</v>
      </c>
      <c r="H284" s="134" t="s">
        <v>107</v>
      </c>
      <c r="I284" s="136">
        <v>4</v>
      </c>
      <c r="J284" s="137">
        <v>3273750.0000000005</v>
      </c>
      <c r="K284" s="138">
        <f t="shared" si="13"/>
        <v>13095000.000000002</v>
      </c>
      <c r="L284" s="10"/>
      <c r="M284" s="5"/>
    </row>
    <row r="285" spans="1:13" ht="30" customHeight="1">
      <c r="A285" s="5"/>
      <c r="B285" s="9"/>
      <c r="C285" s="365">
        <v>12.18</v>
      </c>
      <c r="D285" s="134"/>
      <c r="E285" s="134"/>
      <c r="F285" s="134"/>
      <c r="G285" s="144" t="s">
        <v>367</v>
      </c>
      <c r="H285" s="134" t="s">
        <v>107</v>
      </c>
      <c r="I285" s="136">
        <v>4</v>
      </c>
      <c r="J285" s="137">
        <v>4394682</v>
      </c>
      <c r="K285" s="138">
        <f t="shared" si="13"/>
        <v>17578728</v>
      </c>
      <c r="L285" s="10"/>
      <c r="M285" s="5"/>
    </row>
    <row r="286" spans="1:13" ht="30" customHeight="1">
      <c r="A286" s="5"/>
      <c r="B286" s="9"/>
      <c r="C286" s="365">
        <v>12.19</v>
      </c>
      <c r="D286" s="134"/>
      <c r="E286" s="134"/>
      <c r="F286" s="134"/>
      <c r="G286" s="135" t="s">
        <v>368</v>
      </c>
      <c r="H286" s="134" t="s">
        <v>107</v>
      </c>
      <c r="I286" s="136">
        <v>6</v>
      </c>
      <c r="J286" s="137">
        <v>4271418.7650000006</v>
      </c>
      <c r="K286" s="138">
        <f t="shared" si="13"/>
        <v>25628512.590000004</v>
      </c>
      <c r="L286" s="10"/>
      <c r="M286" s="5"/>
    </row>
    <row r="287" spans="1:13" ht="30" customHeight="1">
      <c r="A287" s="5"/>
      <c r="B287" s="9"/>
      <c r="C287" s="365">
        <v>12.2</v>
      </c>
      <c r="D287" s="134"/>
      <c r="E287" s="134"/>
      <c r="F287" s="134"/>
      <c r="G287" s="144" t="s">
        <v>369</v>
      </c>
      <c r="H287" s="134" t="s">
        <v>370</v>
      </c>
      <c r="I287" s="136">
        <v>1</v>
      </c>
      <c r="J287" s="137">
        <v>160585.69232610002</v>
      </c>
      <c r="K287" s="138">
        <f t="shared" si="13"/>
        <v>160585.69232610002</v>
      </c>
      <c r="L287" s="10"/>
      <c r="M287" s="5"/>
    </row>
    <row r="288" spans="1:13" ht="30" customHeight="1">
      <c r="A288" s="5"/>
      <c r="B288" s="9"/>
      <c r="C288" s="365">
        <v>12.21</v>
      </c>
      <c r="D288" s="134"/>
      <c r="E288" s="134"/>
      <c r="F288" s="134"/>
      <c r="G288" s="144" t="s">
        <v>371</v>
      </c>
      <c r="H288" s="134" t="s">
        <v>101</v>
      </c>
      <c r="I288" s="136">
        <v>18</v>
      </c>
      <c r="J288" s="137">
        <v>504157.50000000006</v>
      </c>
      <c r="K288" s="138">
        <f t="shared" si="13"/>
        <v>9074835.0000000019</v>
      </c>
      <c r="L288" s="10"/>
      <c r="M288" s="5"/>
    </row>
    <row r="289" spans="1:13" ht="30" customHeight="1">
      <c r="A289" s="5"/>
      <c r="B289" s="9"/>
      <c r="C289" s="365">
        <v>12.22</v>
      </c>
      <c r="D289" s="134"/>
      <c r="E289" s="134"/>
      <c r="F289" s="134"/>
      <c r="G289" s="135" t="s">
        <v>471</v>
      </c>
      <c r="H289" s="134" t="s">
        <v>101</v>
      </c>
      <c r="I289" s="136">
        <v>458.6</v>
      </c>
      <c r="J289" s="137">
        <v>112221.531</v>
      </c>
      <c r="K289" s="138">
        <f t="shared" si="13"/>
        <v>51464794.116600007</v>
      </c>
      <c r="L289" s="10"/>
      <c r="M289" s="5"/>
    </row>
    <row r="290" spans="1:13" ht="30" customHeight="1">
      <c r="A290" s="5"/>
      <c r="B290" s="9"/>
      <c r="C290" s="365">
        <v>12.23</v>
      </c>
      <c r="D290" s="134"/>
      <c r="E290" s="134"/>
      <c r="F290" s="134"/>
      <c r="G290" s="144" t="s">
        <v>373</v>
      </c>
      <c r="H290" s="134" t="s">
        <v>107</v>
      </c>
      <c r="I290" s="136">
        <v>1</v>
      </c>
      <c r="J290" s="137">
        <v>5892750.0000000009</v>
      </c>
      <c r="K290" s="138">
        <f t="shared" si="13"/>
        <v>5892750.0000000009</v>
      </c>
      <c r="L290" s="10"/>
      <c r="M290" s="5"/>
    </row>
    <row r="291" spans="1:13" ht="30" customHeight="1" thickBot="1">
      <c r="A291" s="5"/>
      <c r="B291" s="9"/>
      <c r="C291" s="139" t="s">
        <v>13</v>
      </c>
      <c r="D291" s="140"/>
      <c r="E291" s="140"/>
      <c r="F291" s="140"/>
      <c r="G291" s="141"/>
      <c r="H291" s="140"/>
      <c r="I291" s="136"/>
      <c r="J291" s="142"/>
      <c r="K291" s="143">
        <f>SUM(K268:K290)</f>
        <v>773397900.15977621</v>
      </c>
      <c r="L291" s="10"/>
      <c r="M291" s="5"/>
    </row>
    <row r="292" spans="1:13" s="3" customFormat="1" ht="30" customHeight="1" thickBot="1">
      <c r="A292" s="11"/>
      <c r="B292" s="12"/>
      <c r="C292" s="214" t="s">
        <v>14</v>
      </c>
      <c r="D292" s="215"/>
      <c r="E292" s="215"/>
      <c r="F292" s="215"/>
      <c r="G292" s="215"/>
      <c r="H292" s="215"/>
      <c r="I292" s="215"/>
      <c r="J292" s="216"/>
      <c r="K292" s="160">
        <f>K56+K63+K87+K93+K111+K132+K163+K171+K201+K217+K266+K291</f>
        <v>19898718146.265186</v>
      </c>
      <c r="L292" s="13"/>
      <c r="M292" s="11"/>
    </row>
    <row r="293" spans="1:13" s="3" customFormat="1" ht="17" thickBot="1">
      <c r="A293" s="11"/>
      <c r="B293" s="12"/>
      <c r="C293" s="161"/>
      <c r="D293" s="161"/>
      <c r="E293" s="161"/>
      <c r="F293" s="161"/>
      <c r="G293" s="161"/>
      <c r="H293" s="161"/>
      <c r="I293" s="161"/>
      <c r="J293" s="161"/>
      <c r="K293" s="162"/>
      <c r="L293" s="13"/>
      <c r="M293" s="11"/>
    </row>
    <row r="294" spans="1:13" ht="30" customHeight="1" thickBot="1">
      <c r="A294" s="5"/>
      <c r="B294" s="9"/>
      <c r="C294" s="130" t="s">
        <v>375</v>
      </c>
      <c r="D294" s="131"/>
      <c r="E294" s="131"/>
      <c r="F294" s="131"/>
      <c r="G294" s="131"/>
      <c r="H294" s="131"/>
      <c r="I294" s="131"/>
      <c r="J294" s="131"/>
      <c r="K294" s="132"/>
      <c r="L294" s="10"/>
      <c r="M294" s="5"/>
    </row>
    <row r="295" spans="1:13" ht="30" customHeight="1">
      <c r="A295" s="5"/>
      <c r="B295" s="9"/>
      <c r="C295" s="133">
        <v>13.1</v>
      </c>
      <c r="D295" s="149"/>
      <c r="E295" s="149"/>
      <c r="F295" s="149"/>
      <c r="G295" s="150" t="s">
        <v>472</v>
      </c>
      <c r="H295" s="149" t="s">
        <v>107</v>
      </c>
      <c r="I295" s="136">
        <v>5</v>
      </c>
      <c r="J295" s="137">
        <v>8152709.04</v>
      </c>
      <c r="K295" s="138">
        <f t="shared" ref="K295:K299" si="14">I295*J295</f>
        <v>40763545.200000003</v>
      </c>
      <c r="L295" s="10"/>
      <c r="M295" s="5"/>
    </row>
    <row r="296" spans="1:13" ht="30" customHeight="1">
      <c r="A296" s="5"/>
      <c r="B296" s="9"/>
      <c r="C296" s="133">
        <v>13.2</v>
      </c>
      <c r="D296" s="149"/>
      <c r="E296" s="149"/>
      <c r="F296" s="149"/>
      <c r="G296" s="150" t="s">
        <v>377</v>
      </c>
      <c r="H296" s="149" t="s">
        <v>107</v>
      </c>
      <c r="I296" s="136">
        <v>13</v>
      </c>
      <c r="J296" s="137">
        <v>12846859.199999999</v>
      </c>
      <c r="K296" s="138">
        <f t="shared" si="14"/>
        <v>167009169.59999999</v>
      </c>
      <c r="L296" s="10"/>
      <c r="M296" s="5"/>
    </row>
    <row r="297" spans="1:13" ht="30" customHeight="1">
      <c r="A297" s="5"/>
      <c r="B297" s="9"/>
      <c r="C297" s="133">
        <v>13.3</v>
      </c>
      <c r="D297" s="149"/>
      <c r="E297" s="149"/>
      <c r="F297" s="149"/>
      <c r="G297" s="150" t="s">
        <v>473</v>
      </c>
      <c r="H297" s="149" t="s">
        <v>107</v>
      </c>
      <c r="I297" s="136">
        <v>1</v>
      </c>
      <c r="J297" s="137">
        <v>32465148.029999997</v>
      </c>
      <c r="K297" s="138">
        <f t="shared" si="14"/>
        <v>32465148.029999997</v>
      </c>
      <c r="L297" s="10"/>
      <c r="M297" s="5"/>
    </row>
    <row r="298" spans="1:13" ht="30" customHeight="1">
      <c r="A298" s="5"/>
      <c r="B298" s="9"/>
      <c r="C298" s="133">
        <v>13.4</v>
      </c>
      <c r="D298" s="149"/>
      <c r="E298" s="149"/>
      <c r="F298" s="149"/>
      <c r="G298" s="150" t="s">
        <v>474</v>
      </c>
      <c r="H298" s="149" t="s">
        <v>107</v>
      </c>
      <c r="I298" s="136">
        <v>2</v>
      </c>
      <c r="J298" s="137">
        <v>41036293.199999996</v>
      </c>
      <c r="K298" s="138">
        <f t="shared" si="14"/>
        <v>82072586.399999991</v>
      </c>
      <c r="L298" s="10"/>
      <c r="M298" s="5"/>
    </row>
    <row r="299" spans="1:13" ht="30" customHeight="1">
      <c r="A299" s="5"/>
      <c r="B299" s="9"/>
      <c r="C299" s="133">
        <v>13.5</v>
      </c>
      <c r="D299" s="149"/>
      <c r="E299" s="149"/>
      <c r="F299" s="149"/>
      <c r="G299" s="150" t="s">
        <v>380</v>
      </c>
      <c r="H299" s="149" t="s">
        <v>107</v>
      </c>
      <c r="I299" s="136">
        <v>1</v>
      </c>
      <c r="J299" s="137">
        <v>20825000</v>
      </c>
      <c r="K299" s="138">
        <f t="shared" si="14"/>
        <v>20825000</v>
      </c>
      <c r="L299" s="10"/>
      <c r="M299" s="5"/>
    </row>
    <row r="300" spans="1:13" ht="30" customHeight="1" thickBot="1">
      <c r="A300" s="5"/>
      <c r="B300" s="9"/>
      <c r="C300" s="139" t="s">
        <v>13</v>
      </c>
      <c r="D300" s="156"/>
      <c r="E300" s="156"/>
      <c r="F300" s="156"/>
      <c r="G300" s="157"/>
      <c r="H300" s="158"/>
      <c r="I300" s="370"/>
      <c r="J300" s="142"/>
      <c r="K300" s="143">
        <f>SUM(K295:K299)</f>
        <v>343135449.23000002</v>
      </c>
      <c r="L300" s="10"/>
      <c r="M300" s="5"/>
    </row>
    <row r="301" spans="1:13" s="3" customFormat="1" ht="30" customHeight="1" thickBot="1">
      <c r="A301" s="11"/>
      <c r="B301" s="12"/>
      <c r="C301" s="214" t="s">
        <v>382</v>
      </c>
      <c r="D301" s="215"/>
      <c r="E301" s="215"/>
      <c r="F301" s="215"/>
      <c r="G301" s="215"/>
      <c r="H301" s="215"/>
      <c r="I301" s="215"/>
      <c r="J301" s="216"/>
      <c r="K301" s="160">
        <f>K300</f>
        <v>343135449.23000002</v>
      </c>
      <c r="L301" s="13"/>
      <c r="M301" s="11"/>
    </row>
    <row r="302" spans="1:13" s="3" customFormat="1" ht="16">
      <c r="A302" s="11"/>
      <c r="B302" s="12"/>
      <c r="C302" s="161"/>
      <c r="D302" s="161"/>
      <c r="E302" s="161"/>
      <c r="F302" s="161"/>
      <c r="G302" s="161"/>
      <c r="H302" s="161"/>
      <c r="I302" s="161"/>
      <c r="J302" s="161"/>
      <c r="K302" s="162"/>
      <c r="L302" s="13"/>
      <c r="M302" s="11"/>
    </row>
    <row r="303" spans="1:13" s="3" customFormat="1" ht="30" customHeight="1">
      <c r="A303" s="11"/>
      <c r="B303" s="12"/>
      <c r="C303" s="163"/>
      <c r="D303" s="165"/>
      <c r="E303" s="165"/>
      <c r="F303" s="165"/>
      <c r="G303" s="371" t="s">
        <v>15</v>
      </c>
      <c r="H303" s="372"/>
      <c r="I303" s="372"/>
      <c r="J303" s="373"/>
      <c r="K303" s="166">
        <f>K292</f>
        <v>19898718146.265186</v>
      </c>
      <c r="L303" s="13"/>
      <c r="M303" s="11"/>
    </row>
    <row r="304" spans="1:13" s="3" customFormat="1" ht="30" customHeight="1" thickBot="1">
      <c r="A304" s="11"/>
      <c r="B304" s="12"/>
      <c r="C304" s="163"/>
      <c r="D304" s="164"/>
      <c r="E304" s="163"/>
      <c r="F304" s="163"/>
      <c r="G304" s="371" t="s">
        <v>381</v>
      </c>
      <c r="H304" s="372"/>
      <c r="I304" s="372"/>
      <c r="J304" s="373"/>
      <c r="K304" s="166">
        <f>K301</f>
        <v>343135449.23000002</v>
      </c>
      <c r="L304" s="13"/>
      <c r="M304" s="11"/>
    </row>
    <row r="305" spans="1:14" s="3" customFormat="1" ht="30" customHeight="1" thickBot="1">
      <c r="A305" s="11"/>
      <c r="B305" s="12"/>
      <c r="C305" s="163"/>
      <c r="D305" s="164"/>
      <c r="E305" s="163"/>
      <c r="F305" s="163"/>
      <c r="G305" s="374" t="s">
        <v>16</v>
      </c>
      <c r="H305" s="375"/>
      <c r="I305" s="375"/>
      <c r="J305" s="376"/>
      <c r="K305" s="160">
        <f>K303+K304</f>
        <v>20241853595.495186</v>
      </c>
      <c r="L305" s="13"/>
      <c r="M305" s="11"/>
      <c r="N305" s="377">
        <f>K305/1423500</f>
        <v>14219.777727780251</v>
      </c>
    </row>
    <row r="306" spans="1:14" s="3" customFormat="1" ht="17" thickBot="1">
      <c r="A306" s="11"/>
      <c r="B306" s="12"/>
      <c r="C306" s="163"/>
      <c r="D306" s="164"/>
      <c r="E306" s="164"/>
      <c r="F306" s="164"/>
      <c r="G306" s="163"/>
      <c r="H306" s="163"/>
      <c r="I306" s="167"/>
      <c r="J306" s="168"/>
      <c r="K306" s="169"/>
      <c r="L306" s="13"/>
      <c r="M306" s="11"/>
    </row>
    <row r="307" spans="1:14" s="3" customFormat="1" ht="16">
      <c r="A307" s="11"/>
      <c r="B307" s="12"/>
      <c r="C307" s="170"/>
      <c r="D307" s="224"/>
      <c r="E307" s="224"/>
      <c r="F307" s="224"/>
      <c r="G307" s="224"/>
      <c r="H307" s="224"/>
      <c r="I307" s="224"/>
      <c r="J307" s="224"/>
      <c r="K307" s="225"/>
      <c r="L307" s="14"/>
      <c r="M307" s="11"/>
    </row>
    <row r="308" spans="1:14" s="3" customFormat="1" ht="46.5" customHeight="1">
      <c r="A308" s="11"/>
      <c r="B308" s="12"/>
      <c r="C308" s="212" t="s">
        <v>17</v>
      </c>
      <c r="D308" s="213"/>
      <c r="E308" s="213"/>
      <c r="F308" s="213"/>
      <c r="G308" s="213"/>
      <c r="H308" s="223" t="s">
        <v>6</v>
      </c>
      <c r="I308" s="223"/>
      <c r="J308" s="223"/>
      <c r="K308" s="171" t="s">
        <v>18</v>
      </c>
      <c r="L308" s="15"/>
      <c r="M308" s="11"/>
    </row>
    <row r="309" spans="1:14" s="3" customFormat="1" ht="32.25" customHeight="1">
      <c r="A309" s="11"/>
      <c r="B309" s="12"/>
      <c r="C309" s="212" t="s">
        <v>19</v>
      </c>
      <c r="D309" s="213"/>
      <c r="E309" s="213"/>
      <c r="F309" s="213"/>
      <c r="G309" s="213"/>
      <c r="H309" s="222" t="s">
        <v>20</v>
      </c>
      <c r="I309" s="222"/>
      <c r="J309" s="172" t="s">
        <v>21</v>
      </c>
      <c r="K309" s="369">
        <v>0.24</v>
      </c>
      <c r="L309" s="15"/>
      <c r="M309" s="11"/>
    </row>
    <row r="310" spans="1:14" s="3" customFormat="1" ht="30" customHeight="1">
      <c r="A310" s="11"/>
      <c r="B310" s="12"/>
      <c r="C310" s="212" t="s">
        <v>22</v>
      </c>
      <c r="D310" s="213"/>
      <c r="E310" s="213"/>
      <c r="F310" s="213"/>
      <c r="G310" s="213"/>
      <c r="H310" s="219" t="s">
        <v>23</v>
      </c>
      <c r="I310" s="220"/>
      <c r="J310" s="172" t="s">
        <v>24</v>
      </c>
      <c r="K310" s="369">
        <v>0.01</v>
      </c>
      <c r="L310" s="15"/>
      <c r="M310" s="11"/>
    </row>
    <row r="311" spans="1:14" s="4" customFormat="1" ht="58.5" customHeight="1">
      <c r="A311" s="11"/>
      <c r="B311" s="12"/>
      <c r="C311" s="212" t="s">
        <v>374</v>
      </c>
      <c r="D311" s="213"/>
      <c r="E311" s="213"/>
      <c r="F311" s="213"/>
      <c r="G311" s="213"/>
      <c r="H311" s="221" t="s">
        <v>25</v>
      </c>
      <c r="I311" s="222"/>
      <c r="J311" s="172" t="s">
        <v>26</v>
      </c>
      <c r="K311" s="369">
        <v>5.9499999999999997E-2</v>
      </c>
      <c r="L311" s="13"/>
      <c r="M311" s="11"/>
    </row>
    <row r="312" spans="1:14" ht="57" customHeight="1">
      <c r="A312" s="5"/>
      <c r="B312" s="9"/>
      <c r="C312" s="185"/>
      <c r="D312" s="186"/>
      <c r="E312" s="186"/>
      <c r="F312" s="186"/>
      <c r="G312" s="187"/>
      <c r="H312" s="222" t="s">
        <v>27</v>
      </c>
      <c r="I312" s="222"/>
      <c r="J312" s="172" t="s">
        <v>28</v>
      </c>
      <c r="K312" s="369">
        <f>SUM(K309:K311)</f>
        <v>0.3095</v>
      </c>
      <c r="L312" s="10"/>
      <c r="M312" s="5"/>
    </row>
    <row r="313" spans="1:14" ht="17" thickBot="1">
      <c r="A313" s="5"/>
      <c r="B313" s="9"/>
      <c r="C313" s="192"/>
      <c r="D313" s="190"/>
      <c r="E313" s="190"/>
      <c r="F313" s="190"/>
      <c r="G313" s="191"/>
      <c r="H313" s="217"/>
      <c r="I313" s="217"/>
      <c r="J313" s="217"/>
      <c r="K313" s="218"/>
      <c r="L313" s="10"/>
      <c r="M313" s="5"/>
    </row>
    <row r="314" spans="1:14" ht="17" thickBot="1">
      <c r="A314" s="5"/>
      <c r="B314" s="203"/>
      <c r="C314" s="204"/>
      <c r="D314" s="204"/>
      <c r="E314" s="205"/>
      <c r="F314" s="204"/>
      <c r="G314" s="206"/>
      <c r="H314" s="204"/>
      <c r="I314" s="204"/>
      <c r="J314" s="204"/>
      <c r="K314" s="204"/>
      <c r="L314" s="207"/>
      <c r="M314" s="5"/>
    </row>
    <row r="315" spans="1:14" ht="17" thickTop="1">
      <c r="A315" s="5"/>
      <c r="B315" s="5"/>
      <c r="C315" s="5"/>
      <c r="D315" s="5"/>
      <c r="E315" s="6"/>
      <c r="F315" s="5"/>
      <c r="G315" s="5"/>
      <c r="H315" s="5"/>
      <c r="I315" s="5"/>
      <c r="J315" s="5"/>
      <c r="K315" s="5"/>
      <c r="L315" s="5"/>
      <c r="M315" s="5"/>
    </row>
  </sheetData>
  <mergeCells count="30">
    <mergeCell ref="C311:G311"/>
    <mergeCell ref="G303:J303"/>
    <mergeCell ref="G304:J304"/>
    <mergeCell ref="C301:J301"/>
    <mergeCell ref="G305:J305"/>
    <mergeCell ref="C5:K5"/>
    <mergeCell ref="J11:J12"/>
    <mergeCell ref="K11:K12"/>
    <mergeCell ref="C11:C12"/>
    <mergeCell ref="D11:D12"/>
    <mergeCell ref="G11:G12"/>
    <mergeCell ref="H11:H12"/>
    <mergeCell ref="E11:F11"/>
    <mergeCell ref="C7:K8"/>
    <mergeCell ref="C9:K9"/>
    <mergeCell ref="C3:F3"/>
    <mergeCell ref="C309:G309"/>
    <mergeCell ref="C10:K10"/>
    <mergeCell ref="C292:J292"/>
    <mergeCell ref="H313:K313"/>
    <mergeCell ref="C310:G310"/>
    <mergeCell ref="H310:I310"/>
    <mergeCell ref="H311:I311"/>
    <mergeCell ref="H312:I312"/>
    <mergeCell ref="C308:G308"/>
    <mergeCell ref="H308:J308"/>
    <mergeCell ref="H309:I309"/>
    <mergeCell ref="D307:K307"/>
    <mergeCell ref="C6:K6"/>
    <mergeCell ref="I11:I12"/>
  </mergeCells>
  <pageMargins left="0.11811023622047245" right="0.11811023622047245" top="0.15748031496062992" bottom="0.15748031496062992" header="0.31496062992125984" footer="0.31496062992125984"/>
  <pageSetup scale="18" orientation="portrait" r:id="rId1"/>
  <rowBreaks count="1" manualBreakCount="1">
    <brk id="18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319"/>
  <sheetViews>
    <sheetView showGridLines="0" view="pageBreakPreview" topLeftCell="A289" zoomScale="87" zoomScaleNormal="100" zoomScaleSheetLayoutView="87" zoomScalePageLayoutView="91" workbookViewId="0">
      <selection activeCell="C301" sqref="C301:J301"/>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1"/>
      <c r="D2" s="201"/>
      <c r="E2" s="202"/>
      <c r="F2" s="201"/>
      <c r="G2" s="201"/>
      <c r="H2" s="201"/>
      <c r="I2" s="201"/>
      <c r="J2" s="201"/>
      <c r="K2" s="201"/>
      <c r="L2" s="8"/>
      <c r="M2" s="5"/>
    </row>
    <row r="3" spans="1:13" ht="26.25" customHeight="1">
      <c r="A3" s="5"/>
      <c r="B3" s="9"/>
      <c r="C3" s="210" t="s">
        <v>96</v>
      </c>
      <c r="D3" s="246"/>
      <c r="E3" s="246"/>
      <c r="F3" s="246"/>
      <c r="G3" s="5"/>
      <c r="H3" s="5"/>
      <c r="I3" s="5"/>
      <c r="J3" s="5"/>
      <c r="K3" s="5"/>
      <c r="L3" s="10"/>
      <c r="M3" s="5"/>
    </row>
    <row r="4" spans="1:13" ht="16">
      <c r="A4" s="5"/>
      <c r="B4" s="9"/>
      <c r="C4" s="176" t="s">
        <v>0</v>
      </c>
      <c r="D4" s="177" t="s">
        <v>97</v>
      </c>
      <c r="E4" s="176" t="s">
        <v>1</v>
      </c>
      <c r="F4" s="177">
        <v>1</v>
      </c>
      <c r="G4" s="5"/>
      <c r="H4" s="5"/>
      <c r="I4" s="5"/>
      <c r="J4" s="5"/>
      <c r="K4" s="5"/>
      <c r="L4" s="10"/>
      <c r="M4" s="5"/>
    </row>
    <row r="5" spans="1:13" ht="16">
      <c r="A5" s="5"/>
      <c r="B5" s="9"/>
      <c r="C5" s="247" t="s">
        <v>29</v>
      </c>
      <c r="D5" s="247"/>
      <c r="E5" s="247"/>
      <c r="F5" s="247"/>
      <c r="G5" s="247"/>
      <c r="H5" s="247"/>
      <c r="I5" s="247"/>
      <c r="J5" s="247"/>
      <c r="K5" s="247"/>
      <c r="L5" s="10"/>
      <c r="M5" s="5"/>
    </row>
    <row r="6" spans="1:13" ht="17" thickBot="1">
      <c r="A6" s="5"/>
      <c r="B6" s="9"/>
      <c r="C6" s="226" t="s">
        <v>30</v>
      </c>
      <c r="D6" s="226"/>
      <c r="E6" s="226"/>
      <c r="F6" s="226"/>
      <c r="G6" s="226"/>
      <c r="H6" s="226"/>
      <c r="I6" s="226"/>
      <c r="J6" s="226"/>
      <c r="K6" s="226"/>
      <c r="L6" s="10"/>
      <c r="M6" s="5"/>
    </row>
    <row r="7" spans="1:13" s="20" customFormat="1" ht="16.5" customHeight="1">
      <c r="A7" s="19"/>
      <c r="B7" s="193"/>
      <c r="C7" s="248" t="s">
        <v>85</v>
      </c>
      <c r="D7" s="249"/>
      <c r="E7" s="249"/>
      <c r="F7" s="249"/>
      <c r="G7" s="249"/>
      <c r="H7" s="249"/>
      <c r="I7" s="249"/>
      <c r="J7" s="249"/>
      <c r="K7" s="250"/>
      <c r="L7" s="21"/>
      <c r="M7" s="19"/>
    </row>
    <row r="8" spans="1:13" ht="33.75" customHeight="1" thickBot="1">
      <c r="A8" s="5"/>
      <c r="B8" s="194"/>
      <c r="C8" s="251"/>
      <c r="D8" s="252"/>
      <c r="E8" s="252"/>
      <c r="F8" s="252"/>
      <c r="G8" s="252"/>
      <c r="H8" s="252"/>
      <c r="I8" s="252"/>
      <c r="J8" s="252"/>
      <c r="K8" s="253"/>
      <c r="L8" s="10"/>
      <c r="M8" s="5"/>
    </row>
    <row r="9" spans="1:13" ht="34.5" customHeight="1">
      <c r="A9" s="5"/>
      <c r="B9" s="194"/>
      <c r="C9" s="254" t="s">
        <v>86</v>
      </c>
      <c r="D9" s="255"/>
      <c r="E9" s="255"/>
      <c r="F9" s="255"/>
      <c r="G9" s="255"/>
      <c r="H9" s="255"/>
      <c r="I9" s="255"/>
      <c r="J9" s="255"/>
      <c r="K9" s="256"/>
      <c r="L9" s="10"/>
      <c r="M9" s="5"/>
    </row>
    <row r="10" spans="1:13" ht="30" customHeight="1" thickBot="1">
      <c r="A10" s="5"/>
      <c r="B10" s="9"/>
      <c r="C10" s="362" t="s">
        <v>98</v>
      </c>
      <c r="D10" s="363"/>
      <c r="E10" s="363"/>
      <c r="F10" s="363"/>
      <c r="G10" s="363"/>
      <c r="H10" s="363"/>
      <c r="I10" s="363"/>
      <c r="J10" s="363"/>
      <c r="K10" s="364"/>
      <c r="L10" s="10"/>
      <c r="M10" s="5"/>
    </row>
    <row r="11" spans="1:13" ht="30" customHeight="1">
      <c r="A11" s="5"/>
      <c r="B11" s="9"/>
      <c r="C11" s="234" t="s">
        <v>3</v>
      </c>
      <c r="D11" s="227" t="s">
        <v>4</v>
      </c>
      <c r="E11" s="236" t="s">
        <v>5</v>
      </c>
      <c r="F11" s="236"/>
      <c r="G11" s="234" t="s">
        <v>6</v>
      </c>
      <c r="H11" s="227" t="s">
        <v>7</v>
      </c>
      <c r="I11" s="227" t="s">
        <v>8</v>
      </c>
      <c r="J11" s="230" t="s">
        <v>9</v>
      </c>
      <c r="K11" s="232" t="s">
        <v>10</v>
      </c>
      <c r="L11" s="10"/>
      <c r="M11" s="5"/>
    </row>
    <row r="12" spans="1:13" ht="30" customHeight="1" thickBot="1">
      <c r="A12" s="5"/>
      <c r="B12" s="9"/>
      <c r="C12" s="235"/>
      <c r="D12" s="228"/>
      <c r="E12" s="129" t="s">
        <v>11</v>
      </c>
      <c r="F12" s="129" t="s">
        <v>12</v>
      </c>
      <c r="G12" s="235"/>
      <c r="H12" s="228"/>
      <c r="I12" s="228"/>
      <c r="J12" s="231"/>
      <c r="K12" s="233"/>
      <c r="L12" s="10"/>
      <c r="M12" s="5"/>
    </row>
    <row r="13" spans="1:13" ht="30" customHeight="1" thickBot="1">
      <c r="A13" s="5"/>
      <c r="B13" s="9"/>
      <c r="C13" s="130" t="s">
        <v>99</v>
      </c>
      <c r="D13" s="131"/>
      <c r="E13" s="131"/>
      <c r="F13" s="131"/>
      <c r="G13" s="131"/>
      <c r="H13" s="131"/>
      <c r="I13" s="131"/>
      <c r="J13" s="131"/>
      <c r="K13" s="132"/>
      <c r="L13" s="10"/>
      <c r="M13" s="5"/>
    </row>
    <row r="14" spans="1:13" ht="30" customHeight="1">
      <c r="A14" s="5"/>
      <c r="B14" s="9"/>
      <c r="C14" s="133">
        <v>1.1000000000000001</v>
      </c>
      <c r="D14" s="134"/>
      <c r="E14" s="134"/>
      <c r="F14" s="134"/>
      <c r="G14" s="135" t="s">
        <v>100</v>
      </c>
      <c r="H14" s="134" t="s">
        <v>101</v>
      </c>
      <c r="I14" s="136">
        <v>3070.5259999999998</v>
      </c>
      <c r="J14" s="137"/>
      <c r="K14" s="138">
        <f>I14*J14</f>
        <v>0</v>
      </c>
      <c r="L14" s="10"/>
      <c r="M14" s="5"/>
    </row>
    <row r="15" spans="1:13" ht="30" customHeight="1">
      <c r="A15" s="5"/>
      <c r="B15" s="9"/>
      <c r="C15" s="133">
        <v>1.2</v>
      </c>
      <c r="D15" s="134"/>
      <c r="E15" s="134"/>
      <c r="F15" s="134"/>
      <c r="G15" s="144" t="s">
        <v>102</v>
      </c>
      <c r="H15" s="134" t="s">
        <v>101</v>
      </c>
      <c r="I15" s="136">
        <v>5900.7429499999998</v>
      </c>
      <c r="J15" s="137"/>
      <c r="K15" s="138">
        <f t="shared" ref="K15:K55" si="0">I15*J15</f>
        <v>0</v>
      </c>
      <c r="L15" s="10"/>
      <c r="M15" s="5"/>
    </row>
    <row r="16" spans="1:13" ht="30" customHeight="1">
      <c r="A16" s="5"/>
      <c r="B16" s="9"/>
      <c r="C16" s="133">
        <v>1.3</v>
      </c>
      <c r="D16" s="134"/>
      <c r="E16" s="134"/>
      <c r="F16" s="134"/>
      <c r="G16" s="144" t="s">
        <v>103</v>
      </c>
      <c r="H16" s="134" t="s">
        <v>104</v>
      </c>
      <c r="I16" s="136">
        <v>1234.5400000000002</v>
      </c>
      <c r="J16" s="137"/>
      <c r="K16" s="138">
        <f t="shared" si="0"/>
        <v>0</v>
      </c>
      <c r="L16" s="10"/>
      <c r="M16" s="5"/>
    </row>
    <row r="17" spans="1:13" ht="30" customHeight="1">
      <c r="A17" s="5"/>
      <c r="B17" s="9"/>
      <c r="C17" s="133">
        <v>1.4</v>
      </c>
      <c r="D17" s="134"/>
      <c r="E17" s="134"/>
      <c r="F17" s="134"/>
      <c r="G17" s="135" t="s">
        <v>105</v>
      </c>
      <c r="H17" s="134" t="s">
        <v>101</v>
      </c>
      <c r="I17" s="136">
        <v>3673.7446999999997</v>
      </c>
      <c r="J17" s="137"/>
      <c r="K17" s="138">
        <f t="shared" si="0"/>
        <v>0</v>
      </c>
      <c r="L17" s="10"/>
      <c r="M17" s="5"/>
    </row>
    <row r="18" spans="1:13" ht="30" customHeight="1">
      <c r="A18" s="5"/>
      <c r="B18" s="9"/>
      <c r="C18" s="133">
        <v>1.5</v>
      </c>
      <c r="D18" s="134"/>
      <c r="E18" s="134"/>
      <c r="F18" s="134"/>
      <c r="G18" s="144" t="s">
        <v>106</v>
      </c>
      <c r="H18" s="134" t="s">
        <v>107</v>
      </c>
      <c r="I18" s="136">
        <v>19</v>
      </c>
      <c r="J18" s="137"/>
      <c r="K18" s="138">
        <f t="shared" si="0"/>
        <v>0</v>
      </c>
      <c r="L18" s="10"/>
      <c r="M18" s="5"/>
    </row>
    <row r="19" spans="1:13" ht="30" customHeight="1">
      <c r="A19" s="5"/>
      <c r="B19" s="9"/>
      <c r="C19" s="133">
        <v>1.6</v>
      </c>
      <c r="D19" s="134"/>
      <c r="E19" s="134"/>
      <c r="F19" s="134"/>
      <c r="G19" s="144" t="s">
        <v>108</v>
      </c>
      <c r="H19" s="134" t="s">
        <v>107</v>
      </c>
      <c r="I19" s="136">
        <v>1095</v>
      </c>
      <c r="J19" s="137"/>
      <c r="K19" s="138">
        <f t="shared" si="0"/>
        <v>0</v>
      </c>
      <c r="L19" s="10"/>
      <c r="M19" s="5"/>
    </row>
    <row r="20" spans="1:13" ht="30" customHeight="1">
      <c r="A20" s="5"/>
      <c r="B20" s="9"/>
      <c r="C20" s="133">
        <v>1.7</v>
      </c>
      <c r="D20" s="134"/>
      <c r="E20" s="134"/>
      <c r="F20" s="134"/>
      <c r="G20" s="135" t="s">
        <v>109</v>
      </c>
      <c r="H20" s="134" t="s">
        <v>107</v>
      </c>
      <c r="I20" s="136">
        <v>434</v>
      </c>
      <c r="J20" s="137"/>
      <c r="K20" s="138">
        <f t="shared" si="0"/>
        <v>0</v>
      </c>
      <c r="L20" s="10"/>
      <c r="M20" s="5"/>
    </row>
    <row r="21" spans="1:13" ht="30" customHeight="1">
      <c r="A21" s="5"/>
      <c r="B21" s="9"/>
      <c r="C21" s="133">
        <v>1.8</v>
      </c>
      <c r="D21" s="134"/>
      <c r="E21" s="134"/>
      <c r="F21" s="134"/>
      <c r="G21" s="144" t="s">
        <v>110</v>
      </c>
      <c r="H21" s="134" t="s">
        <v>107</v>
      </c>
      <c r="I21" s="136">
        <v>61</v>
      </c>
      <c r="J21" s="137"/>
      <c r="K21" s="138">
        <f t="shared" si="0"/>
        <v>0</v>
      </c>
      <c r="L21" s="10"/>
      <c r="M21" s="5"/>
    </row>
    <row r="22" spans="1:13" ht="30" customHeight="1">
      <c r="A22" s="5"/>
      <c r="B22" s="9"/>
      <c r="C22" s="133">
        <v>1.9</v>
      </c>
      <c r="D22" s="134"/>
      <c r="E22" s="134"/>
      <c r="F22" s="134"/>
      <c r="G22" s="144" t="s">
        <v>111</v>
      </c>
      <c r="H22" s="134" t="s">
        <v>107</v>
      </c>
      <c r="I22" s="136">
        <v>71</v>
      </c>
      <c r="J22" s="137"/>
      <c r="K22" s="138">
        <f t="shared" si="0"/>
        <v>0</v>
      </c>
      <c r="L22" s="10"/>
      <c r="M22" s="5"/>
    </row>
    <row r="23" spans="1:13" ht="30" customHeight="1">
      <c r="A23" s="5"/>
      <c r="B23" s="9"/>
      <c r="C23" s="365">
        <v>1.1000000000000001</v>
      </c>
      <c r="D23" s="134"/>
      <c r="E23" s="134"/>
      <c r="F23" s="134"/>
      <c r="G23" s="135" t="s">
        <v>112</v>
      </c>
      <c r="H23" s="134" t="s">
        <v>107</v>
      </c>
      <c r="I23" s="136">
        <v>258</v>
      </c>
      <c r="J23" s="137"/>
      <c r="K23" s="138">
        <f t="shared" si="0"/>
        <v>0</v>
      </c>
      <c r="L23" s="10"/>
      <c r="M23" s="5"/>
    </row>
    <row r="24" spans="1:13" ht="30" customHeight="1">
      <c r="A24" s="5"/>
      <c r="B24" s="9"/>
      <c r="C24" s="365">
        <v>1.1100000000000001</v>
      </c>
      <c r="D24" s="134"/>
      <c r="E24" s="134"/>
      <c r="F24" s="134"/>
      <c r="G24" s="144" t="s">
        <v>113</v>
      </c>
      <c r="H24" s="134" t="s">
        <v>107</v>
      </c>
      <c r="I24" s="136">
        <v>116</v>
      </c>
      <c r="J24" s="137"/>
      <c r="K24" s="138">
        <f t="shared" si="0"/>
        <v>0</v>
      </c>
      <c r="L24" s="10"/>
      <c r="M24" s="5"/>
    </row>
    <row r="25" spans="1:13" ht="30" customHeight="1">
      <c r="A25" s="5"/>
      <c r="B25" s="9"/>
      <c r="C25" s="365">
        <v>1.1200000000000001</v>
      </c>
      <c r="D25" s="134"/>
      <c r="E25" s="134"/>
      <c r="F25" s="134"/>
      <c r="G25" s="144" t="s">
        <v>114</v>
      </c>
      <c r="H25" s="134" t="s">
        <v>101</v>
      </c>
      <c r="I25" s="136">
        <v>96.06</v>
      </c>
      <c r="J25" s="137"/>
      <c r="K25" s="138">
        <f t="shared" si="0"/>
        <v>0</v>
      </c>
      <c r="L25" s="10"/>
      <c r="M25" s="5"/>
    </row>
    <row r="26" spans="1:13" ht="30" customHeight="1">
      <c r="A26" s="5"/>
      <c r="B26" s="9"/>
      <c r="C26" s="365">
        <v>1.1299999999999999</v>
      </c>
      <c r="D26" s="134"/>
      <c r="E26" s="134"/>
      <c r="F26" s="134"/>
      <c r="G26" s="135" t="s">
        <v>115</v>
      </c>
      <c r="H26" s="134" t="s">
        <v>101</v>
      </c>
      <c r="I26" s="136">
        <v>2656.66</v>
      </c>
      <c r="J26" s="137"/>
      <c r="K26" s="138">
        <f t="shared" si="0"/>
        <v>0</v>
      </c>
      <c r="L26" s="10"/>
      <c r="M26" s="5"/>
    </row>
    <row r="27" spans="1:13" ht="30" customHeight="1">
      <c r="A27" s="5"/>
      <c r="B27" s="9"/>
      <c r="C27" s="365">
        <v>1.1399999999999999</v>
      </c>
      <c r="D27" s="134"/>
      <c r="E27" s="134"/>
      <c r="F27" s="134"/>
      <c r="G27" s="144" t="s">
        <v>116</v>
      </c>
      <c r="H27" s="134" t="s">
        <v>101</v>
      </c>
      <c r="I27" s="136">
        <v>135.85</v>
      </c>
      <c r="J27" s="137"/>
      <c r="K27" s="138">
        <f t="shared" si="0"/>
        <v>0</v>
      </c>
      <c r="L27" s="10"/>
      <c r="M27" s="5"/>
    </row>
    <row r="28" spans="1:13" ht="30" customHeight="1">
      <c r="A28" s="5"/>
      <c r="B28" s="9"/>
      <c r="C28" s="365">
        <v>1.1499999999999999</v>
      </c>
      <c r="D28" s="134"/>
      <c r="E28" s="134"/>
      <c r="F28" s="134"/>
      <c r="G28" s="144" t="s">
        <v>117</v>
      </c>
      <c r="H28" s="134" t="s">
        <v>107</v>
      </c>
      <c r="I28" s="136">
        <v>8</v>
      </c>
      <c r="J28" s="137"/>
      <c r="K28" s="138">
        <f t="shared" si="0"/>
        <v>0</v>
      </c>
      <c r="L28" s="10"/>
      <c r="M28" s="5"/>
    </row>
    <row r="29" spans="1:13" ht="30" customHeight="1">
      <c r="A29" s="5"/>
      <c r="B29" s="9"/>
      <c r="C29" s="365">
        <v>1.1599999999999999</v>
      </c>
      <c r="D29" s="134"/>
      <c r="E29" s="134"/>
      <c r="F29" s="134"/>
      <c r="G29" s="135" t="s">
        <v>118</v>
      </c>
      <c r="H29" s="134" t="s">
        <v>104</v>
      </c>
      <c r="I29" s="136">
        <v>97.61</v>
      </c>
      <c r="J29" s="137"/>
      <c r="K29" s="138">
        <f t="shared" si="0"/>
        <v>0</v>
      </c>
      <c r="L29" s="10"/>
      <c r="M29" s="5"/>
    </row>
    <row r="30" spans="1:13" ht="30" customHeight="1">
      <c r="A30" s="5"/>
      <c r="B30" s="9"/>
      <c r="C30" s="365">
        <v>1.17</v>
      </c>
      <c r="D30" s="134"/>
      <c r="E30" s="134"/>
      <c r="F30" s="134"/>
      <c r="G30" s="144" t="s">
        <v>119</v>
      </c>
      <c r="H30" s="134" t="s">
        <v>107</v>
      </c>
      <c r="I30" s="136">
        <v>6</v>
      </c>
      <c r="J30" s="137"/>
      <c r="K30" s="138">
        <f t="shared" si="0"/>
        <v>0</v>
      </c>
      <c r="L30" s="10"/>
      <c r="M30" s="5"/>
    </row>
    <row r="31" spans="1:13" ht="30" customHeight="1">
      <c r="A31" s="5"/>
      <c r="B31" s="9"/>
      <c r="C31" s="365">
        <v>1.18</v>
      </c>
      <c r="D31" s="134"/>
      <c r="E31" s="134"/>
      <c r="F31" s="134"/>
      <c r="G31" s="144" t="s">
        <v>120</v>
      </c>
      <c r="H31" s="134" t="s">
        <v>107</v>
      </c>
      <c r="I31" s="136">
        <v>6</v>
      </c>
      <c r="J31" s="137"/>
      <c r="K31" s="138">
        <f t="shared" si="0"/>
        <v>0</v>
      </c>
      <c r="L31" s="10"/>
      <c r="M31" s="5"/>
    </row>
    <row r="32" spans="1:13" ht="30" customHeight="1">
      <c r="A32" s="5"/>
      <c r="B32" s="9"/>
      <c r="C32" s="365">
        <v>1.19</v>
      </c>
      <c r="D32" s="134"/>
      <c r="E32" s="134"/>
      <c r="F32" s="134"/>
      <c r="G32" s="135" t="s">
        <v>121</v>
      </c>
      <c r="H32" s="134" t="s">
        <v>107</v>
      </c>
      <c r="I32" s="136">
        <v>110</v>
      </c>
      <c r="J32" s="137"/>
      <c r="K32" s="138">
        <f t="shared" si="0"/>
        <v>0</v>
      </c>
      <c r="L32" s="10"/>
      <c r="M32" s="5"/>
    </row>
    <row r="33" spans="1:13" ht="30" customHeight="1">
      <c r="A33" s="5"/>
      <c r="B33" s="9"/>
      <c r="C33" s="365">
        <v>1.2</v>
      </c>
      <c r="D33" s="134"/>
      <c r="E33" s="134"/>
      <c r="F33" s="134"/>
      <c r="G33" s="144" t="s">
        <v>122</v>
      </c>
      <c r="H33" s="134" t="s">
        <v>107</v>
      </c>
      <c r="I33" s="136">
        <v>82</v>
      </c>
      <c r="J33" s="137"/>
      <c r="K33" s="138">
        <f t="shared" si="0"/>
        <v>0</v>
      </c>
      <c r="L33" s="10"/>
      <c r="M33" s="5"/>
    </row>
    <row r="34" spans="1:13" ht="30" customHeight="1">
      <c r="A34" s="5"/>
      <c r="B34" s="9"/>
      <c r="C34" s="365">
        <v>1.21</v>
      </c>
      <c r="D34" s="134"/>
      <c r="E34" s="134"/>
      <c r="F34" s="134"/>
      <c r="G34" s="144" t="s">
        <v>123</v>
      </c>
      <c r="H34" s="134" t="s">
        <v>107</v>
      </c>
      <c r="I34" s="136">
        <v>118</v>
      </c>
      <c r="J34" s="137"/>
      <c r="K34" s="138">
        <f t="shared" si="0"/>
        <v>0</v>
      </c>
      <c r="L34" s="10"/>
      <c r="M34" s="5"/>
    </row>
    <row r="35" spans="1:13" ht="30" customHeight="1">
      <c r="A35" s="5"/>
      <c r="B35" s="9"/>
      <c r="C35" s="365">
        <v>1.22</v>
      </c>
      <c r="D35" s="134"/>
      <c r="E35" s="134"/>
      <c r="F35" s="134"/>
      <c r="G35" s="135" t="s">
        <v>124</v>
      </c>
      <c r="H35" s="134" t="s">
        <v>107</v>
      </c>
      <c r="I35" s="136">
        <v>79</v>
      </c>
      <c r="J35" s="137"/>
      <c r="K35" s="138">
        <f t="shared" si="0"/>
        <v>0</v>
      </c>
      <c r="L35" s="10"/>
      <c r="M35" s="5"/>
    </row>
    <row r="36" spans="1:13" ht="30" customHeight="1">
      <c r="A36" s="5"/>
      <c r="B36" s="9"/>
      <c r="C36" s="365">
        <v>1.23</v>
      </c>
      <c r="D36" s="134"/>
      <c r="E36" s="134"/>
      <c r="F36" s="134"/>
      <c r="G36" s="144" t="s">
        <v>125</v>
      </c>
      <c r="H36" s="134" t="s">
        <v>107</v>
      </c>
      <c r="I36" s="136">
        <v>103</v>
      </c>
      <c r="J36" s="137"/>
      <c r="K36" s="138">
        <f t="shared" si="0"/>
        <v>0</v>
      </c>
      <c r="L36" s="10"/>
      <c r="M36" s="5"/>
    </row>
    <row r="37" spans="1:13" ht="30" customHeight="1">
      <c r="A37" s="5"/>
      <c r="B37" s="9"/>
      <c r="C37" s="365">
        <v>1.24</v>
      </c>
      <c r="D37" s="134"/>
      <c r="E37" s="134"/>
      <c r="F37" s="134"/>
      <c r="G37" s="144" t="s">
        <v>126</v>
      </c>
      <c r="H37" s="134" t="s">
        <v>107</v>
      </c>
      <c r="I37" s="136">
        <v>14</v>
      </c>
      <c r="J37" s="137"/>
      <c r="K37" s="138">
        <f t="shared" si="0"/>
        <v>0</v>
      </c>
      <c r="L37" s="10"/>
      <c r="M37" s="5"/>
    </row>
    <row r="38" spans="1:13" ht="30" customHeight="1">
      <c r="A38" s="5"/>
      <c r="B38" s="9"/>
      <c r="C38" s="365">
        <v>1.25</v>
      </c>
      <c r="D38" s="134"/>
      <c r="E38" s="134"/>
      <c r="F38" s="134"/>
      <c r="G38" s="135" t="s">
        <v>127</v>
      </c>
      <c r="H38" s="134" t="s">
        <v>101</v>
      </c>
      <c r="I38" s="136">
        <v>1212.68</v>
      </c>
      <c r="J38" s="137"/>
      <c r="K38" s="138">
        <f t="shared" si="0"/>
        <v>0</v>
      </c>
      <c r="L38" s="10"/>
      <c r="M38" s="5"/>
    </row>
    <row r="39" spans="1:13" ht="30" customHeight="1">
      <c r="A39" s="5"/>
      <c r="B39" s="9"/>
      <c r="C39" s="365">
        <v>1.26</v>
      </c>
      <c r="D39" s="134"/>
      <c r="E39" s="134"/>
      <c r="F39" s="134"/>
      <c r="G39" s="144" t="s">
        <v>128</v>
      </c>
      <c r="H39" s="134" t="s">
        <v>107</v>
      </c>
      <c r="I39" s="136">
        <v>5</v>
      </c>
      <c r="J39" s="137"/>
      <c r="K39" s="138">
        <f t="shared" si="0"/>
        <v>0</v>
      </c>
      <c r="L39" s="10"/>
      <c r="M39" s="5"/>
    </row>
    <row r="40" spans="1:13" ht="30" customHeight="1">
      <c r="A40" s="5"/>
      <c r="B40" s="9"/>
      <c r="C40" s="365">
        <v>1.27</v>
      </c>
      <c r="D40" s="134"/>
      <c r="E40" s="134"/>
      <c r="F40" s="134"/>
      <c r="G40" s="144" t="s">
        <v>129</v>
      </c>
      <c r="H40" s="134" t="s">
        <v>104</v>
      </c>
      <c r="I40" s="136">
        <v>271.01</v>
      </c>
      <c r="J40" s="137"/>
      <c r="K40" s="138">
        <f t="shared" si="0"/>
        <v>0</v>
      </c>
      <c r="L40" s="10"/>
      <c r="M40" s="5"/>
    </row>
    <row r="41" spans="1:13" ht="30" customHeight="1">
      <c r="A41" s="5"/>
      <c r="B41" s="9"/>
      <c r="C41" s="365">
        <v>1.28</v>
      </c>
      <c r="D41" s="134"/>
      <c r="E41" s="134"/>
      <c r="F41" s="134"/>
      <c r="G41" s="135" t="s">
        <v>130</v>
      </c>
      <c r="H41" s="134" t="s">
        <v>107</v>
      </c>
      <c r="I41" s="136">
        <v>1</v>
      </c>
      <c r="J41" s="137"/>
      <c r="K41" s="138">
        <f t="shared" si="0"/>
        <v>0</v>
      </c>
      <c r="L41" s="10"/>
      <c r="M41" s="5"/>
    </row>
    <row r="42" spans="1:13" ht="30" customHeight="1">
      <c r="A42" s="5"/>
      <c r="B42" s="9"/>
      <c r="C42" s="365">
        <v>1.29</v>
      </c>
      <c r="D42" s="134"/>
      <c r="E42" s="134"/>
      <c r="F42" s="134"/>
      <c r="G42" s="144" t="s">
        <v>131</v>
      </c>
      <c r="H42" s="134" t="s">
        <v>101</v>
      </c>
      <c r="I42" s="136">
        <v>100</v>
      </c>
      <c r="J42" s="137"/>
      <c r="K42" s="138">
        <f t="shared" si="0"/>
        <v>0</v>
      </c>
      <c r="L42" s="10"/>
      <c r="M42" s="5"/>
    </row>
    <row r="43" spans="1:13" ht="30" customHeight="1">
      <c r="A43" s="5"/>
      <c r="B43" s="9"/>
      <c r="C43" s="365">
        <v>1.3</v>
      </c>
      <c r="D43" s="134"/>
      <c r="E43" s="134"/>
      <c r="F43" s="134"/>
      <c r="G43" s="144" t="s">
        <v>132</v>
      </c>
      <c r="H43" s="134" t="s">
        <v>101</v>
      </c>
      <c r="I43" s="136">
        <v>5.0999999999999996</v>
      </c>
      <c r="J43" s="137"/>
      <c r="K43" s="138">
        <f t="shared" si="0"/>
        <v>0</v>
      </c>
      <c r="L43" s="10"/>
      <c r="M43" s="5"/>
    </row>
    <row r="44" spans="1:13" ht="30" customHeight="1">
      <c r="A44" s="5"/>
      <c r="B44" s="9"/>
      <c r="C44" s="365">
        <v>1.31</v>
      </c>
      <c r="D44" s="134"/>
      <c r="E44" s="134"/>
      <c r="F44" s="134"/>
      <c r="G44" s="135" t="s">
        <v>133</v>
      </c>
      <c r="H44" s="134" t="s">
        <v>134</v>
      </c>
      <c r="I44" s="136">
        <v>602.46900000000005</v>
      </c>
      <c r="J44" s="137"/>
      <c r="K44" s="138">
        <f t="shared" si="0"/>
        <v>0</v>
      </c>
      <c r="L44" s="10"/>
      <c r="M44" s="5"/>
    </row>
    <row r="45" spans="1:13" ht="30" customHeight="1">
      <c r="A45" s="5"/>
      <c r="B45" s="9"/>
      <c r="C45" s="365">
        <v>1.32</v>
      </c>
      <c r="D45" s="134"/>
      <c r="E45" s="134"/>
      <c r="F45" s="134"/>
      <c r="G45" s="144" t="s">
        <v>135</v>
      </c>
      <c r="H45" s="134" t="s">
        <v>107</v>
      </c>
      <c r="I45" s="136">
        <v>1</v>
      </c>
      <c r="J45" s="137"/>
      <c r="K45" s="138">
        <f t="shared" si="0"/>
        <v>0</v>
      </c>
      <c r="L45" s="10"/>
      <c r="M45" s="5"/>
    </row>
    <row r="46" spans="1:13" ht="30" customHeight="1">
      <c r="A46" s="5"/>
      <c r="B46" s="9"/>
      <c r="C46" s="365">
        <v>1.33</v>
      </c>
      <c r="D46" s="134"/>
      <c r="E46" s="134"/>
      <c r="F46" s="134"/>
      <c r="G46" s="144" t="s">
        <v>136</v>
      </c>
      <c r="H46" s="134" t="s">
        <v>107</v>
      </c>
      <c r="I46" s="136">
        <v>4</v>
      </c>
      <c r="J46" s="137"/>
      <c r="K46" s="138">
        <f t="shared" si="0"/>
        <v>0</v>
      </c>
      <c r="L46" s="10"/>
      <c r="M46" s="5"/>
    </row>
    <row r="47" spans="1:13" ht="30" customHeight="1">
      <c r="A47" s="5"/>
      <c r="B47" s="9"/>
      <c r="C47" s="365">
        <v>1.34</v>
      </c>
      <c r="D47" s="134"/>
      <c r="E47" s="134"/>
      <c r="F47" s="134"/>
      <c r="G47" s="135" t="s">
        <v>137</v>
      </c>
      <c r="H47" s="134" t="s">
        <v>107</v>
      </c>
      <c r="I47" s="136">
        <v>5</v>
      </c>
      <c r="J47" s="137"/>
      <c r="K47" s="138">
        <f t="shared" si="0"/>
        <v>0</v>
      </c>
      <c r="L47" s="10"/>
      <c r="M47" s="5"/>
    </row>
    <row r="48" spans="1:13" ht="30" customHeight="1">
      <c r="A48" s="5"/>
      <c r="B48" s="9"/>
      <c r="C48" s="365">
        <v>1.35</v>
      </c>
      <c r="D48" s="134"/>
      <c r="E48" s="134"/>
      <c r="F48" s="134"/>
      <c r="G48" s="144" t="s">
        <v>138</v>
      </c>
      <c r="H48" s="134" t="s">
        <v>101</v>
      </c>
      <c r="I48" s="136">
        <v>4404.45</v>
      </c>
      <c r="J48" s="137"/>
      <c r="K48" s="138">
        <f t="shared" si="0"/>
        <v>0</v>
      </c>
      <c r="L48" s="10"/>
      <c r="M48" s="5"/>
    </row>
    <row r="49" spans="1:13" ht="30" customHeight="1">
      <c r="A49" s="5"/>
      <c r="B49" s="9"/>
      <c r="C49" s="365">
        <v>1.36</v>
      </c>
      <c r="D49" s="134"/>
      <c r="E49" s="134"/>
      <c r="F49" s="134"/>
      <c r="G49" s="144" t="s">
        <v>139</v>
      </c>
      <c r="H49" s="134" t="s">
        <v>101</v>
      </c>
      <c r="I49" s="136">
        <v>7793.72</v>
      </c>
      <c r="J49" s="137"/>
      <c r="K49" s="138">
        <f t="shared" si="0"/>
        <v>0</v>
      </c>
      <c r="L49" s="10"/>
      <c r="M49" s="5"/>
    </row>
    <row r="50" spans="1:13" ht="30" customHeight="1">
      <c r="A50" s="5"/>
      <c r="B50" s="9"/>
      <c r="C50" s="365">
        <v>1.37</v>
      </c>
      <c r="D50" s="134"/>
      <c r="E50" s="134"/>
      <c r="F50" s="134"/>
      <c r="G50" s="135" t="s">
        <v>140</v>
      </c>
      <c r="H50" s="134" t="s">
        <v>101</v>
      </c>
      <c r="I50" s="136">
        <v>8026.53</v>
      </c>
      <c r="J50" s="137"/>
      <c r="K50" s="138">
        <f t="shared" si="0"/>
        <v>0</v>
      </c>
      <c r="L50" s="10"/>
      <c r="M50" s="5"/>
    </row>
    <row r="51" spans="1:13" ht="30" customHeight="1">
      <c r="A51" s="5"/>
      <c r="B51" s="9"/>
      <c r="C51" s="365">
        <v>1.38</v>
      </c>
      <c r="D51" s="134"/>
      <c r="E51" s="134"/>
      <c r="F51" s="134"/>
      <c r="G51" s="144" t="s">
        <v>141</v>
      </c>
      <c r="H51" s="134" t="s">
        <v>107</v>
      </c>
      <c r="I51" s="136">
        <v>4</v>
      </c>
      <c r="J51" s="137"/>
      <c r="K51" s="138">
        <f t="shared" si="0"/>
        <v>0</v>
      </c>
      <c r="L51" s="10"/>
      <c r="M51" s="5"/>
    </row>
    <row r="52" spans="1:13" ht="30" customHeight="1">
      <c r="A52" s="5"/>
      <c r="B52" s="9"/>
      <c r="C52" s="365">
        <v>1.39</v>
      </c>
      <c r="D52" s="134"/>
      <c r="E52" s="134"/>
      <c r="F52" s="134"/>
      <c r="G52" s="144" t="s">
        <v>142</v>
      </c>
      <c r="H52" s="134" t="s">
        <v>101</v>
      </c>
      <c r="I52" s="136">
        <v>11.75</v>
      </c>
      <c r="J52" s="137"/>
      <c r="K52" s="138">
        <f t="shared" si="0"/>
        <v>0</v>
      </c>
      <c r="L52" s="10"/>
      <c r="M52" s="5"/>
    </row>
    <row r="53" spans="1:13" ht="30" customHeight="1">
      <c r="A53" s="5"/>
      <c r="B53" s="9"/>
      <c r="C53" s="365">
        <v>1.4</v>
      </c>
      <c r="D53" s="134"/>
      <c r="E53" s="134"/>
      <c r="F53" s="134"/>
      <c r="G53" s="135" t="s">
        <v>143</v>
      </c>
      <c r="H53" s="134" t="s">
        <v>107</v>
      </c>
      <c r="I53" s="136">
        <v>1</v>
      </c>
      <c r="J53" s="137"/>
      <c r="K53" s="138">
        <f t="shared" si="0"/>
        <v>0</v>
      </c>
      <c r="L53" s="10"/>
      <c r="M53" s="5"/>
    </row>
    <row r="54" spans="1:13" ht="30" customHeight="1">
      <c r="A54" s="5"/>
      <c r="B54" s="9"/>
      <c r="C54" s="365">
        <v>1.41</v>
      </c>
      <c r="D54" s="134"/>
      <c r="E54" s="134"/>
      <c r="F54" s="134"/>
      <c r="G54" s="144" t="s">
        <v>144</v>
      </c>
      <c r="H54" s="134" t="s">
        <v>107</v>
      </c>
      <c r="I54" s="136">
        <v>1</v>
      </c>
      <c r="J54" s="137"/>
      <c r="K54" s="138">
        <f t="shared" si="0"/>
        <v>0</v>
      </c>
      <c r="L54" s="10"/>
      <c r="M54" s="5"/>
    </row>
    <row r="55" spans="1:13" ht="30" customHeight="1">
      <c r="A55" s="5"/>
      <c r="B55" s="9"/>
      <c r="C55" s="365">
        <v>1.42</v>
      </c>
      <c r="D55" s="134"/>
      <c r="E55" s="134"/>
      <c r="F55" s="134"/>
      <c r="G55" s="144" t="s">
        <v>145</v>
      </c>
      <c r="H55" s="134" t="s">
        <v>101</v>
      </c>
      <c r="I55" s="136">
        <v>224</v>
      </c>
      <c r="J55" s="137"/>
      <c r="K55" s="138">
        <f t="shared" si="0"/>
        <v>0</v>
      </c>
      <c r="L55" s="10"/>
      <c r="M55" s="5"/>
    </row>
    <row r="56" spans="1:13" ht="30" customHeight="1" thickBot="1">
      <c r="A56" s="5"/>
      <c r="B56" s="9"/>
      <c r="C56" s="139" t="s">
        <v>13</v>
      </c>
      <c r="D56" s="140"/>
      <c r="E56" s="140"/>
      <c r="F56" s="140"/>
      <c r="G56" s="141"/>
      <c r="H56" s="140"/>
      <c r="I56" s="136"/>
      <c r="J56" s="142"/>
      <c r="K56" s="143">
        <f>SUM(K14:K55)</f>
        <v>0</v>
      </c>
      <c r="L56" s="10"/>
      <c r="M56" s="5"/>
    </row>
    <row r="57" spans="1:13" ht="30" customHeight="1" thickBot="1">
      <c r="A57" s="5"/>
      <c r="B57" s="9"/>
      <c r="C57" s="130" t="s">
        <v>146</v>
      </c>
      <c r="D57" s="131"/>
      <c r="E57" s="131"/>
      <c r="F57" s="131"/>
      <c r="G57" s="131"/>
      <c r="H57" s="131"/>
      <c r="I57" s="131"/>
      <c r="J57" s="131"/>
      <c r="K57" s="132"/>
      <c r="L57" s="10"/>
      <c r="M57" s="5"/>
    </row>
    <row r="58" spans="1:13" ht="30" customHeight="1">
      <c r="A58" s="5"/>
      <c r="B58" s="9"/>
      <c r="C58" s="133">
        <v>2.1</v>
      </c>
      <c r="D58" s="134"/>
      <c r="E58" s="134"/>
      <c r="F58" s="134"/>
      <c r="G58" s="144" t="s">
        <v>147</v>
      </c>
      <c r="H58" s="134" t="s">
        <v>101</v>
      </c>
      <c r="I58" s="136">
        <v>2315.46</v>
      </c>
      <c r="J58" s="137"/>
      <c r="K58" s="138">
        <f t="shared" ref="K58:K62" si="1">I58*J58</f>
        <v>0</v>
      </c>
      <c r="L58" s="10"/>
      <c r="M58" s="5"/>
    </row>
    <row r="59" spans="1:13" ht="30" customHeight="1">
      <c r="A59" s="5"/>
      <c r="B59" s="9"/>
      <c r="C59" s="133">
        <v>2.2000000000000002</v>
      </c>
      <c r="D59" s="134"/>
      <c r="E59" s="134"/>
      <c r="F59" s="134"/>
      <c r="G59" s="144" t="s">
        <v>148</v>
      </c>
      <c r="H59" s="134" t="s">
        <v>101</v>
      </c>
      <c r="I59" s="136">
        <v>6910.61</v>
      </c>
      <c r="J59" s="137"/>
      <c r="K59" s="138">
        <f t="shared" si="1"/>
        <v>0</v>
      </c>
      <c r="L59" s="10"/>
      <c r="M59" s="5"/>
    </row>
    <row r="60" spans="1:13" s="5" customFormat="1" ht="30" customHeight="1">
      <c r="B60" s="9"/>
      <c r="C60" s="133">
        <v>2.2999999999999998</v>
      </c>
      <c r="D60" s="145"/>
      <c r="E60" s="145"/>
      <c r="F60" s="145"/>
      <c r="G60" s="146" t="s">
        <v>149</v>
      </c>
      <c r="H60" s="145" t="s">
        <v>134</v>
      </c>
      <c r="I60" s="136">
        <v>745.4325361825961</v>
      </c>
      <c r="J60" s="137"/>
      <c r="K60" s="138">
        <f t="shared" si="1"/>
        <v>0</v>
      </c>
      <c r="L60" s="10"/>
    </row>
    <row r="61" spans="1:13" ht="30" customHeight="1">
      <c r="B61" s="16"/>
      <c r="C61" s="133">
        <v>2.4</v>
      </c>
      <c r="D61" s="134"/>
      <c r="E61" s="134"/>
      <c r="F61" s="134"/>
      <c r="G61" s="144" t="s">
        <v>150</v>
      </c>
      <c r="H61" s="134" t="s">
        <v>134</v>
      </c>
      <c r="I61" s="136">
        <v>617.81359999999995</v>
      </c>
      <c r="J61" s="137"/>
      <c r="K61" s="138">
        <f t="shared" si="1"/>
        <v>0</v>
      </c>
      <c r="L61" s="17"/>
    </row>
    <row r="62" spans="1:13" ht="30" customHeight="1">
      <c r="B62" s="16"/>
      <c r="C62" s="133">
        <v>2.5</v>
      </c>
      <c r="D62" s="134"/>
      <c r="E62" s="134"/>
      <c r="F62" s="134"/>
      <c r="G62" s="144" t="s">
        <v>151</v>
      </c>
      <c r="H62" s="134" t="s">
        <v>134</v>
      </c>
      <c r="I62" s="136">
        <v>3156.056</v>
      </c>
      <c r="J62" s="137"/>
      <c r="K62" s="138">
        <f t="shared" si="1"/>
        <v>0</v>
      </c>
      <c r="L62" s="17"/>
    </row>
    <row r="63" spans="1:13" ht="30" customHeight="1" thickBot="1">
      <c r="A63" s="5"/>
      <c r="B63" s="9"/>
      <c r="C63" s="139" t="s">
        <v>13</v>
      </c>
      <c r="D63" s="140"/>
      <c r="E63" s="148"/>
      <c r="F63" s="147"/>
      <c r="G63" s="147"/>
      <c r="H63" s="147"/>
      <c r="I63" s="136"/>
      <c r="J63" s="147"/>
      <c r="K63" s="143">
        <f>SUM(K58:K62)</f>
        <v>0</v>
      </c>
      <c r="L63" s="10"/>
      <c r="M63" s="5"/>
    </row>
    <row r="64" spans="1:13" ht="30" customHeight="1" thickBot="1">
      <c r="A64" s="5"/>
      <c r="B64" s="9"/>
      <c r="C64" s="130" t="s">
        <v>152</v>
      </c>
      <c r="D64" s="131"/>
      <c r="E64" s="131"/>
      <c r="F64" s="131"/>
      <c r="G64" s="131"/>
      <c r="H64" s="131"/>
      <c r="I64" s="131"/>
      <c r="J64" s="131"/>
      <c r="K64" s="132"/>
      <c r="L64" s="10"/>
      <c r="M64" s="5"/>
    </row>
    <row r="65" spans="1:13" ht="30" customHeight="1">
      <c r="A65" s="5"/>
      <c r="B65" s="9"/>
      <c r="C65" s="133">
        <v>3.1</v>
      </c>
      <c r="D65" s="134"/>
      <c r="E65" s="134"/>
      <c r="F65" s="134"/>
      <c r="G65" s="135" t="s">
        <v>153</v>
      </c>
      <c r="H65" s="134" t="s">
        <v>134</v>
      </c>
      <c r="I65" s="136">
        <v>125.05</v>
      </c>
      <c r="J65" s="137"/>
      <c r="K65" s="138">
        <f>I65*J65</f>
        <v>0</v>
      </c>
      <c r="L65" s="10"/>
      <c r="M65" s="5"/>
    </row>
    <row r="66" spans="1:13" ht="30" customHeight="1">
      <c r="A66" s="5"/>
      <c r="B66" s="9"/>
      <c r="C66" s="133">
        <v>3.2</v>
      </c>
      <c r="D66" s="134"/>
      <c r="E66" s="134"/>
      <c r="F66" s="134"/>
      <c r="G66" s="144" t="s">
        <v>154</v>
      </c>
      <c r="H66" s="134" t="s">
        <v>134</v>
      </c>
      <c r="I66" s="136">
        <v>43.060003019060098</v>
      </c>
      <c r="J66" s="137"/>
      <c r="K66" s="138">
        <f t="shared" ref="K66:K86" si="2">I66*J66</f>
        <v>0</v>
      </c>
      <c r="L66" s="10"/>
      <c r="M66" s="5"/>
    </row>
    <row r="67" spans="1:13" ht="30" customHeight="1">
      <c r="A67" s="5"/>
      <c r="B67" s="9"/>
      <c r="C67" s="133">
        <v>3.3</v>
      </c>
      <c r="D67" s="134"/>
      <c r="E67" s="134"/>
      <c r="F67" s="134"/>
      <c r="G67" s="144" t="s">
        <v>155</v>
      </c>
      <c r="H67" s="134" t="s">
        <v>107</v>
      </c>
      <c r="I67" s="136">
        <v>406</v>
      </c>
      <c r="J67" s="137"/>
      <c r="K67" s="138">
        <f t="shared" si="2"/>
        <v>0</v>
      </c>
      <c r="L67" s="10"/>
      <c r="M67" s="5"/>
    </row>
    <row r="68" spans="1:13" ht="30" customHeight="1">
      <c r="A68" s="5"/>
      <c r="B68" s="9"/>
      <c r="C68" s="133">
        <v>3.4</v>
      </c>
      <c r="D68" s="134"/>
      <c r="E68" s="134"/>
      <c r="F68" s="134"/>
      <c r="G68" s="135" t="s">
        <v>156</v>
      </c>
      <c r="H68" s="134" t="s">
        <v>107</v>
      </c>
      <c r="I68" s="136">
        <v>14</v>
      </c>
      <c r="J68" s="137"/>
      <c r="K68" s="138">
        <f t="shared" si="2"/>
        <v>0</v>
      </c>
      <c r="L68" s="10"/>
      <c r="M68" s="5"/>
    </row>
    <row r="69" spans="1:13" ht="30" customHeight="1">
      <c r="A69" s="5"/>
      <c r="B69" s="9"/>
      <c r="C69" s="133">
        <v>3.5</v>
      </c>
      <c r="D69" s="134"/>
      <c r="E69" s="134"/>
      <c r="F69" s="134"/>
      <c r="G69" s="144" t="s">
        <v>157</v>
      </c>
      <c r="H69" s="134" t="s">
        <v>134</v>
      </c>
      <c r="I69" s="136">
        <v>48.2</v>
      </c>
      <c r="J69" s="137"/>
      <c r="K69" s="138">
        <f t="shared" si="2"/>
        <v>0</v>
      </c>
      <c r="L69" s="10"/>
      <c r="M69" s="5"/>
    </row>
    <row r="70" spans="1:13" ht="30" customHeight="1">
      <c r="A70" s="5"/>
      <c r="B70" s="9"/>
      <c r="C70" s="133">
        <v>3.6</v>
      </c>
      <c r="D70" s="134"/>
      <c r="E70" s="134"/>
      <c r="F70" s="134"/>
      <c r="G70" s="144" t="s">
        <v>158</v>
      </c>
      <c r="H70" s="134" t="s">
        <v>104</v>
      </c>
      <c r="I70" s="136">
        <v>87.7</v>
      </c>
      <c r="J70" s="137"/>
      <c r="K70" s="138">
        <f t="shared" si="2"/>
        <v>0</v>
      </c>
      <c r="L70" s="10"/>
      <c r="M70" s="5"/>
    </row>
    <row r="71" spans="1:13" ht="30" customHeight="1">
      <c r="A71" s="5"/>
      <c r="B71" s="9"/>
      <c r="C71" s="133">
        <v>3.7</v>
      </c>
      <c r="D71" s="134"/>
      <c r="E71" s="134"/>
      <c r="F71" s="134"/>
      <c r="G71" s="135" t="s">
        <v>159</v>
      </c>
      <c r="H71" s="134" t="s">
        <v>104</v>
      </c>
      <c r="I71" s="136">
        <v>18.57</v>
      </c>
      <c r="J71" s="137"/>
      <c r="K71" s="138">
        <f t="shared" si="2"/>
        <v>0</v>
      </c>
      <c r="L71" s="10"/>
      <c r="M71" s="5"/>
    </row>
    <row r="72" spans="1:13" ht="30" customHeight="1">
      <c r="A72" s="5"/>
      <c r="B72" s="9"/>
      <c r="C72" s="133">
        <v>3.8</v>
      </c>
      <c r="D72" s="134"/>
      <c r="E72" s="134"/>
      <c r="F72" s="134"/>
      <c r="G72" s="144" t="s">
        <v>160</v>
      </c>
      <c r="H72" s="134" t="s">
        <v>104</v>
      </c>
      <c r="I72" s="136">
        <v>1276.24</v>
      </c>
      <c r="J72" s="137"/>
      <c r="K72" s="138">
        <f t="shared" si="2"/>
        <v>0</v>
      </c>
      <c r="L72" s="10"/>
      <c r="M72" s="5"/>
    </row>
    <row r="73" spans="1:13" ht="30" customHeight="1">
      <c r="A73" s="5"/>
      <c r="B73" s="9"/>
      <c r="C73" s="133">
        <v>3.9</v>
      </c>
      <c r="D73" s="134"/>
      <c r="E73" s="134"/>
      <c r="F73" s="134"/>
      <c r="G73" s="144" t="s">
        <v>161</v>
      </c>
      <c r="H73" s="134" t="s">
        <v>104</v>
      </c>
      <c r="I73" s="136">
        <v>0</v>
      </c>
      <c r="J73" s="137"/>
      <c r="K73" s="138">
        <f t="shared" si="2"/>
        <v>0</v>
      </c>
      <c r="L73" s="10"/>
      <c r="M73" s="5"/>
    </row>
    <row r="74" spans="1:13" ht="30" customHeight="1">
      <c r="A74" s="5"/>
      <c r="B74" s="9"/>
      <c r="C74" s="365">
        <v>3.1</v>
      </c>
      <c r="D74" s="134"/>
      <c r="E74" s="134"/>
      <c r="F74" s="134"/>
      <c r="G74" s="135" t="s">
        <v>162</v>
      </c>
      <c r="H74" s="134" t="s">
        <v>104</v>
      </c>
      <c r="I74" s="136">
        <v>120.82000000000001</v>
      </c>
      <c r="J74" s="137"/>
      <c r="K74" s="138">
        <f t="shared" si="2"/>
        <v>0</v>
      </c>
      <c r="L74" s="10"/>
      <c r="M74" s="5"/>
    </row>
    <row r="75" spans="1:13" ht="30" customHeight="1">
      <c r="A75" s="5"/>
      <c r="B75" s="9"/>
      <c r="C75" s="365">
        <v>3.11</v>
      </c>
      <c r="D75" s="134"/>
      <c r="E75" s="134"/>
      <c r="F75" s="134"/>
      <c r="G75" s="144" t="s">
        <v>163</v>
      </c>
      <c r="H75" s="134" t="s">
        <v>104</v>
      </c>
      <c r="I75" s="136">
        <v>1297.0900000000001</v>
      </c>
      <c r="J75" s="137"/>
      <c r="K75" s="138">
        <f t="shared" si="2"/>
        <v>0</v>
      </c>
      <c r="L75" s="10"/>
      <c r="M75" s="5"/>
    </row>
    <row r="76" spans="1:13" ht="30" customHeight="1">
      <c r="A76" s="5"/>
      <c r="B76" s="9"/>
      <c r="C76" s="365">
        <v>3.12</v>
      </c>
      <c r="D76" s="134"/>
      <c r="E76" s="134"/>
      <c r="F76" s="134"/>
      <c r="G76" s="144" t="s">
        <v>164</v>
      </c>
      <c r="H76" s="134" t="s">
        <v>101</v>
      </c>
      <c r="I76" s="136">
        <v>95.03</v>
      </c>
      <c r="J76" s="137"/>
      <c r="K76" s="138">
        <f t="shared" si="2"/>
        <v>0</v>
      </c>
      <c r="L76" s="10"/>
      <c r="M76" s="5"/>
    </row>
    <row r="77" spans="1:13" ht="30" customHeight="1">
      <c r="A77" s="5"/>
      <c r="B77" s="9"/>
      <c r="C77" s="365">
        <v>3.13</v>
      </c>
      <c r="D77" s="134"/>
      <c r="E77" s="134"/>
      <c r="F77" s="134"/>
      <c r="G77" s="135" t="s">
        <v>165</v>
      </c>
      <c r="H77" s="134" t="s">
        <v>101</v>
      </c>
      <c r="I77" s="136">
        <v>3363.1440000000002</v>
      </c>
      <c r="J77" s="137"/>
      <c r="K77" s="138">
        <f t="shared" si="2"/>
        <v>0</v>
      </c>
      <c r="L77" s="10"/>
      <c r="M77" s="5"/>
    </row>
    <row r="78" spans="1:13" ht="30" customHeight="1">
      <c r="A78" s="5"/>
      <c r="B78" s="9"/>
      <c r="C78" s="365">
        <v>3.14</v>
      </c>
      <c r="D78" s="134"/>
      <c r="E78" s="134"/>
      <c r="F78" s="134"/>
      <c r="G78" s="144" t="s">
        <v>166</v>
      </c>
      <c r="H78" s="134" t="s">
        <v>134</v>
      </c>
      <c r="I78" s="136">
        <v>109.73</v>
      </c>
      <c r="J78" s="137"/>
      <c r="K78" s="138">
        <f t="shared" si="2"/>
        <v>0</v>
      </c>
      <c r="L78" s="10"/>
      <c r="M78" s="5"/>
    </row>
    <row r="79" spans="1:13" ht="30" customHeight="1">
      <c r="A79" s="5"/>
      <c r="B79" s="9"/>
      <c r="C79" s="365">
        <v>3.15</v>
      </c>
      <c r="D79" s="134"/>
      <c r="E79" s="134"/>
      <c r="F79" s="134"/>
      <c r="G79" s="144" t="s">
        <v>167</v>
      </c>
      <c r="H79" s="134" t="s">
        <v>107</v>
      </c>
      <c r="I79" s="136">
        <v>8</v>
      </c>
      <c r="J79" s="137"/>
      <c r="K79" s="138">
        <f t="shared" si="2"/>
        <v>0</v>
      </c>
      <c r="L79" s="10"/>
      <c r="M79" s="5"/>
    </row>
    <row r="80" spans="1:13" ht="30" customHeight="1">
      <c r="A80" s="5"/>
      <c r="B80" s="9"/>
      <c r="C80" s="365">
        <v>3.16</v>
      </c>
      <c r="D80" s="134"/>
      <c r="E80" s="134"/>
      <c r="F80" s="134"/>
      <c r="G80" s="135" t="s">
        <v>168</v>
      </c>
      <c r="H80" s="134" t="s">
        <v>104</v>
      </c>
      <c r="I80" s="136">
        <v>48</v>
      </c>
      <c r="J80" s="137"/>
      <c r="K80" s="138">
        <f t="shared" si="2"/>
        <v>0</v>
      </c>
      <c r="L80" s="10"/>
      <c r="M80" s="5"/>
    </row>
    <row r="81" spans="1:13" ht="30" customHeight="1">
      <c r="A81" s="5"/>
      <c r="B81" s="9"/>
      <c r="C81" s="365">
        <v>3.17</v>
      </c>
      <c r="D81" s="134"/>
      <c r="E81" s="134"/>
      <c r="F81" s="134"/>
      <c r="G81" s="144" t="s">
        <v>169</v>
      </c>
      <c r="H81" s="134" t="s">
        <v>101</v>
      </c>
      <c r="I81" s="136">
        <v>298.15999999999997</v>
      </c>
      <c r="J81" s="137"/>
      <c r="K81" s="138">
        <f t="shared" si="2"/>
        <v>0</v>
      </c>
      <c r="L81" s="10"/>
      <c r="M81" s="5"/>
    </row>
    <row r="82" spans="1:13" ht="30" customHeight="1">
      <c r="A82" s="5"/>
      <c r="B82" s="9"/>
      <c r="C82" s="365">
        <v>3.18</v>
      </c>
      <c r="D82" s="134"/>
      <c r="E82" s="134"/>
      <c r="F82" s="134"/>
      <c r="G82" s="144" t="s">
        <v>170</v>
      </c>
      <c r="H82" s="134" t="s">
        <v>107</v>
      </c>
      <c r="I82" s="136">
        <v>1</v>
      </c>
      <c r="J82" s="137"/>
      <c r="K82" s="138">
        <f t="shared" si="2"/>
        <v>0</v>
      </c>
      <c r="L82" s="10"/>
      <c r="M82" s="5"/>
    </row>
    <row r="83" spans="1:13" ht="30" customHeight="1">
      <c r="A83" s="5"/>
      <c r="B83" s="9"/>
      <c r="C83" s="365">
        <v>3.19</v>
      </c>
      <c r="D83" s="134"/>
      <c r="E83" s="134"/>
      <c r="F83" s="134"/>
      <c r="G83" s="135" t="s">
        <v>171</v>
      </c>
      <c r="H83" s="134" t="s">
        <v>101</v>
      </c>
      <c r="I83" s="136">
        <v>5.92</v>
      </c>
      <c r="J83" s="137"/>
      <c r="K83" s="138">
        <f t="shared" si="2"/>
        <v>0</v>
      </c>
      <c r="L83" s="10"/>
      <c r="M83" s="5"/>
    </row>
    <row r="84" spans="1:13" ht="30" customHeight="1">
      <c r="A84" s="5"/>
      <c r="B84" s="9"/>
      <c r="C84" s="365">
        <v>3.2</v>
      </c>
      <c r="D84" s="134"/>
      <c r="E84" s="134"/>
      <c r="F84" s="134"/>
      <c r="G84" s="144" t="s">
        <v>172</v>
      </c>
      <c r="H84" s="134" t="s">
        <v>104</v>
      </c>
      <c r="I84" s="136">
        <v>59.06</v>
      </c>
      <c r="J84" s="137"/>
      <c r="K84" s="138">
        <f t="shared" si="2"/>
        <v>0</v>
      </c>
      <c r="L84" s="10"/>
      <c r="M84" s="5"/>
    </row>
    <row r="85" spans="1:13" ht="30" customHeight="1">
      <c r="A85" s="5"/>
      <c r="B85" s="9"/>
      <c r="C85" s="365">
        <v>3.21</v>
      </c>
      <c r="D85" s="134"/>
      <c r="E85" s="134"/>
      <c r="F85" s="134"/>
      <c r="G85" s="144" t="s">
        <v>173</v>
      </c>
      <c r="H85" s="134" t="s">
        <v>107</v>
      </c>
      <c r="I85" s="136">
        <v>24</v>
      </c>
      <c r="J85" s="137"/>
      <c r="K85" s="138">
        <f t="shared" si="2"/>
        <v>0</v>
      </c>
      <c r="L85" s="10"/>
      <c r="M85" s="5"/>
    </row>
    <row r="86" spans="1:13" ht="30" customHeight="1">
      <c r="A86" s="5"/>
      <c r="B86" s="9"/>
      <c r="C86" s="365">
        <v>3.22</v>
      </c>
      <c r="D86" s="134"/>
      <c r="E86" s="134"/>
      <c r="F86" s="134"/>
      <c r="G86" s="135" t="s">
        <v>174</v>
      </c>
      <c r="H86" s="134" t="s">
        <v>101</v>
      </c>
      <c r="I86" s="136">
        <v>364.6</v>
      </c>
      <c r="J86" s="137"/>
      <c r="K86" s="138">
        <f t="shared" si="2"/>
        <v>0</v>
      </c>
      <c r="L86" s="10"/>
      <c r="M86" s="5"/>
    </row>
    <row r="87" spans="1:13" ht="30" customHeight="1" thickBot="1">
      <c r="A87" s="5"/>
      <c r="B87" s="9"/>
      <c r="C87" s="366" t="s">
        <v>13</v>
      </c>
      <c r="D87" s="367"/>
      <c r="E87" s="151"/>
      <c r="F87" s="151"/>
      <c r="G87" s="152"/>
      <c r="H87" s="151"/>
      <c r="I87" s="136"/>
      <c r="J87" s="153"/>
      <c r="K87" s="154">
        <f>SUM(K65:K86)</f>
        <v>0</v>
      </c>
      <c r="L87" s="10"/>
      <c r="M87" s="5"/>
    </row>
    <row r="88" spans="1:13" ht="30" customHeight="1" thickBot="1">
      <c r="A88" s="5"/>
      <c r="B88" s="9"/>
      <c r="C88" s="130" t="s">
        <v>175</v>
      </c>
      <c r="D88" s="131"/>
      <c r="E88" s="131"/>
      <c r="F88" s="131"/>
      <c r="G88" s="131"/>
      <c r="H88" s="131"/>
      <c r="I88" s="131"/>
      <c r="J88" s="131"/>
      <c r="K88" s="132"/>
      <c r="L88" s="10"/>
      <c r="M88" s="5"/>
    </row>
    <row r="89" spans="1:13" ht="30" customHeight="1">
      <c r="A89" s="5"/>
      <c r="B89" s="9"/>
      <c r="C89" s="133">
        <v>4.0999999999999996</v>
      </c>
      <c r="D89" s="149"/>
      <c r="E89" s="149"/>
      <c r="F89" s="149"/>
      <c r="G89" s="150" t="s">
        <v>176</v>
      </c>
      <c r="H89" s="149" t="s">
        <v>101</v>
      </c>
      <c r="I89" s="136">
        <v>1730.6927999999998</v>
      </c>
      <c r="J89" s="137"/>
      <c r="K89" s="138">
        <f t="shared" ref="K89:K92" si="3">I89*J89</f>
        <v>0</v>
      </c>
      <c r="L89" s="10"/>
      <c r="M89" s="5"/>
    </row>
    <row r="90" spans="1:13" ht="30" customHeight="1">
      <c r="A90" s="5"/>
      <c r="B90" s="9"/>
      <c r="C90" s="133">
        <v>4.2</v>
      </c>
      <c r="D90" s="149"/>
      <c r="E90" s="149"/>
      <c r="F90" s="149"/>
      <c r="G90" s="150" t="s">
        <v>177</v>
      </c>
      <c r="H90" s="149" t="s">
        <v>101</v>
      </c>
      <c r="I90" s="136">
        <v>3286.8480000000004</v>
      </c>
      <c r="J90" s="137"/>
      <c r="K90" s="138">
        <f t="shared" si="3"/>
        <v>0</v>
      </c>
      <c r="L90" s="10"/>
      <c r="M90" s="5"/>
    </row>
    <row r="91" spans="1:13" ht="30" customHeight="1">
      <c r="A91" s="5"/>
      <c r="B91" s="9"/>
      <c r="C91" s="155">
        <v>4.3</v>
      </c>
      <c r="D91" s="149"/>
      <c r="E91" s="149"/>
      <c r="F91" s="149"/>
      <c r="G91" s="150" t="s">
        <v>178</v>
      </c>
      <c r="H91" s="149" t="s">
        <v>101</v>
      </c>
      <c r="I91" s="136">
        <v>11554.64135</v>
      </c>
      <c r="J91" s="137"/>
      <c r="K91" s="138">
        <f t="shared" si="3"/>
        <v>0</v>
      </c>
      <c r="L91" s="10"/>
      <c r="M91" s="5"/>
    </row>
    <row r="92" spans="1:13" ht="30" customHeight="1">
      <c r="A92" s="5"/>
      <c r="B92" s="9"/>
      <c r="C92" s="155">
        <v>4.4000000000000004</v>
      </c>
      <c r="D92" s="149"/>
      <c r="E92" s="149"/>
      <c r="F92" s="149"/>
      <c r="G92" s="150" t="s">
        <v>179</v>
      </c>
      <c r="H92" s="149" t="s">
        <v>101</v>
      </c>
      <c r="I92" s="136">
        <v>8715.2833499999997</v>
      </c>
      <c r="J92" s="137"/>
      <c r="K92" s="138">
        <f t="shared" si="3"/>
        <v>0</v>
      </c>
      <c r="L92" s="10"/>
      <c r="M92" s="5"/>
    </row>
    <row r="93" spans="1:13" ht="30" customHeight="1" thickBot="1">
      <c r="A93" s="5"/>
      <c r="B93" s="9"/>
      <c r="C93" s="139" t="s">
        <v>13</v>
      </c>
      <c r="D93" s="156"/>
      <c r="E93" s="156"/>
      <c r="F93" s="156"/>
      <c r="G93" s="157"/>
      <c r="H93" s="158"/>
      <c r="I93" s="136"/>
      <c r="J93" s="142"/>
      <c r="K93" s="143">
        <f>SUM(K89:K92)</f>
        <v>0</v>
      </c>
      <c r="L93" s="10"/>
      <c r="M93" s="5"/>
    </row>
    <row r="94" spans="1:13" ht="30" customHeight="1" thickBot="1">
      <c r="A94" s="5"/>
      <c r="B94" s="9"/>
      <c r="C94" s="130" t="s">
        <v>180</v>
      </c>
      <c r="D94" s="131"/>
      <c r="E94" s="131"/>
      <c r="F94" s="131"/>
      <c r="G94" s="131"/>
      <c r="H94" s="131"/>
      <c r="I94" s="131"/>
      <c r="J94" s="131"/>
      <c r="K94" s="132"/>
      <c r="L94" s="10"/>
      <c r="M94" s="5"/>
    </row>
    <row r="95" spans="1:13" ht="30" customHeight="1">
      <c r="A95" s="5"/>
      <c r="B95" s="9"/>
      <c r="C95" s="133">
        <v>5.0999999999999996</v>
      </c>
      <c r="D95" s="134"/>
      <c r="E95" s="134"/>
      <c r="F95" s="134"/>
      <c r="G95" s="135" t="s">
        <v>181</v>
      </c>
      <c r="H95" s="134" t="s">
        <v>104</v>
      </c>
      <c r="I95" s="136">
        <v>215</v>
      </c>
      <c r="J95" s="137"/>
      <c r="K95" s="138">
        <f>I95*J95</f>
        <v>0</v>
      </c>
      <c r="L95" s="10"/>
      <c r="M95" s="5"/>
    </row>
    <row r="96" spans="1:13" ht="30" customHeight="1">
      <c r="A96" s="5"/>
      <c r="B96" s="9"/>
      <c r="C96" s="133">
        <v>5.2</v>
      </c>
      <c r="D96" s="134"/>
      <c r="E96" s="134"/>
      <c r="F96" s="134"/>
      <c r="G96" s="144" t="s">
        <v>182</v>
      </c>
      <c r="H96" s="134" t="s">
        <v>107</v>
      </c>
      <c r="I96" s="136">
        <v>2</v>
      </c>
      <c r="J96" s="137"/>
      <c r="K96" s="138">
        <f t="shared" ref="K96:K110" si="4">I96*J96</f>
        <v>0</v>
      </c>
      <c r="L96" s="10"/>
      <c r="M96" s="5"/>
    </row>
    <row r="97" spans="1:13" ht="30" customHeight="1">
      <c r="A97" s="5"/>
      <c r="B97" s="9"/>
      <c r="C97" s="133">
        <v>5.3</v>
      </c>
      <c r="D97" s="134"/>
      <c r="E97" s="134"/>
      <c r="F97" s="134"/>
      <c r="G97" s="144" t="s">
        <v>183</v>
      </c>
      <c r="H97" s="134" t="s">
        <v>101</v>
      </c>
      <c r="I97" s="136">
        <v>5128.6900000000005</v>
      </c>
      <c r="J97" s="137"/>
      <c r="K97" s="138">
        <f t="shared" si="4"/>
        <v>0</v>
      </c>
      <c r="L97" s="10"/>
      <c r="M97" s="5"/>
    </row>
    <row r="98" spans="1:13" ht="30" customHeight="1">
      <c r="A98" s="5"/>
      <c r="B98" s="9"/>
      <c r="C98" s="133">
        <v>5.4</v>
      </c>
      <c r="D98" s="134"/>
      <c r="E98" s="134"/>
      <c r="F98" s="134"/>
      <c r="G98" s="135" t="s">
        <v>184</v>
      </c>
      <c r="H98" s="134" t="s">
        <v>104</v>
      </c>
      <c r="I98" s="136">
        <v>133</v>
      </c>
      <c r="J98" s="137"/>
      <c r="K98" s="138">
        <f t="shared" si="4"/>
        <v>0</v>
      </c>
      <c r="L98" s="10"/>
      <c r="M98" s="5"/>
    </row>
    <row r="99" spans="1:13" ht="30" customHeight="1">
      <c r="A99" s="5"/>
      <c r="B99" s="9"/>
      <c r="C99" s="133">
        <v>5.5</v>
      </c>
      <c r="D99" s="134"/>
      <c r="E99" s="134"/>
      <c r="F99" s="134"/>
      <c r="G99" s="144" t="s">
        <v>185</v>
      </c>
      <c r="H99" s="134" t="s">
        <v>104</v>
      </c>
      <c r="I99" s="136">
        <v>696.36</v>
      </c>
      <c r="J99" s="137"/>
      <c r="K99" s="138">
        <f t="shared" si="4"/>
        <v>0</v>
      </c>
      <c r="L99" s="10"/>
      <c r="M99" s="5"/>
    </row>
    <row r="100" spans="1:13" ht="30" customHeight="1">
      <c r="A100" s="5"/>
      <c r="B100" s="9"/>
      <c r="C100" s="133">
        <v>5.6</v>
      </c>
      <c r="D100" s="134"/>
      <c r="E100" s="134"/>
      <c r="F100" s="134"/>
      <c r="G100" s="144" t="s">
        <v>186</v>
      </c>
      <c r="H100" s="134" t="s">
        <v>104</v>
      </c>
      <c r="I100" s="136">
        <v>735.1</v>
      </c>
      <c r="J100" s="137"/>
      <c r="K100" s="138">
        <f t="shared" si="4"/>
        <v>0</v>
      </c>
      <c r="L100" s="10"/>
      <c r="M100" s="5"/>
    </row>
    <row r="101" spans="1:13" ht="30" customHeight="1">
      <c r="A101" s="5"/>
      <c r="B101" s="9"/>
      <c r="C101" s="133">
        <v>5.7</v>
      </c>
      <c r="D101" s="134"/>
      <c r="E101" s="134"/>
      <c r="F101" s="134"/>
      <c r="G101" s="135" t="s">
        <v>187</v>
      </c>
      <c r="H101" s="134" t="s">
        <v>104</v>
      </c>
      <c r="I101" s="136">
        <v>398.4</v>
      </c>
      <c r="J101" s="137"/>
      <c r="K101" s="138">
        <f t="shared" si="4"/>
        <v>0</v>
      </c>
      <c r="L101" s="10"/>
      <c r="M101" s="5"/>
    </row>
    <row r="102" spans="1:13" ht="30" customHeight="1">
      <c r="A102" s="5"/>
      <c r="B102" s="9"/>
      <c r="C102" s="133">
        <v>5.8</v>
      </c>
      <c r="D102" s="134"/>
      <c r="E102" s="134"/>
      <c r="F102" s="134"/>
      <c r="G102" s="144" t="s">
        <v>188</v>
      </c>
      <c r="H102" s="134" t="s">
        <v>101</v>
      </c>
      <c r="I102" s="136">
        <v>2997.0859999999998</v>
      </c>
      <c r="J102" s="137"/>
      <c r="K102" s="138">
        <f t="shared" si="4"/>
        <v>0</v>
      </c>
      <c r="L102" s="10"/>
      <c r="M102" s="5"/>
    </row>
    <row r="103" spans="1:13" ht="30" customHeight="1">
      <c r="A103" s="5"/>
      <c r="B103" s="9"/>
      <c r="C103" s="133">
        <v>5.9</v>
      </c>
      <c r="D103" s="134"/>
      <c r="E103" s="134"/>
      <c r="F103" s="134"/>
      <c r="G103" s="144" t="s">
        <v>189</v>
      </c>
      <c r="H103" s="134" t="s">
        <v>104</v>
      </c>
      <c r="I103" s="136">
        <v>560.24039999999991</v>
      </c>
      <c r="J103" s="137"/>
      <c r="K103" s="138">
        <f t="shared" si="4"/>
        <v>0</v>
      </c>
      <c r="L103" s="10"/>
      <c r="M103" s="5"/>
    </row>
    <row r="104" spans="1:13" ht="30" customHeight="1">
      <c r="A104" s="5"/>
      <c r="B104" s="9"/>
      <c r="C104" s="365">
        <v>5.0999999999999996</v>
      </c>
      <c r="D104" s="134"/>
      <c r="E104" s="134"/>
      <c r="F104" s="134"/>
      <c r="G104" s="135" t="s">
        <v>190</v>
      </c>
      <c r="H104" s="134" t="s">
        <v>104</v>
      </c>
      <c r="I104" s="136">
        <v>527.79999999999995</v>
      </c>
      <c r="J104" s="137"/>
      <c r="K104" s="138">
        <f t="shared" si="4"/>
        <v>0</v>
      </c>
      <c r="L104" s="10"/>
      <c r="M104" s="5"/>
    </row>
    <row r="105" spans="1:13" ht="30" customHeight="1">
      <c r="A105" s="5"/>
      <c r="B105" s="9"/>
      <c r="C105" s="365">
        <v>5.1100000000000003</v>
      </c>
      <c r="D105" s="134"/>
      <c r="E105" s="134"/>
      <c r="F105" s="134"/>
      <c r="G105" s="144" t="s">
        <v>191</v>
      </c>
      <c r="H105" s="134" t="s">
        <v>101</v>
      </c>
      <c r="I105" s="136">
        <v>692.34</v>
      </c>
      <c r="J105" s="137"/>
      <c r="K105" s="138">
        <f t="shared" si="4"/>
        <v>0</v>
      </c>
      <c r="L105" s="10"/>
      <c r="M105" s="5"/>
    </row>
    <row r="106" spans="1:13" ht="30" customHeight="1">
      <c r="A106" s="5"/>
      <c r="B106" s="9"/>
      <c r="C106" s="365">
        <v>5.12</v>
      </c>
      <c r="D106" s="134"/>
      <c r="E106" s="134"/>
      <c r="F106" s="134"/>
      <c r="G106" s="144" t="s">
        <v>192</v>
      </c>
      <c r="H106" s="134" t="s">
        <v>193</v>
      </c>
      <c r="I106" s="136">
        <v>26099.35</v>
      </c>
      <c r="J106" s="137"/>
      <c r="K106" s="138">
        <f t="shared" si="4"/>
        <v>0</v>
      </c>
      <c r="L106" s="10"/>
      <c r="M106" s="5"/>
    </row>
    <row r="107" spans="1:13" ht="30" customHeight="1">
      <c r="A107" s="5"/>
      <c r="B107" s="9"/>
      <c r="C107" s="365">
        <v>5.13</v>
      </c>
      <c r="D107" s="134"/>
      <c r="E107" s="134"/>
      <c r="F107" s="134"/>
      <c r="G107" s="135" t="s">
        <v>194</v>
      </c>
      <c r="H107" s="134" t="s">
        <v>101</v>
      </c>
      <c r="I107" s="136">
        <v>560</v>
      </c>
      <c r="J107" s="137"/>
      <c r="K107" s="138">
        <f t="shared" si="4"/>
        <v>0</v>
      </c>
      <c r="L107" s="10"/>
      <c r="M107" s="5"/>
    </row>
    <row r="108" spans="1:13" ht="30" customHeight="1">
      <c r="A108" s="5"/>
      <c r="B108" s="9"/>
      <c r="C108" s="365">
        <v>5.14</v>
      </c>
      <c r="D108" s="134"/>
      <c r="E108" s="134"/>
      <c r="F108" s="134"/>
      <c r="G108" s="144" t="s">
        <v>195</v>
      </c>
      <c r="H108" s="134" t="s">
        <v>101</v>
      </c>
      <c r="I108" s="136">
        <v>26</v>
      </c>
      <c r="J108" s="137"/>
      <c r="K108" s="138">
        <f t="shared" si="4"/>
        <v>0</v>
      </c>
      <c r="L108" s="10"/>
      <c r="M108" s="5"/>
    </row>
    <row r="109" spans="1:13" ht="30" customHeight="1">
      <c r="A109" s="5"/>
      <c r="B109" s="9"/>
      <c r="C109" s="365">
        <v>5.15</v>
      </c>
      <c r="D109" s="134"/>
      <c r="E109" s="134"/>
      <c r="F109" s="134"/>
      <c r="G109" s="144" t="s">
        <v>196</v>
      </c>
      <c r="H109" s="134" t="s">
        <v>101</v>
      </c>
      <c r="I109" s="136">
        <v>49.32</v>
      </c>
      <c r="J109" s="137"/>
      <c r="K109" s="138">
        <f t="shared" si="4"/>
        <v>0</v>
      </c>
      <c r="L109" s="10"/>
      <c r="M109" s="5"/>
    </row>
    <row r="110" spans="1:13" ht="30" customHeight="1">
      <c r="A110" s="5"/>
      <c r="B110" s="9"/>
      <c r="C110" s="365">
        <v>5.16</v>
      </c>
      <c r="D110" s="134"/>
      <c r="E110" s="134"/>
      <c r="F110" s="134"/>
      <c r="G110" s="135" t="s">
        <v>197</v>
      </c>
      <c r="H110" s="134" t="s">
        <v>104</v>
      </c>
      <c r="I110" s="136">
        <v>158.06</v>
      </c>
      <c r="J110" s="137"/>
      <c r="K110" s="138">
        <f t="shared" si="4"/>
        <v>0</v>
      </c>
      <c r="L110" s="10"/>
      <c r="M110" s="5"/>
    </row>
    <row r="111" spans="1:13" ht="30" customHeight="1" thickBot="1">
      <c r="A111" s="5"/>
      <c r="B111" s="9"/>
      <c r="C111" s="139" t="s">
        <v>13</v>
      </c>
      <c r="D111" s="156"/>
      <c r="E111" s="156"/>
      <c r="F111" s="156"/>
      <c r="G111" s="159"/>
      <c r="H111" s="158"/>
      <c r="I111" s="136"/>
      <c r="J111" s="142"/>
      <c r="K111" s="143">
        <f>SUM(K95:K110)</f>
        <v>0</v>
      </c>
      <c r="L111" s="10"/>
      <c r="M111" s="5"/>
    </row>
    <row r="112" spans="1:13" ht="30" customHeight="1" thickBot="1">
      <c r="A112" s="5"/>
      <c r="B112" s="9"/>
      <c r="C112" s="130" t="s">
        <v>198</v>
      </c>
      <c r="D112" s="131"/>
      <c r="E112" s="131"/>
      <c r="F112" s="131"/>
      <c r="G112" s="131"/>
      <c r="H112" s="131"/>
      <c r="I112" s="131"/>
      <c r="J112" s="131"/>
      <c r="K112" s="132"/>
      <c r="L112" s="10"/>
      <c r="M112" s="5"/>
    </row>
    <row r="113" spans="1:13" ht="30" customHeight="1">
      <c r="A113" s="5"/>
      <c r="B113" s="9"/>
      <c r="C113" s="133">
        <v>6.1</v>
      </c>
      <c r="D113" s="134"/>
      <c r="E113" s="134"/>
      <c r="F113" s="134"/>
      <c r="G113" s="135" t="s">
        <v>199</v>
      </c>
      <c r="H113" s="134" t="s">
        <v>107</v>
      </c>
      <c r="I113" s="136">
        <v>90</v>
      </c>
      <c r="J113" s="137"/>
      <c r="K113" s="138">
        <f>I113*J113</f>
        <v>0</v>
      </c>
      <c r="L113" s="10"/>
      <c r="M113" s="5"/>
    </row>
    <row r="114" spans="1:13" ht="30" customHeight="1">
      <c r="A114" s="5"/>
      <c r="B114" s="9"/>
      <c r="C114" s="133">
        <v>6.2</v>
      </c>
      <c r="D114" s="134"/>
      <c r="E114" s="134"/>
      <c r="F114" s="134"/>
      <c r="G114" s="144" t="s">
        <v>200</v>
      </c>
      <c r="H114" s="134" t="s">
        <v>107</v>
      </c>
      <c r="I114" s="136">
        <v>131</v>
      </c>
      <c r="J114" s="137"/>
      <c r="K114" s="138">
        <f t="shared" ref="K114:K131" si="5">I114*J114</f>
        <v>0</v>
      </c>
      <c r="L114" s="10"/>
      <c r="M114" s="5"/>
    </row>
    <row r="115" spans="1:13" ht="30" customHeight="1">
      <c r="A115" s="5"/>
      <c r="B115" s="9"/>
      <c r="C115" s="133">
        <v>6.3</v>
      </c>
      <c r="D115" s="134"/>
      <c r="E115" s="134"/>
      <c r="F115" s="134"/>
      <c r="G115" s="144" t="s">
        <v>201</v>
      </c>
      <c r="H115" s="134" t="s">
        <v>107</v>
      </c>
      <c r="I115" s="136">
        <v>110</v>
      </c>
      <c r="J115" s="137"/>
      <c r="K115" s="138">
        <f t="shared" si="5"/>
        <v>0</v>
      </c>
      <c r="L115" s="10"/>
      <c r="M115" s="5"/>
    </row>
    <row r="116" spans="1:13" ht="30" customHeight="1">
      <c r="A116" s="5"/>
      <c r="B116" s="9"/>
      <c r="C116" s="133">
        <v>6.4</v>
      </c>
      <c r="D116" s="134"/>
      <c r="E116" s="134"/>
      <c r="F116" s="134"/>
      <c r="G116" s="135" t="s">
        <v>202</v>
      </c>
      <c r="H116" s="134" t="s">
        <v>107</v>
      </c>
      <c r="I116" s="136">
        <v>21</v>
      </c>
      <c r="J116" s="137"/>
      <c r="K116" s="138">
        <f t="shared" si="5"/>
        <v>0</v>
      </c>
      <c r="L116" s="10"/>
      <c r="M116" s="5"/>
    </row>
    <row r="117" spans="1:13" ht="30" customHeight="1">
      <c r="A117" s="5"/>
      <c r="B117" s="9"/>
      <c r="C117" s="133">
        <v>6.5</v>
      </c>
      <c r="D117" s="134"/>
      <c r="E117" s="134"/>
      <c r="F117" s="134"/>
      <c r="G117" s="144" t="s">
        <v>203</v>
      </c>
      <c r="H117" s="134" t="s">
        <v>107</v>
      </c>
      <c r="I117" s="136">
        <v>5</v>
      </c>
      <c r="J117" s="137"/>
      <c r="K117" s="138">
        <f t="shared" si="5"/>
        <v>0</v>
      </c>
      <c r="L117" s="10"/>
      <c r="M117" s="5"/>
    </row>
    <row r="118" spans="1:13" ht="30" customHeight="1">
      <c r="A118" s="5"/>
      <c r="B118" s="9"/>
      <c r="C118" s="133">
        <v>6.6</v>
      </c>
      <c r="D118" s="134"/>
      <c r="E118" s="134"/>
      <c r="F118" s="134"/>
      <c r="G118" s="144" t="s">
        <v>204</v>
      </c>
      <c r="H118" s="134" t="s">
        <v>107</v>
      </c>
      <c r="I118" s="136">
        <v>5</v>
      </c>
      <c r="J118" s="137"/>
      <c r="K118" s="138">
        <f t="shared" si="5"/>
        <v>0</v>
      </c>
      <c r="L118" s="10"/>
      <c r="M118" s="5"/>
    </row>
    <row r="119" spans="1:13" ht="30" customHeight="1">
      <c r="A119" s="5"/>
      <c r="B119" s="9"/>
      <c r="C119" s="133">
        <v>6.7</v>
      </c>
      <c r="D119" s="134"/>
      <c r="E119" s="134"/>
      <c r="F119" s="134"/>
      <c r="G119" s="135" t="s">
        <v>205</v>
      </c>
      <c r="H119" s="134" t="s">
        <v>107</v>
      </c>
      <c r="I119" s="136">
        <v>3</v>
      </c>
      <c r="J119" s="137"/>
      <c r="K119" s="138">
        <f t="shared" si="5"/>
        <v>0</v>
      </c>
      <c r="L119" s="10"/>
      <c r="M119" s="5"/>
    </row>
    <row r="120" spans="1:13" ht="30" customHeight="1">
      <c r="A120" s="5"/>
      <c r="B120" s="9"/>
      <c r="C120" s="133">
        <v>6.8</v>
      </c>
      <c r="D120" s="134"/>
      <c r="E120" s="134"/>
      <c r="F120" s="134"/>
      <c r="G120" s="144" t="s">
        <v>206</v>
      </c>
      <c r="H120" s="134" t="s">
        <v>107</v>
      </c>
      <c r="I120" s="136">
        <v>3</v>
      </c>
      <c r="J120" s="137"/>
      <c r="K120" s="138">
        <f t="shared" si="5"/>
        <v>0</v>
      </c>
      <c r="L120" s="10"/>
      <c r="M120" s="5"/>
    </row>
    <row r="121" spans="1:13" ht="30" customHeight="1">
      <c r="A121" s="5"/>
      <c r="B121" s="9"/>
      <c r="C121" s="133">
        <v>6.9</v>
      </c>
      <c r="D121" s="134"/>
      <c r="E121" s="134"/>
      <c r="F121" s="134"/>
      <c r="G121" s="144" t="s">
        <v>207</v>
      </c>
      <c r="H121" s="134" t="s">
        <v>107</v>
      </c>
      <c r="I121" s="136">
        <v>3</v>
      </c>
      <c r="J121" s="137"/>
      <c r="K121" s="138">
        <f t="shared" si="5"/>
        <v>0</v>
      </c>
      <c r="L121" s="10"/>
      <c r="M121" s="5"/>
    </row>
    <row r="122" spans="1:13" ht="30" customHeight="1">
      <c r="A122" s="5"/>
      <c r="B122" s="9"/>
      <c r="C122" s="365">
        <v>6.1</v>
      </c>
      <c r="D122" s="134"/>
      <c r="E122" s="134"/>
      <c r="F122" s="134"/>
      <c r="G122" s="135" t="s">
        <v>208</v>
      </c>
      <c r="H122" s="134" t="s">
        <v>107</v>
      </c>
      <c r="I122" s="136">
        <v>6</v>
      </c>
      <c r="J122" s="137"/>
      <c r="K122" s="138">
        <f t="shared" si="5"/>
        <v>0</v>
      </c>
      <c r="L122" s="10"/>
      <c r="M122" s="5"/>
    </row>
    <row r="123" spans="1:13" ht="30" customHeight="1">
      <c r="A123" s="5"/>
      <c r="B123" s="9"/>
      <c r="C123" s="365">
        <v>6.11</v>
      </c>
      <c r="D123" s="134"/>
      <c r="E123" s="134"/>
      <c r="F123" s="134"/>
      <c r="G123" s="144" t="s">
        <v>209</v>
      </c>
      <c r="H123" s="134" t="s">
        <v>104</v>
      </c>
      <c r="I123" s="136">
        <v>104</v>
      </c>
      <c r="J123" s="137"/>
      <c r="K123" s="138">
        <f t="shared" si="5"/>
        <v>0</v>
      </c>
      <c r="L123" s="10"/>
      <c r="M123" s="5"/>
    </row>
    <row r="124" spans="1:13" ht="30" customHeight="1">
      <c r="A124" s="5"/>
      <c r="B124" s="9"/>
      <c r="C124" s="365">
        <v>6.12</v>
      </c>
      <c r="D124" s="134"/>
      <c r="E124" s="134"/>
      <c r="F124" s="134"/>
      <c r="G124" s="144" t="s">
        <v>210</v>
      </c>
      <c r="H124" s="134" t="s">
        <v>107</v>
      </c>
      <c r="I124" s="136">
        <v>1</v>
      </c>
      <c r="J124" s="137"/>
      <c r="K124" s="138">
        <f t="shared" si="5"/>
        <v>0</v>
      </c>
      <c r="L124" s="10"/>
      <c r="M124" s="5"/>
    </row>
    <row r="125" spans="1:13" ht="30" customHeight="1">
      <c r="A125" s="5"/>
      <c r="B125" s="9"/>
      <c r="C125" s="365">
        <v>6.13</v>
      </c>
      <c r="D125" s="134"/>
      <c r="E125" s="134"/>
      <c r="F125" s="134"/>
      <c r="G125" s="135" t="s">
        <v>211</v>
      </c>
      <c r="H125" s="134" t="s">
        <v>107</v>
      </c>
      <c r="I125" s="136">
        <v>3</v>
      </c>
      <c r="J125" s="137"/>
      <c r="K125" s="138">
        <f t="shared" si="5"/>
        <v>0</v>
      </c>
      <c r="L125" s="10"/>
      <c r="M125" s="5"/>
    </row>
    <row r="126" spans="1:13" ht="30" customHeight="1">
      <c r="A126" s="5"/>
      <c r="B126" s="9"/>
      <c r="C126" s="365">
        <v>6.14</v>
      </c>
      <c r="D126" s="134"/>
      <c r="E126" s="134"/>
      <c r="F126" s="134"/>
      <c r="G126" s="144" t="s">
        <v>212</v>
      </c>
      <c r="H126" s="134" t="s">
        <v>107</v>
      </c>
      <c r="I126" s="136">
        <v>2</v>
      </c>
      <c r="J126" s="137"/>
      <c r="K126" s="138">
        <f t="shared" si="5"/>
        <v>0</v>
      </c>
      <c r="L126" s="10"/>
      <c r="M126" s="5"/>
    </row>
    <row r="127" spans="1:13" ht="30" customHeight="1">
      <c r="A127" s="5"/>
      <c r="B127" s="9"/>
      <c r="C127" s="365">
        <v>6.15</v>
      </c>
      <c r="D127" s="134"/>
      <c r="E127" s="134"/>
      <c r="F127" s="134"/>
      <c r="G127" s="144" t="s">
        <v>213</v>
      </c>
      <c r="H127" s="134" t="s">
        <v>107</v>
      </c>
      <c r="I127" s="136">
        <v>2</v>
      </c>
      <c r="J127" s="137"/>
      <c r="K127" s="138">
        <f t="shared" si="5"/>
        <v>0</v>
      </c>
      <c r="L127" s="10"/>
      <c r="M127" s="5"/>
    </row>
    <row r="128" spans="1:13" ht="30" customHeight="1">
      <c r="A128" s="5"/>
      <c r="B128" s="9"/>
      <c r="C128" s="365">
        <v>6.16</v>
      </c>
      <c r="D128" s="134"/>
      <c r="E128" s="134"/>
      <c r="F128" s="134"/>
      <c r="G128" s="135" t="s">
        <v>214</v>
      </c>
      <c r="H128" s="134" t="s">
        <v>104</v>
      </c>
      <c r="I128" s="136">
        <v>123.8</v>
      </c>
      <c r="J128" s="137"/>
      <c r="K128" s="138">
        <f t="shared" si="5"/>
        <v>0</v>
      </c>
      <c r="L128" s="10"/>
      <c r="M128" s="5"/>
    </row>
    <row r="129" spans="1:13" ht="30" customHeight="1">
      <c r="A129" s="5"/>
      <c r="B129" s="9"/>
      <c r="C129" s="365">
        <v>6.17</v>
      </c>
      <c r="D129" s="134"/>
      <c r="E129" s="134"/>
      <c r="F129" s="134"/>
      <c r="G129" s="144" t="s">
        <v>215</v>
      </c>
      <c r="H129" s="134" t="s">
        <v>107</v>
      </c>
      <c r="I129" s="136">
        <v>1</v>
      </c>
      <c r="J129" s="137"/>
      <c r="K129" s="138">
        <f t="shared" si="5"/>
        <v>0</v>
      </c>
      <c r="L129" s="10"/>
      <c r="M129" s="5"/>
    </row>
    <row r="130" spans="1:13" ht="30" customHeight="1">
      <c r="A130" s="5"/>
      <c r="B130" s="9"/>
      <c r="C130" s="365">
        <v>6.1800000000000104</v>
      </c>
      <c r="D130" s="134"/>
      <c r="E130" s="134"/>
      <c r="F130" s="134"/>
      <c r="G130" s="144" t="s">
        <v>216</v>
      </c>
      <c r="H130" s="134" t="s">
        <v>101</v>
      </c>
      <c r="I130" s="136">
        <v>233.36500000000001</v>
      </c>
      <c r="J130" s="137"/>
      <c r="K130" s="138">
        <f t="shared" si="5"/>
        <v>0</v>
      </c>
      <c r="L130" s="10"/>
      <c r="M130" s="5"/>
    </row>
    <row r="131" spans="1:13" ht="30" customHeight="1">
      <c r="A131" s="5"/>
      <c r="B131" s="9"/>
      <c r="C131" s="365">
        <v>6.1900000000000102</v>
      </c>
      <c r="D131" s="134"/>
      <c r="E131" s="134"/>
      <c r="F131" s="134"/>
      <c r="G131" s="135" t="s">
        <v>217</v>
      </c>
      <c r="H131" s="134" t="s">
        <v>107</v>
      </c>
      <c r="I131" s="136">
        <v>2</v>
      </c>
      <c r="J131" s="137"/>
      <c r="K131" s="138">
        <f t="shared" si="5"/>
        <v>0</v>
      </c>
      <c r="L131" s="10"/>
      <c r="M131" s="5"/>
    </row>
    <row r="132" spans="1:13" ht="30" customHeight="1" thickBot="1">
      <c r="A132" s="5"/>
      <c r="B132" s="9"/>
      <c r="C132" s="366" t="s">
        <v>13</v>
      </c>
      <c r="D132" s="367"/>
      <c r="E132" s="151"/>
      <c r="F132" s="151"/>
      <c r="G132" s="152"/>
      <c r="H132" s="151"/>
      <c r="I132" s="136"/>
      <c r="J132" s="153"/>
      <c r="K132" s="154">
        <f>SUM(K113:K131)</f>
        <v>0</v>
      </c>
      <c r="L132" s="10"/>
      <c r="M132" s="5"/>
    </row>
    <row r="133" spans="1:13" ht="30" customHeight="1" thickBot="1">
      <c r="A133" s="5"/>
      <c r="B133" s="9"/>
      <c r="C133" s="130" t="s">
        <v>218</v>
      </c>
      <c r="D133" s="131"/>
      <c r="E133" s="131"/>
      <c r="F133" s="131"/>
      <c r="G133" s="131"/>
      <c r="H133" s="131"/>
      <c r="I133" s="131"/>
      <c r="J133" s="131"/>
      <c r="K133" s="132"/>
      <c r="L133" s="10"/>
      <c r="M133" s="5"/>
    </row>
    <row r="134" spans="1:13" ht="30" customHeight="1">
      <c r="A134" s="5"/>
      <c r="B134" s="9"/>
      <c r="C134" s="133">
        <v>7.1</v>
      </c>
      <c r="D134" s="134"/>
      <c r="E134" s="134"/>
      <c r="F134" s="134"/>
      <c r="G134" s="135" t="s">
        <v>219</v>
      </c>
      <c r="H134" s="134" t="s">
        <v>101</v>
      </c>
      <c r="I134" s="136">
        <v>4446.6400000000003</v>
      </c>
      <c r="J134" s="137"/>
      <c r="K134" s="138">
        <f>I134*J134</f>
        <v>0</v>
      </c>
      <c r="L134" s="10"/>
      <c r="M134" s="5"/>
    </row>
    <row r="135" spans="1:13" ht="30" customHeight="1">
      <c r="A135" s="5"/>
      <c r="B135" s="9"/>
      <c r="C135" s="133">
        <v>7.2</v>
      </c>
      <c r="D135" s="134"/>
      <c r="E135" s="134"/>
      <c r="F135" s="134"/>
      <c r="G135" s="144" t="s">
        <v>220</v>
      </c>
      <c r="H135" s="134" t="s">
        <v>104</v>
      </c>
      <c r="I135" s="136">
        <v>1193.1976190476198</v>
      </c>
      <c r="J135" s="137"/>
      <c r="K135" s="138">
        <f t="shared" ref="K135:K162" si="6">I135*J135</f>
        <v>0</v>
      </c>
      <c r="L135" s="10"/>
      <c r="M135" s="5"/>
    </row>
    <row r="136" spans="1:13" ht="30" customHeight="1">
      <c r="A136" s="5"/>
      <c r="B136" s="9"/>
      <c r="C136" s="133">
        <v>7.3</v>
      </c>
      <c r="D136" s="134"/>
      <c r="E136" s="134"/>
      <c r="F136" s="134"/>
      <c r="G136" s="144" t="s">
        <v>221</v>
      </c>
      <c r="H136" s="134" t="s">
        <v>101</v>
      </c>
      <c r="I136" s="136">
        <v>1896.43</v>
      </c>
      <c r="J136" s="137"/>
      <c r="K136" s="138">
        <f t="shared" si="6"/>
        <v>0</v>
      </c>
      <c r="L136" s="10"/>
      <c r="M136" s="5"/>
    </row>
    <row r="137" spans="1:13" ht="30" customHeight="1">
      <c r="A137" s="5"/>
      <c r="B137" s="9"/>
      <c r="C137" s="133">
        <v>7.4</v>
      </c>
      <c r="D137" s="134"/>
      <c r="E137" s="134"/>
      <c r="F137" s="134"/>
      <c r="G137" s="135" t="s">
        <v>222</v>
      </c>
      <c r="H137" s="134" t="s">
        <v>104</v>
      </c>
      <c r="I137" s="136">
        <v>0</v>
      </c>
      <c r="J137" s="137"/>
      <c r="K137" s="138">
        <f t="shared" si="6"/>
        <v>0</v>
      </c>
      <c r="L137" s="10"/>
      <c r="M137" s="5"/>
    </row>
    <row r="138" spans="1:13" ht="30" customHeight="1">
      <c r="A138" s="5"/>
      <c r="B138" s="9"/>
      <c r="C138" s="133">
        <v>7.5</v>
      </c>
      <c r="D138" s="134"/>
      <c r="E138" s="134"/>
      <c r="F138" s="134"/>
      <c r="G138" s="144" t="s">
        <v>223</v>
      </c>
      <c r="H138" s="134" t="s">
        <v>104</v>
      </c>
      <c r="I138" s="136">
        <v>532.21</v>
      </c>
      <c r="J138" s="137"/>
      <c r="K138" s="138">
        <f t="shared" si="6"/>
        <v>0</v>
      </c>
      <c r="L138" s="10"/>
      <c r="M138" s="5"/>
    </row>
    <row r="139" spans="1:13" ht="30" customHeight="1">
      <c r="A139" s="5"/>
      <c r="B139" s="9"/>
      <c r="C139" s="133">
        <v>7.6</v>
      </c>
      <c r="D139" s="134"/>
      <c r="E139" s="134"/>
      <c r="F139" s="134"/>
      <c r="G139" s="144" t="s">
        <v>224</v>
      </c>
      <c r="H139" s="134" t="s">
        <v>134</v>
      </c>
      <c r="I139" s="136">
        <v>40.067999999999998</v>
      </c>
      <c r="J139" s="137"/>
      <c r="K139" s="138">
        <f t="shared" si="6"/>
        <v>0</v>
      </c>
      <c r="L139" s="10"/>
      <c r="M139" s="5"/>
    </row>
    <row r="140" spans="1:13" ht="30" customHeight="1">
      <c r="A140" s="5"/>
      <c r="B140" s="9"/>
      <c r="C140" s="133">
        <v>7.7</v>
      </c>
      <c r="D140" s="134"/>
      <c r="E140" s="134"/>
      <c r="F140" s="134"/>
      <c r="G140" s="135" t="s">
        <v>225</v>
      </c>
      <c r="H140" s="134" t="s">
        <v>134</v>
      </c>
      <c r="I140" s="136">
        <v>83.332000000000008</v>
      </c>
      <c r="J140" s="137"/>
      <c r="K140" s="138">
        <f t="shared" si="6"/>
        <v>0</v>
      </c>
      <c r="L140" s="10"/>
      <c r="M140" s="5"/>
    </row>
    <row r="141" spans="1:13" ht="30" customHeight="1">
      <c r="A141" s="5"/>
      <c r="B141" s="9"/>
      <c r="C141" s="133">
        <v>7.8</v>
      </c>
      <c r="D141" s="134"/>
      <c r="E141" s="134"/>
      <c r="F141" s="134"/>
      <c r="G141" s="144" t="s">
        <v>226</v>
      </c>
      <c r="H141" s="134" t="s">
        <v>101</v>
      </c>
      <c r="I141" s="136">
        <v>390.02</v>
      </c>
      <c r="J141" s="137"/>
      <c r="K141" s="138">
        <f t="shared" si="6"/>
        <v>0</v>
      </c>
      <c r="L141" s="10"/>
      <c r="M141" s="5"/>
    </row>
    <row r="142" spans="1:13" ht="30" customHeight="1">
      <c r="A142" s="5"/>
      <c r="B142" s="9"/>
      <c r="C142" s="133">
        <v>7.9</v>
      </c>
      <c r="D142" s="134"/>
      <c r="E142" s="134"/>
      <c r="F142" s="134"/>
      <c r="G142" s="144" t="s">
        <v>227</v>
      </c>
      <c r="H142" s="134" t="s">
        <v>101</v>
      </c>
      <c r="I142" s="136">
        <v>127.89</v>
      </c>
      <c r="J142" s="137"/>
      <c r="K142" s="138">
        <f t="shared" si="6"/>
        <v>0</v>
      </c>
      <c r="L142" s="10"/>
      <c r="M142" s="5"/>
    </row>
    <row r="143" spans="1:13" ht="30" customHeight="1">
      <c r="A143" s="5"/>
      <c r="B143" s="9"/>
      <c r="C143" s="365">
        <v>7.1</v>
      </c>
      <c r="D143" s="134"/>
      <c r="E143" s="134"/>
      <c r="F143" s="134"/>
      <c r="G143" s="135" t="s">
        <v>228</v>
      </c>
      <c r="H143" s="134" t="s">
        <v>107</v>
      </c>
      <c r="I143" s="136">
        <v>70</v>
      </c>
      <c r="J143" s="137"/>
      <c r="K143" s="138">
        <f t="shared" si="6"/>
        <v>0</v>
      </c>
      <c r="L143" s="10"/>
      <c r="M143" s="5"/>
    </row>
    <row r="144" spans="1:13" ht="30" customHeight="1">
      <c r="A144" s="5"/>
      <c r="B144" s="9"/>
      <c r="C144" s="365">
        <v>7.11</v>
      </c>
      <c r="D144" s="134"/>
      <c r="E144" s="134"/>
      <c r="F144" s="134"/>
      <c r="G144" s="144" t="s">
        <v>229</v>
      </c>
      <c r="H144" s="134" t="s">
        <v>104</v>
      </c>
      <c r="I144" s="136">
        <v>380.86</v>
      </c>
      <c r="J144" s="137"/>
      <c r="K144" s="138">
        <f t="shared" si="6"/>
        <v>0</v>
      </c>
      <c r="L144" s="10"/>
      <c r="M144" s="5"/>
    </row>
    <row r="145" spans="1:13" ht="30" customHeight="1">
      <c r="A145" s="5"/>
      <c r="B145" s="9"/>
      <c r="C145" s="365">
        <v>7.12</v>
      </c>
      <c r="D145" s="134"/>
      <c r="E145" s="134"/>
      <c r="F145" s="134"/>
      <c r="G145" s="144" t="s">
        <v>230</v>
      </c>
      <c r="H145" s="134" t="s">
        <v>107</v>
      </c>
      <c r="I145" s="136">
        <v>7</v>
      </c>
      <c r="J145" s="137"/>
      <c r="K145" s="138">
        <f t="shared" si="6"/>
        <v>0</v>
      </c>
      <c r="L145" s="10"/>
      <c r="M145" s="5"/>
    </row>
    <row r="146" spans="1:13" ht="30" customHeight="1">
      <c r="A146" s="5"/>
      <c r="B146" s="9"/>
      <c r="C146" s="365">
        <v>7.13</v>
      </c>
      <c r="D146" s="134"/>
      <c r="E146" s="134"/>
      <c r="F146" s="134"/>
      <c r="G146" s="135" t="s">
        <v>231</v>
      </c>
      <c r="H146" s="134" t="s">
        <v>107</v>
      </c>
      <c r="I146" s="136">
        <v>4</v>
      </c>
      <c r="J146" s="137"/>
      <c r="K146" s="138">
        <f t="shared" si="6"/>
        <v>0</v>
      </c>
      <c r="L146" s="10"/>
      <c r="M146" s="5"/>
    </row>
    <row r="147" spans="1:13" ht="30" customHeight="1">
      <c r="A147" s="5"/>
      <c r="B147" s="9"/>
      <c r="C147" s="365">
        <v>7.14</v>
      </c>
      <c r="D147" s="134"/>
      <c r="E147" s="134"/>
      <c r="F147" s="134"/>
      <c r="G147" s="144" t="s">
        <v>232</v>
      </c>
      <c r="H147" s="134" t="s">
        <v>101</v>
      </c>
      <c r="I147" s="136">
        <v>80.900000000000006</v>
      </c>
      <c r="J147" s="137"/>
      <c r="K147" s="138">
        <f t="shared" si="6"/>
        <v>0</v>
      </c>
      <c r="L147" s="10"/>
      <c r="M147" s="5"/>
    </row>
    <row r="148" spans="1:13" ht="30" customHeight="1">
      <c r="A148" s="5"/>
      <c r="B148" s="9"/>
      <c r="C148" s="365">
        <v>7.15</v>
      </c>
      <c r="D148" s="134"/>
      <c r="E148" s="134"/>
      <c r="F148" s="134"/>
      <c r="G148" s="144" t="s">
        <v>233</v>
      </c>
      <c r="H148" s="134" t="s">
        <v>101</v>
      </c>
      <c r="I148" s="136">
        <v>2886.5654999999997</v>
      </c>
      <c r="J148" s="137"/>
      <c r="K148" s="138">
        <f t="shared" si="6"/>
        <v>0</v>
      </c>
      <c r="L148" s="10"/>
      <c r="M148" s="5"/>
    </row>
    <row r="149" spans="1:13" ht="30" customHeight="1">
      <c r="A149" s="5"/>
      <c r="B149" s="9"/>
      <c r="C149" s="365">
        <v>7.16</v>
      </c>
      <c r="D149" s="134"/>
      <c r="E149" s="134"/>
      <c r="F149" s="134"/>
      <c r="G149" s="135" t="s">
        <v>234</v>
      </c>
      <c r="H149" s="134" t="s">
        <v>104</v>
      </c>
      <c r="I149" s="136">
        <v>832.77500000000009</v>
      </c>
      <c r="J149" s="137"/>
      <c r="K149" s="138">
        <f t="shared" si="6"/>
        <v>0</v>
      </c>
      <c r="L149" s="10"/>
      <c r="M149" s="5"/>
    </row>
    <row r="150" spans="1:13" ht="30" customHeight="1">
      <c r="A150" s="5"/>
      <c r="B150" s="9"/>
      <c r="C150" s="365">
        <v>7.17</v>
      </c>
      <c r="D150" s="134"/>
      <c r="E150" s="134"/>
      <c r="F150" s="134"/>
      <c r="G150" s="144" t="s">
        <v>235</v>
      </c>
      <c r="H150" s="134" t="s">
        <v>101</v>
      </c>
      <c r="I150" s="136">
        <v>3550.3321499999997</v>
      </c>
      <c r="J150" s="137"/>
      <c r="K150" s="138">
        <f t="shared" si="6"/>
        <v>0</v>
      </c>
      <c r="L150" s="10"/>
      <c r="M150" s="5"/>
    </row>
    <row r="151" spans="1:13" ht="30" customHeight="1">
      <c r="A151" s="5"/>
      <c r="B151" s="9"/>
      <c r="C151" s="365">
        <v>7.1800000000000104</v>
      </c>
      <c r="D151" s="134"/>
      <c r="E151" s="134"/>
      <c r="F151" s="134"/>
      <c r="G151" s="144" t="s">
        <v>236</v>
      </c>
      <c r="H151" s="134" t="s">
        <v>101</v>
      </c>
      <c r="I151" s="136">
        <v>1904.4</v>
      </c>
      <c r="J151" s="137"/>
      <c r="K151" s="138">
        <f t="shared" si="6"/>
        <v>0</v>
      </c>
      <c r="L151" s="10"/>
      <c r="M151" s="5"/>
    </row>
    <row r="152" spans="1:13" ht="30" customHeight="1">
      <c r="A152" s="5"/>
      <c r="B152" s="9"/>
      <c r="C152" s="365">
        <v>7.1900000000000102</v>
      </c>
      <c r="D152" s="134"/>
      <c r="E152" s="134"/>
      <c r="F152" s="134"/>
      <c r="G152" s="135" t="s">
        <v>237</v>
      </c>
      <c r="H152" s="134" t="s">
        <v>134</v>
      </c>
      <c r="I152" s="136">
        <v>48</v>
      </c>
      <c r="J152" s="137"/>
      <c r="K152" s="138">
        <f t="shared" si="6"/>
        <v>0</v>
      </c>
      <c r="L152" s="10"/>
      <c r="M152" s="5"/>
    </row>
    <row r="153" spans="1:13" ht="30" customHeight="1">
      <c r="A153" s="5"/>
      <c r="B153" s="9"/>
      <c r="C153" s="365">
        <v>7.2000000000000099</v>
      </c>
      <c r="D153" s="134"/>
      <c r="E153" s="134"/>
      <c r="F153" s="134"/>
      <c r="G153" s="144" t="s">
        <v>238</v>
      </c>
      <c r="H153" s="134" t="s">
        <v>134</v>
      </c>
      <c r="I153" s="136">
        <v>48</v>
      </c>
      <c r="J153" s="137"/>
      <c r="K153" s="138">
        <f t="shared" si="6"/>
        <v>0</v>
      </c>
      <c r="L153" s="10"/>
      <c r="M153" s="5"/>
    </row>
    <row r="154" spans="1:13" ht="30" customHeight="1">
      <c r="A154" s="5"/>
      <c r="B154" s="9"/>
      <c r="C154" s="365">
        <v>7.2100000000000097</v>
      </c>
      <c r="D154" s="134"/>
      <c r="E154" s="134"/>
      <c r="F154" s="134"/>
      <c r="G154" s="144" t="s">
        <v>239</v>
      </c>
      <c r="H154" s="134" t="s">
        <v>107</v>
      </c>
      <c r="I154" s="136">
        <v>32</v>
      </c>
      <c r="J154" s="137"/>
      <c r="K154" s="138">
        <f t="shared" si="6"/>
        <v>0</v>
      </c>
      <c r="L154" s="10"/>
      <c r="M154" s="5"/>
    </row>
    <row r="155" spans="1:13" ht="30" customHeight="1">
      <c r="A155" s="5"/>
      <c r="B155" s="9"/>
      <c r="C155" s="365">
        <v>7.2200000000000104</v>
      </c>
      <c r="D155" s="134"/>
      <c r="E155" s="134"/>
      <c r="F155" s="134"/>
      <c r="G155" s="135" t="s">
        <v>240</v>
      </c>
      <c r="H155" s="134" t="s">
        <v>107</v>
      </c>
      <c r="I155" s="136">
        <v>96</v>
      </c>
      <c r="J155" s="137"/>
      <c r="K155" s="138">
        <f t="shared" si="6"/>
        <v>0</v>
      </c>
      <c r="L155" s="10"/>
      <c r="M155" s="5"/>
    </row>
    <row r="156" spans="1:13" ht="30" customHeight="1">
      <c r="A156" s="5"/>
      <c r="B156" s="9"/>
      <c r="C156" s="365">
        <v>7.2300000000000102</v>
      </c>
      <c r="D156" s="134"/>
      <c r="E156" s="134"/>
      <c r="F156" s="134"/>
      <c r="G156" s="144" t="s">
        <v>241</v>
      </c>
      <c r="H156" s="134" t="s">
        <v>101</v>
      </c>
      <c r="I156" s="136">
        <v>357.51</v>
      </c>
      <c r="J156" s="137"/>
      <c r="K156" s="138">
        <f t="shared" si="6"/>
        <v>0</v>
      </c>
      <c r="L156" s="10"/>
      <c r="M156" s="5"/>
    </row>
    <row r="157" spans="1:13" ht="30" customHeight="1">
      <c r="A157" s="5"/>
      <c r="B157" s="9"/>
      <c r="C157" s="365">
        <v>7.24000000000001</v>
      </c>
      <c r="D157" s="134"/>
      <c r="E157" s="134"/>
      <c r="F157" s="134"/>
      <c r="G157" s="144" t="s">
        <v>242</v>
      </c>
      <c r="H157" s="134" t="s">
        <v>134</v>
      </c>
      <c r="I157" s="136">
        <v>18.75</v>
      </c>
      <c r="J157" s="137"/>
      <c r="K157" s="138">
        <f t="shared" si="6"/>
        <v>0</v>
      </c>
      <c r="L157" s="10"/>
      <c r="M157" s="5"/>
    </row>
    <row r="158" spans="1:13" ht="30" customHeight="1">
      <c r="A158" s="5"/>
      <c r="B158" s="9"/>
      <c r="C158" s="365">
        <v>7.2500000000000098</v>
      </c>
      <c r="D158" s="134"/>
      <c r="E158" s="134"/>
      <c r="F158" s="134"/>
      <c r="G158" s="135" t="s">
        <v>243</v>
      </c>
      <c r="H158" s="134" t="s">
        <v>101</v>
      </c>
      <c r="I158" s="136">
        <v>161.88</v>
      </c>
      <c r="J158" s="137"/>
      <c r="K158" s="138">
        <f t="shared" si="6"/>
        <v>0</v>
      </c>
      <c r="L158" s="10"/>
      <c r="M158" s="5"/>
    </row>
    <row r="159" spans="1:13" ht="30" customHeight="1">
      <c r="A159" s="5"/>
      <c r="B159" s="9"/>
      <c r="C159" s="365">
        <v>7.2600000000000096</v>
      </c>
      <c r="D159" s="134"/>
      <c r="E159" s="134"/>
      <c r="F159" s="134"/>
      <c r="G159" s="144" t="s">
        <v>244</v>
      </c>
      <c r="H159" s="134" t="s">
        <v>134</v>
      </c>
      <c r="I159" s="136">
        <v>18.212</v>
      </c>
      <c r="J159" s="137"/>
      <c r="K159" s="138">
        <f t="shared" si="6"/>
        <v>0</v>
      </c>
      <c r="L159" s="10"/>
      <c r="M159" s="5"/>
    </row>
    <row r="160" spans="1:13" ht="30" customHeight="1">
      <c r="A160" s="5"/>
      <c r="B160" s="9"/>
      <c r="C160" s="365">
        <v>7.2700000000000102</v>
      </c>
      <c r="D160" s="134"/>
      <c r="E160" s="134"/>
      <c r="F160" s="134"/>
      <c r="G160" s="144" t="s">
        <v>245</v>
      </c>
      <c r="H160" s="134" t="s">
        <v>104</v>
      </c>
      <c r="I160" s="136">
        <v>123.8</v>
      </c>
      <c r="J160" s="137"/>
      <c r="K160" s="138">
        <f t="shared" si="6"/>
        <v>0</v>
      </c>
      <c r="L160" s="10"/>
      <c r="M160" s="5"/>
    </row>
    <row r="161" spans="1:13" ht="30" customHeight="1">
      <c r="A161" s="5"/>
      <c r="B161" s="9"/>
      <c r="C161" s="365">
        <v>7.28000000000001</v>
      </c>
      <c r="D161" s="134"/>
      <c r="E161" s="134"/>
      <c r="F161" s="134"/>
      <c r="G161" s="135" t="s">
        <v>246</v>
      </c>
      <c r="H161" s="134" t="s">
        <v>101</v>
      </c>
      <c r="I161" s="136">
        <v>625.61999999999989</v>
      </c>
      <c r="J161" s="137"/>
      <c r="K161" s="138">
        <f t="shared" si="6"/>
        <v>0</v>
      </c>
      <c r="L161" s="10"/>
      <c r="M161" s="5"/>
    </row>
    <row r="162" spans="1:13" ht="30" customHeight="1">
      <c r="A162" s="5"/>
      <c r="B162" s="9"/>
      <c r="C162" s="365">
        <v>7.2900000000000098</v>
      </c>
      <c r="D162" s="134"/>
      <c r="E162" s="134"/>
      <c r="F162" s="134"/>
      <c r="G162" s="144" t="s">
        <v>247</v>
      </c>
      <c r="H162" s="134" t="s">
        <v>101</v>
      </c>
      <c r="I162" s="136">
        <v>110.56</v>
      </c>
      <c r="J162" s="137"/>
      <c r="K162" s="138">
        <f t="shared" si="6"/>
        <v>0</v>
      </c>
      <c r="L162" s="10"/>
      <c r="M162" s="5"/>
    </row>
    <row r="163" spans="1:13" ht="30" customHeight="1" thickBot="1">
      <c r="A163" s="5"/>
      <c r="B163" s="9"/>
      <c r="C163" s="139" t="s">
        <v>13</v>
      </c>
      <c r="D163" s="140"/>
      <c r="E163" s="140"/>
      <c r="F163" s="140"/>
      <c r="G163" s="141"/>
      <c r="H163" s="140"/>
      <c r="I163" s="136"/>
      <c r="J163" s="142"/>
      <c r="K163" s="143">
        <f>SUM(K134:K162)</f>
        <v>0</v>
      </c>
      <c r="L163" s="10"/>
      <c r="M163" s="5"/>
    </row>
    <row r="164" spans="1:13" ht="30" customHeight="1" thickBot="1">
      <c r="A164" s="5"/>
      <c r="B164" s="9"/>
      <c r="C164" s="130" t="s">
        <v>248</v>
      </c>
      <c r="D164" s="131"/>
      <c r="E164" s="131"/>
      <c r="F164" s="131"/>
      <c r="G164" s="131"/>
      <c r="H164" s="131"/>
      <c r="I164" s="131"/>
      <c r="J164" s="131"/>
      <c r="K164" s="132"/>
      <c r="L164" s="10"/>
      <c r="M164" s="5"/>
    </row>
    <row r="165" spans="1:13" ht="30" customHeight="1">
      <c r="A165" s="5"/>
      <c r="B165" s="9"/>
      <c r="C165" s="133">
        <v>8.1</v>
      </c>
      <c r="D165" s="149"/>
      <c r="E165" s="149"/>
      <c r="F165" s="149"/>
      <c r="G165" s="150" t="s">
        <v>249</v>
      </c>
      <c r="H165" s="149" t="s">
        <v>101</v>
      </c>
      <c r="I165" s="136">
        <v>2188.1999999999998</v>
      </c>
      <c r="J165" s="137"/>
      <c r="K165" s="138">
        <f t="shared" ref="K165:K170" si="7">I165*J165</f>
        <v>0</v>
      </c>
      <c r="L165" s="10"/>
      <c r="M165" s="5"/>
    </row>
    <row r="166" spans="1:13" ht="30" customHeight="1">
      <c r="A166" s="5"/>
      <c r="B166" s="9"/>
      <c r="C166" s="133">
        <v>8.1999999999999993</v>
      </c>
      <c r="D166" s="149"/>
      <c r="E166" s="149"/>
      <c r="F166" s="149"/>
      <c r="G166" s="150" t="s">
        <v>250</v>
      </c>
      <c r="H166" s="149" t="s">
        <v>101</v>
      </c>
      <c r="I166" s="136">
        <v>120</v>
      </c>
      <c r="J166" s="137"/>
      <c r="K166" s="138">
        <f t="shared" si="7"/>
        <v>0</v>
      </c>
      <c r="L166" s="10"/>
      <c r="M166" s="5"/>
    </row>
    <row r="167" spans="1:13" ht="30" customHeight="1">
      <c r="A167" s="5"/>
      <c r="B167" s="9"/>
      <c r="C167" s="133">
        <v>8.3000000000000007</v>
      </c>
      <c r="D167" s="149"/>
      <c r="E167" s="149"/>
      <c r="F167" s="149"/>
      <c r="G167" s="150" t="s">
        <v>251</v>
      </c>
      <c r="H167" s="149" t="s">
        <v>101</v>
      </c>
      <c r="I167" s="136">
        <v>49.5</v>
      </c>
      <c r="J167" s="137"/>
      <c r="K167" s="138">
        <f t="shared" si="7"/>
        <v>0</v>
      </c>
      <c r="L167" s="10"/>
      <c r="M167" s="5"/>
    </row>
    <row r="168" spans="1:13" ht="30" customHeight="1">
      <c r="A168" s="5"/>
      <c r="B168" s="9"/>
      <c r="C168" s="133">
        <v>8.4</v>
      </c>
      <c r="D168" s="149"/>
      <c r="E168" s="149"/>
      <c r="F168" s="149"/>
      <c r="G168" s="150" t="s">
        <v>252</v>
      </c>
      <c r="H168" s="149" t="s">
        <v>101</v>
      </c>
      <c r="I168" s="136">
        <v>2678.2090000000003</v>
      </c>
      <c r="J168" s="137"/>
      <c r="K168" s="138">
        <f t="shared" si="7"/>
        <v>0</v>
      </c>
      <c r="L168" s="10"/>
      <c r="M168" s="5"/>
    </row>
    <row r="169" spans="1:13" ht="30" customHeight="1">
      <c r="A169" s="5"/>
      <c r="B169" s="9"/>
      <c r="C169" s="133">
        <v>8.5</v>
      </c>
      <c r="D169" s="149"/>
      <c r="E169" s="149"/>
      <c r="F169" s="149"/>
      <c r="G169" s="150" t="s">
        <v>253</v>
      </c>
      <c r="H169" s="149" t="s">
        <v>104</v>
      </c>
      <c r="I169" s="136">
        <v>221.4</v>
      </c>
      <c r="J169" s="137"/>
      <c r="K169" s="138">
        <f t="shared" si="7"/>
        <v>0</v>
      </c>
      <c r="L169" s="10"/>
      <c r="M169" s="5"/>
    </row>
    <row r="170" spans="1:13" ht="30" customHeight="1">
      <c r="A170" s="5"/>
      <c r="B170" s="9"/>
      <c r="C170" s="133">
        <v>8.6</v>
      </c>
      <c r="D170" s="149"/>
      <c r="E170" s="149"/>
      <c r="F170" s="149"/>
      <c r="G170" s="150" t="s">
        <v>254</v>
      </c>
      <c r="H170" s="149" t="s">
        <v>107</v>
      </c>
      <c r="I170" s="136">
        <v>89</v>
      </c>
      <c r="J170" s="137"/>
      <c r="K170" s="138">
        <f t="shared" si="7"/>
        <v>0</v>
      </c>
      <c r="L170" s="10"/>
      <c r="M170" s="5"/>
    </row>
    <row r="171" spans="1:13" ht="30" customHeight="1" thickBot="1">
      <c r="A171" s="5"/>
      <c r="B171" s="9"/>
      <c r="C171" s="139" t="s">
        <v>13</v>
      </c>
      <c r="D171" s="156"/>
      <c r="E171" s="156"/>
      <c r="F171" s="156"/>
      <c r="G171" s="157"/>
      <c r="H171" s="158"/>
      <c r="I171" s="136"/>
      <c r="J171" s="142"/>
      <c r="K171" s="143">
        <f>SUM(K165:K170)</f>
        <v>0</v>
      </c>
      <c r="L171" s="10"/>
      <c r="M171" s="5"/>
    </row>
    <row r="172" spans="1:13" ht="30" customHeight="1" thickBot="1">
      <c r="A172" s="5"/>
      <c r="B172" s="9"/>
      <c r="C172" s="130" t="s">
        <v>255</v>
      </c>
      <c r="D172" s="131"/>
      <c r="E172" s="131"/>
      <c r="F172" s="131"/>
      <c r="G172" s="131"/>
      <c r="H172" s="131"/>
      <c r="I172" s="131"/>
      <c r="J172" s="131"/>
      <c r="K172" s="132"/>
      <c r="L172" s="10"/>
      <c r="M172" s="5"/>
    </row>
    <row r="173" spans="1:13" ht="30" customHeight="1">
      <c r="A173" s="5"/>
      <c r="B173" s="9"/>
      <c r="C173" s="133">
        <v>9.1</v>
      </c>
      <c r="D173" s="134"/>
      <c r="E173" s="134"/>
      <c r="F173" s="134"/>
      <c r="G173" s="135" t="s">
        <v>256</v>
      </c>
      <c r="H173" s="134" t="s">
        <v>101</v>
      </c>
      <c r="I173" s="136">
        <v>40.9</v>
      </c>
      <c r="J173" s="137"/>
      <c r="K173" s="138">
        <f>I173*J173</f>
        <v>0</v>
      </c>
      <c r="L173" s="10"/>
      <c r="M173" s="5"/>
    </row>
    <row r="174" spans="1:13" ht="30" customHeight="1">
      <c r="A174" s="5"/>
      <c r="B174" s="9"/>
      <c r="C174" s="133">
        <v>9.1999999999999993</v>
      </c>
      <c r="D174" s="134"/>
      <c r="E174" s="134"/>
      <c r="F174" s="134"/>
      <c r="G174" s="144" t="s">
        <v>257</v>
      </c>
      <c r="H174" s="134" t="s">
        <v>107</v>
      </c>
      <c r="I174" s="136">
        <v>7</v>
      </c>
      <c r="J174" s="137"/>
      <c r="K174" s="138">
        <f t="shared" ref="K174:K200" si="8">I174*J174</f>
        <v>0</v>
      </c>
      <c r="L174" s="10"/>
      <c r="M174" s="5"/>
    </row>
    <row r="175" spans="1:13" ht="30" customHeight="1">
      <c r="A175" s="5"/>
      <c r="B175" s="9"/>
      <c r="C175" s="133">
        <v>9.3000000000000007</v>
      </c>
      <c r="D175" s="134"/>
      <c r="E175" s="134"/>
      <c r="F175" s="134"/>
      <c r="G175" s="144" t="s">
        <v>258</v>
      </c>
      <c r="H175" s="134" t="s">
        <v>104</v>
      </c>
      <c r="I175" s="136">
        <v>240.69</v>
      </c>
      <c r="J175" s="137"/>
      <c r="K175" s="138">
        <f t="shared" si="8"/>
        <v>0</v>
      </c>
      <c r="L175" s="10"/>
      <c r="M175" s="5"/>
    </row>
    <row r="176" spans="1:13" ht="30" customHeight="1">
      <c r="A176" s="5"/>
      <c r="B176" s="9"/>
      <c r="C176" s="133">
        <v>9.4</v>
      </c>
      <c r="D176" s="134"/>
      <c r="E176" s="134"/>
      <c r="F176" s="134"/>
      <c r="G176" s="135" t="s">
        <v>259</v>
      </c>
      <c r="H176" s="134" t="s">
        <v>104</v>
      </c>
      <c r="I176" s="136">
        <v>237.7</v>
      </c>
      <c r="J176" s="137"/>
      <c r="K176" s="138">
        <f t="shared" si="8"/>
        <v>0</v>
      </c>
      <c r="L176" s="10"/>
      <c r="M176" s="5"/>
    </row>
    <row r="177" spans="1:13" ht="30" customHeight="1">
      <c r="A177" s="5"/>
      <c r="B177" s="9"/>
      <c r="C177" s="133">
        <v>9.5</v>
      </c>
      <c r="D177" s="134"/>
      <c r="E177" s="134"/>
      <c r="F177" s="134"/>
      <c r="G177" s="144" t="s">
        <v>260</v>
      </c>
      <c r="H177" s="134" t="s">
        <v>104</v>
      </c>
      <c r="I177" s="136">
        <v>2081.5299999999997</v>
      </c>
      <c r="J177" s="137"/>
      <c r="K177" s="138">
        <f t="shared" si="8"/>
        <v>0</v>
      </c>
      <c r="L177" s="10"/>
      <c r="M177" s="5"/>
    </row>
    <row r="178" spans="1:13" ht="30" customHeight="1">
      <c r="A178" s="5"/>
      <c r="B178" s="9"/>
      <c r="C178" s="133">
        <v>9.6</v>
      </c>
      <c r="D178" s="134"/>
      <c r="E178" s="134"/>
      <c r="F178" s="134"/>
      <c r="G178" s="144" t="s">
        <v>261</v>
      </c>
      <c r="H178" s="134" t="s">
        <v>107</v>
      </c>
      <c r="I178" s="136">
        <v>21</v>
      </c>
      <c r="J178" s="137"/>
      <c r="K178" s="138">
        <f t="shared" si="8"/>
        <v>0</v>
      </c>
      <c r="L178" s="10"/>
      <c r="M178" s="5"/>
    </row>
    <row r="179" spans="1:13" ht="30" customHeight="1">
      <c r="A179" s="5"/>
      <c r="B179" s="9"/>
      <c r="C179" s="133">
        <v>9.6999999999999993</v>
      </c>
      <c r="D179" s="134"/>
      <c r="E179" s="134"/>
      <c r="F179" s="134"/>
      <c r="G179" s="135" t="s">
        <v>262</v>
      </c>
      <c r="H179" s="134" t="s">
        <v>107</v>
      </c>
      <c r="I179" s="136">
        <v>55</v>
      </c>
      <c r="J179" s="137"/>
      <c r="K179" s="138">
        <f t="shared" si="8"/>
        <v>0</v>
      </c>
      <c r="L179" s="10"/>
      <c r="M179" s="5"/>
    </row>
    <row r="180" spans="1:13" ht="30" customHeight="1">
      <c r="A180" s="5"/>
      <c r="B180" s="9"/>
      <c r="C180" s="133">
        <v>9.8000000000000007</v>
      </c>
      <c r="D180" s="134"/>
      <c r="E180" s="134"/>
      <c r="F180" s="134"/>
      <c r="G180" s="144" t="s">
        <v>263</v>
      </c>
      <c r="H180" s="134" t="s">
        <v>104</v>
      </c>
      <c r="I180" s="136">
        <v>13.48</v>
      </c>
      <c r="J180" s="137"/>
      <c r="K180" s="138">
        <f t="shared" si="8"/>
        <v>0</v>
      </c>
      <c r="L180" s="10"/>
      <c r="M180" s="5"/>
    </row>
    <row r="181" spans="1:13" ht="30" customHeight="1">
      <c r="A181" s="5"/>
      <c r="B181" s="9"/>
      <c r="C181" s="133">
        <v>9.9</v>
      </c>
      <c r="D181" s="134"/>
      <c r="E181" s="134"/>
      <c r="F181" s="134"/>
      <c r="G181" s="144" t="s">
        <v>264</v>
      </c>
      <c r="H181" s="134" t="s">
        <v>104</v>
      </c>
      <c r="I181" s="136">
        <v>18.64</v>
      </c>
      <c r="J181" s="137"/>
      <c r="K181" s="138">
        <f t="shared" si="8"/>
        <v>0</v>
      </c>
      <c r="L181" s="10"/>
      <c r="M181" s="5"/>
    </row>
    <row r="182" spans="1:13" ht="30" customHeight="1">
      <c r="A182" s="5"/>
      <c r="B182" s="9"/>
      <c r="C182" s="365">
        <v>9.1</v>
      </c>
      <c r="D182" s="134"/>
      <c r="E182" s="134"/>
      <c r="F182" s="134"/>
      <c r="G182" s="135" t="s">
        <v>265</v>
      </c>
      <c r="H182" s="134" t="s">
        <v>101</v>
      </c>
      <c r="I182" s="136">
        <v>245.39500000000001</v>
      </c>
      <c r="J182" s="137"/>
      <c r="K182" s="138">
        <f t="shared" si="8"/>
        <v>0</v>
      </c>
      <c r="L182" s="10"/>
      <c r="M182" s="5"/>
    </row>
    <row r="183" spans="1:13" ht="30" customHeight="1">
      <c r="A183" s="5"/>
      <c r="B183" s="9"/>
      <c r="C183" s="365">
        <v>9.11</v>
      </c>
      <c r="D183" s="134"/>
      <c r="E183" s="134"/>
      <c r="F183" s="134"/>
      <c r="G183" s="144" t="s">
        <v>266</v>
      </c>
      <c r="H183" s="134" t="s">
        <v>107</v>
      </c>
      <c r="I183" s="136">
        <v>21</v>
      </c>
      <c r="J183" s="137"/>
      <c r="K183" s="138">
        <f t="shared" si="8"/>
        <v>0</v>
      </c>
      <c r="L183" s="10"/>
      <c r="M183" s="5"/>
    </row>
    <row r="184" spans="1:13" ht="30" customHeight="1">
      <c r="A184" s="5"/>
      <c r="B184" s="9"/>
      <c r="C184" s="365">
        <v>9.1199999999999992</v>
      </c>
      <c r="D184" s="134"/>
      <c r="E184" s="134"/>
      <c r="F184" s="134"/>
      <c r="G184" s="144" t="s">
        <v>267</v>
      </c>
      <c r="H184" s="134" t="s">
        <v>107</v>
      </c>
      <c r="I184" s="136">
        <v>30</v>
      </c>
      <c r="J184" s="137"/>
      <c r="K184" s="138">
        <f t="shared" si="8"/>
        <v>0</v>
      </c>
      <c r="L184" s="10"/>
      <c r="M184" s="5"/>
    </row>
    <row r="185" spans="1:13" ht="30" customHeight="1">
      <c r="A185" s="5"/>
      <c r="B185" s="9"/>
      <c r="C185" s="365">
        <v>9.1300000000000008</v>
      </c>
      <c r="D185" s="134"/>
      <c r="E185" s="134"/>
      <c r="F185" s="134"/>
      <c r="G185" s="135" t="s">
        <v>268</v>
      </c>
      <c r="H185" s="134" t="s">
        <v>101</v>
      </c>
      <c r="I185" s="136">
        <v>269.5</v>
      </c>
      <c r="J185" s="137"/>
      <c r="K185" s="138">
        <f t="shared" si="8"/>
        <v>0</v>
      </c>
      <c r="L185" s="10"/>
      <c r="M185" s="5"/>
    </row>
    <row r="186" spans="1:13" ht="30" customHeight="1">
      <c r="A186" s="5"/>
      <c r="B186" s="9"/>
      <c r="C186" s="365">
        <v>9.14</v>
      </c>
      <c r="D186" s="134"/>
      <c r="E186" s="134"/>
      <c r="F186" s="134"/>
      <c r="G186" s="144" t="s">
        <v>269</v>
      </c>
      <c r="H186" s="134" t="s">
        <v>107</v>
      </c>
      <c r="I186" s="136">
        <v>1</v>
      </c>
      <c r="J186" s="137"/>
      <c r="K186" s="138">
        <f t="shared" si="8"/>
        <v>0</v>
      </c>
      <c r="L186" s="10"/>
      <c r="M186" s="5"/>
    </row>
    <row r="187" spans="1:13" ht="30" customHeight="1">
      <c r="A187" s="5"/>
      <c r="B187" s="9"/>
      <c r="C187" s="365">
        <v>9.15</v>
      </c>
      <c r="D187" s="134"/>
      <c r="E187" s="134"/>
      <c r="F187" s="134"/>
      <c r="G187" s="144" t="s">
        <v>270</v>
      </c>
      <c r="H187" s="134" t="s">
        <v>107</v>
      </c>
      <c r="I187" s="136">
        <v>15</v>
      </c>
      <c r="J187" s="137"/>
      <c r="K187" s="138">
        <f t="shared" si="8"/>
        <v>0</v>
      </c>
      <c r="L187" s="10"/>
      <c r="M187" s="5"/>
    </row>
    <row r="188" spans="1:13" ht="30" customHeight="1">
      <c r="A188" s="5"/>
      <c r="B188" s="9"/>
      <c r="C188" s="365">
        <v>9.16</v>
      </c>
      <c r="D188" s="134"/>
      <c r="E188" s="134"/>
      <c r="F188" s="134"/>
      <c r="G188" s="135" t="s">
        <v>271</v>
      </c>
      <c r="H188" s="134" t="s">
        <v>107</v>
      </c>
      <c r="I188" s="136">
        <v>24</v>
      </c>
      <c r="J188" s="137"/>
      <c r="K188" s="138">
        <f t="shared" si="8"/>
        <v>0</v>
      </c>
      <c r="L188" s="10"/>
      <c r="M188" s="5"/>
    </row>
    <row r="189" spans="1:13" ht="30" customHeight="1">
      <c r="A189" s="5"/>
      <c r="B189" s="9"/>
      <c r="C189" s="365">
        <v>9.17</v>
      </c>
      <c r="D189" s="134"/>
      <c r="E189" s="134"/>
      <c r="F189" s="134"/>
      <c r="G189" s="144" t="s">
        <v>272</v>
      </c>
      <c r="H189" s="134" t="s">
        <v>101</v>
      </c>
      <c r="I189" s="136">
        <v>621.57999999999993</v>
      </c>
      <c r="J189" s="137"/>
      <c r="K189" s="138">
        <f t="shared" si="8"/>
        <v>0</v>
      </c>
      <c r="L189" s="10"/>
      <c r="M189" s="5"/>
    </row>
    <row r="190" spans="1:13" ht="30" customHeight="1">
      <c r="A190" s="5"/>
      <c r="B190" s="9"/>
      <c r="C190" s="365">
        <v>9.18</v>
      </c>
      <c r="D190" s="134"/>
      <c r="E190" s="134"/>
      <c r="F190" s="134"/>
      <c r="G190" s="144" t="s">
        <v>273</v>
      </c>
      <c r="H190" s="134" t="s">
        <v>107</v>
      </c>
      <c r="I190" s="136">
        <v>190</v>
      </c>
      <c r="J190" s="137"/>
      <c r="K190" s="138">
        <f t="shared" si="8"/>
        <v>0</v>
      </c>
      <c r="L190" s="10"/>
      <c r="M190" s="5"/>
    </row>
    <row r="191" spans="1:13" ht="30" customHeight="1">
      <c r="A191" s="5"/>
      <c r="B191" s="9"/>
      <c r="C191" s="365">
        <v>9.19</v>
      </c>
      <c r="D191" s="134"/>
      <c r="E191" s="134"/>
      <c r="F191" s="134"/>
      <c r="G191" s="135" t="s">
        <v>274</v>
      </c>
      <c r="H191" s="134" t="s">
        <v>107</v>
      </c>
      <c r="I191" s="136">
        <v>2</v>
      </c>
      <c r="J191" s="137"/>
      <c r="K191" s="138">
        <f t="shared" si="8"/>
        <v>0</v>
      </c>
      <c r="L191" s="10"/>
      <c r="M191" s="5"/>
    </row>
    <row r="192" spans="1:13" ht="30" customHeight="1">
      <c r="A192" s="5"/>
      <c r="B192" s="9"/>
      <c r="C192" s="365">
        <v>9.1999999999999993</v>
      </c>
      <c r="D192" s="134"/>
      <c r="E192" s="134"/>
      <c r="F192" s="134"/>
      <c r="G192" s="144" t="s">
        <v>275</v>
      </c>
      <c r="H192" s="134" t="s">
        <v>101</v>
      </c>
      <c r="I192" s="136">
        <v>2358.5600000000004</v>
      </c>
      <c r="J192" s="137"/>
      <c r="K192" s="138">
        <f t="shared" si="8"/>
        <v>0</v>
      </c>
      <c r="L192" s="10"/>
      <c r="M192" s="5"/>
    </row>
    <row r="193" spans="1:13" ht="30" customHeight="1">
      <c r="A193" s="5"/>
      <c r="B193" s="9"/>
      <c r="C193" s="365">
        <v>9.2100000000000009</v>
      </c>
      <c r="D193" s="134"/>
      <c r="E193" s="134"/>
      <c r="F193" s="134"/>
      <c r="G193" s="144" t="s">
        <v>276</v>
      </c>
      <c r="H193" s="134" t="s">
        <v>107</v>
      </c>
      <c r="I193" s="136">
        <v>4</v>
      </c>
      <c r="J193" s="137"/>
      <c r="K193" s="138">
        <f t="shared" si="8"/>
        <v>0</v>
      </c>
      <c r="L193" s="10"/>
      <c r="M193" s="5"/>
    </row>
    <row r="194" spans="1:13" ht="30" customHeight="1">
      <c r="A194" s="5"/>
      <c r="B194" s="9"/>
      <c r="C194" s="365">
        <v>9.2200000000000006</v>
      </c>
      <c r="D194" s="134"/>
      <c r="E194" s="134"/>
      <c r="F194" s="134"/>
      <c r="G194" s="135" t="s">
        <v>277</v>
      </c>
      <c r="H194" s="134" t="s">
        <v>107</v>
      </c>
      <c r="I194" s="136">
        <v>1</v>
      </c>
      <c r="J194" s="137"/>
      <c r="K194" s="138">
        <f t="shared" si="8"/>
        <v>0</v>
      </c>
      <c r="L194" s="10"/>
      <c r="M194" s="5"/>
    </row>
    <row r="195" spans="1:13" ht="30" customHeight="1">
      <c r="A195" s="5"/>
      <c r="B195" s="9"/>
      <c r="C195" s="365">
        <v>9.23</v>
      </c>
      <c r="D195" s="134"/>
      <c r="E195" s="134"/>
      <c r="F195" s="134"/>
      <c r="G195" s="144" t="s">
        <v>278</v>
      </c>
      <c r="H195" s="134" t="s">
        <v>101</v>
      </c>
      <c r="I195" s="136">
        <v>3</v>
      </c>
      <c r="J195" s="137"/>
      <c r="K195" s="138">
        <f t="shared" si="8"/>
        <v>0</v>
      </c>
      <c r="L195" s="10"/>
      <c r="M195" s="5"/>
    </row>
    <row r="196" spans="1:13" ht="30" customHeight="1">
      <c r="A196" s="5"/>
      <c r="B196" s="9"/>
      <c r="C196" s="365">
        <v>9.24</v>
      </c>
      <c r="D196" s="134"/>
      <c r="E196" s="134"/>
      <c r="F196" s="134"/>
      <c r="G196" s="144" t="s">
        <v>279</v>
      </c>
      <c r="H196" s="134" t="s">
        <v>107</v>
      </c>
      <c r="I196" s="136">
        <v>1</v>
      </c>
      <c r="J196" s="137"/>
      <c r="K196" s="138">
        <f t="shared" si="8"/>
        <v>0</v>
      </c>
      <c r="L196" s="10"/>
      <c r="M196" s="5"/>
    </row>
    <row r="197" spans="1:13" ht="30" customHeight="1">
      <c r="A197" s="5"/>
      <c r="B197" s="9"/>
      <c r="C197" s="365">
        <v>9.25</v>
      </c>
      <c r="D197" s="134"/>
      <c r="E197" s="134"/>
      <c r="F197" s="134"/>
      <c r="G197" s="135" t="s">
        <v>280</v>
      </c>
      <c r="H197" s="134" t="s">
        <v>101</v>
      </c>
      <c r="I197" s="136">
        <v>50.06</v>
      </c>
      <c r="J197" s="137"/>
      <c r="K197" s="138">
        <f t="shared" si="8"/>
        <v>0</v>
      </c>
      <c r="L197" s="10"/>
      <c r="M197" s="5"/>
    </row>
    <row r="198" spans="1:13" ht="30" customHeight="1">
      <c r="A198" s="5"/>
      <c r="B198" s="9"/>
      <c r="C198" s="365">
        <v>9.26</v>
      </c>
      <c r="D198" s="134"/>
      <c r="E198" s="134"/>
      <c r="F198" s="134"/>
      <c r="G198" s="144" t="s">
        <v>281</v>
      </c>
      <c r="H198" s="134" t="s">
        <v>107</v>
      </c>
      <c r="I198" s="136">
        <v>103</v>
      </c>
      <c r="J198" s="137"/>
      <c r="K198" s="138">
        <f t="shared" si="8"/>
        <v>0</v>
      </c>
      <c r="L198" s="10"/>
      <c r="M198" s="5"/>
    </row>
    <row r="199" spans="1:13" ht="30" customHeight="1">
      <c r="A199" s="5"/>
      <c r="B199" s="9"/>
      <c r="C199" s="365">
        <v>9.27</v>
      </c>
      <c r="D199" s="134"/>
      <c r="E199" s="134"/>
      <c r="F199" s="134"/>
      <c r="G199" s="144" t="s">
        <v>282</v>
      </c>
      <c r="H199" s="134" t="s">
        <v>107</v>
      </c>
      <c r="I199" s="136">
        <v>4</v>
      </c>
      <c r="J199" s="137"/>
      <c r="K199" s="138">
        <f t="shared" si="8"/>
        <v>0</v>
      </c>
      <c r="L199" s="10"/>
      <c r="M199" s="5"/>
    </row>
    <row r="200" spans="1:13" ht="30" customHeight="1">
      <c r="A200" s="5"/>
      <c r="B200" s="9"/>
      <c r="C200" s="365">
        <v>9.2799999999999994</v>
      </c>
      <c r="D200" s="134"/>
      <c r="E200" s="134"/>
      <c r="F200" s="134"/>
      <c r="G200" s="135" t="s">
        <v>283</v>
      </c>
      <c r="H200" s="134" t="s">
        <v>107</v>
      </c>
      <c r="I200" s="136">
        <v>160</v>
      </c>
      <c r="J200" s="137"/>
      <c r="K200" s="138">
        <f t="shared" si="8"/>
        <v>0</v>
      </c>
      <c r="L200" s="10"/>
      <c r="M200" s="5"/>
    </row>
    <row r="201" spans="1:13" ht="30" customHeight="1" thickBot="1">
      <c r="A201" s="5"/>
      <c r="B201" s="9"/>
      <c r="C201" s="139" t="s">
        <v>13</v>
      </c>
      <c r="D201" s="140"/>
      <c r="E201" s="140"/>
      <c r="F201" s="140"/>
      <c r="G201" s="141"/>
      <c r="H201" s="140"/>
      <c r="I201" s="136"/>
      <c r="J201" s="142"/>
      <c r="K201" s="143">
        <f>SUM(K173:K200)</f>
        <v>0</v>
      </c>
      <c r="L201" s="10"/>
      <c r="M201" s="5"/>
    </row>
    <row r="202" spans="1:13" ht="30" customHeight="1" thickBot="1">
      <c r="A202" s="5"/>
      <c r="B202" s="9"/>
      <c r="C202" s="130" t="s">
        <v>284</v>
      </c>
      <c r="D202" s="131"/>
      <c r="E202" s="131"/>
      <c r="F202" s="131"/>
      <c r="G202" s="131"/>
      <c r="H202" s="131"/>
      <c r="I202" s="131"/>
      <c r="J202" s="131"/>
      <c r="K202" s="132"/>
      <c r="L202" s="10"/>
      <c r="M202" s="5"/>
    </row>
    <row r="203" spans="1:13" ht="30" customHeight="1">
      <c r="A203" s="5"/>
      <c r="B203" s="9"/>
      <c r="C203" s="133">
        <v>10.1</v>
      </c>
      <c r="D203" s="134"/>
      <c r="E203" s="134"/>
      <c r="F203" s="134"/>
      <c r="G203" s="135" t="s">
        <v>285</v>
      </c>
      <c r="H203" s="134" t="s">
        <v>101</v>
      </c>
      <c r="I203" s="136">
        <v>10367.786250000001</v>
      </c>
      <c r="J203" s="137"/>
      <c r="K203" s="138">
        <f>I203*J203</f>
        <v>0</v>
      </c>
      <c r="L203" s="10"/>
      <c r="M203" s="5"/>
    </row>
    <row r="204" spans="1:13" ht="30" customHeight="1">
      <c r="A204" s="5"/>
      <c r="B204" s="9"/>
      <c r="C204" s="133">
        <v>10.199999999999999</v>
      </c>
      <c r="D204" s="134"/>
      <c r="E204" s="134"/>
      <c r="F204" s="134"/>
      <c r="G204" s="144" t="s">
        <v>286</v>
      </c>
      <c r="H204" s="134" t="s">
        <v>101</v>
      </c>
      <c r="I204" s="136">
        <v>22363.963049999998</v>
      </c>
      <c r="J204" s="137"/>
      <c r="K204" s="138">
        <f t="shared" ref="K204:K216" si="9">I204*J204</f>
        <v>0</v>
      </c>
      <c r="L204" s="10"/>
      <c r="M204" s="5"/>
    </row>
    <row r="205" spans="1:13" ht="30" customHeight="1">
      <c r="A205" s="5"/>
      <c r="B205" s="9"/>
      <c r="C205" s="133">
        <v>10.3</v>
      </c>
      <c r="D205" s="134"/>
      <c r="E205" s="134"/>
      <c r="F205" s="134"/>
      <c r="G205" s="144" t="s">
        <v>287</v>
      </c>
      <c r="H205" s="134" t="s">
        <v>101</v>
      </c>
      <c r="I205" s="136">
        <v>4742.9407000000001</v>
      </c>
      <c r="J205" s="137"/>
      <c r="K205" s="138">
        <f t="shared" si="9"/>
        <v>0</v>
      </c>
      <c r="L205" s="10"/>
      <c r="M205" s="5"/>
    </row>
    <row r="206" spans="1:13" ht="30" customHeight="1">
      <c r="A206" s="5"/>
      <c r="B206" s="9"/>
      <c r="C206" s="133">
        <v>10.4</v>
      </c>
      <c r="D206" s="134"/>
      <c r="E206" s="134"/>
      <c r="F206" s="134"/>
      <c r="G206" s="135" t="s">
        <v>288</v>
      </c>
      <c r="H206" s="134" t="s">
        <v>101</v>
      </c>
      <c r="I206" s="136">
        <v>377.6</v>
      </c>
      <c r="J206" s="137"/>
      <c r="K206" s="138">
        <f t="shared" si="9"/>
        <v>0</v>
      </c>
      <c r="L206" s="10"/>
      <c r="M206" s="5"/>
    </row>
    <row r="207" spans="1:13" ht="30" customHeight="1">
      <c r="A207" s="5"/>
      <c r="B207" s="9"/>
      <c r="C207" s="133">
        <v>10.5</v>
      </c>
      <c r="D207" s="134"/>
      <c r="E207" s="134"/>
      <c r="F207" s="134"/>
      <c r="G207" s="144" t="s">
        <v>289</v>
      </c>
      <c r="H207" s="134" t="s">
        <v>104</v>
      </c>
      <c r="I207" s="136">
        <v>715</v>
      </c>
      <c r="J207" s="137"/>
      <c r="K207" s="138">
        <f t="shared" si="9"/>
        <v>0</v>
      </c>
      <c r="L207" s="10"/>
      <c r="M207" s="5"/>
    </row>
    <row r="208" spans="1:13" ht="30" customHeight="1">
      <c r="A208" s="5"/>
      <c r="B208" s="9"/>
      <c r="C208" s="133">
        <v>10.6</v>
      </c>
      <c r="D208" s="134"/>
      <c r="E208" s="134"/>
      <c r="F208" s="134"/>
      <c r="G208" s="144" t="s">
        <v>290</v>
      </c>
      <c r="H208" s="134" t="s">
        <v>104</v>
      </c>
      <c r="I208" s="136">
        <v>185.4</v>
      </c>
      <c r="J208" s="137"/>
      <c r="K208" s="138">
        <f t="shared" si="9"/>
        <v>0</v>
      </c>
      <c r="L208" s="10"/>
      <c r="M208" s="5"/>
    </row>
    <row r="209" spans="1:13" ht="30" customHeight="1">
      <c r="A209" s="5"/>
      <c r="B209" s="9"/>
      <c r="C209" s="133">
        <v>10.7</v>
      </c>
      <c r="D209" s="134"/>
      <c r="E209" s="134"/>
      <c r="F209" s="134"/>
      <c r="G209" s="135" t="s">
        <v>291</v>
      </c>
      <c r="H209" s="134" t="s">
        <v>101</v>
      </c>
      <c r="I209" s="136">
        <v>8263.39</v>
      </c>
      <c r="J209" s="137"/>
      <c r="K209" s="138">
        <f t="shared" si="9"/>
        <v>0</v>
      </c>
      <c r="L209" s="10"/>
      <c r="M209" s="5"/>
    </row>
    <row r="210" spans="1:13" ht="30" customHeight="1">
      <c r="A210" s="5"/>
      <c r="B210" s="9"/>
      <c r="C210" s="133">
        <v>10.8</v>
      </c>
      <c r="D210" s="134"/>
      <c r="E210" s="134"/>
      <c r="F210" s="134"/>
      <c r="G210" s="144" t="s">
        <v>292</v>
      </c>
      <c r="H210" s="134" t="s">
        <v>101</v>
      </c>
      <c r="I210" s="136">
        <v>57.5</v>
      </c>
      <c r="J210" s="137"/>
      <c r="K210" s="138">
        <f t="shared" si="9"/>
        <v>0</v>
      </c>
      <c r="L210" s="10"/>
      <c r="M210" s="5"/>
    </row>
    <row r="211" spans="1:13" ht="30" customHeight="1">
      <c r="A211" s="5"/>
      <c r="B211" s="9"/>
      <c r="C211" s="133">
        <v>10.9</v>
      </c>
      <c r="D211" s="134"/>
      <c r="E211" s="134"/>
      <c r="F211" s="134"/>
      <c r="G211" s="144" t="s">
        <v>293</v>
      </c>
      <c r="H211" s="134" t="s">
        <v>101</v>
      </c>
      <c r="I211" s="136">
        <v>1896.43</v>
      </c>
      <c r="J211" s="137"/>
      <c r="K211" s="138">
        <f t="shared" si="9"/>
        <v>0</v>
      </c>
      <c r="L211" s="10"/>
      <c r="M211" s="5"/>
    </row>
    <row r="212" spans="1:13" ht="30" customHeight="1">
      <c r="A212" s="5"/>
      <c r="B212" s="9"/>
      <c r="C212" s="365">
        <v>10.1</v>
      </c>
      <c r="D212" s="134"/>
      <c r="E212" s="134"/>
      <c r="F212" s="134"/>
      <c r="G212" s="135" t="s">
        <v>294</v>
      </c>
      <c r="H212" s="134" t="s">
        <v>101</v>
      </c>
      <c r="I212" s="136">
        <v>66.37</v>
      </c>
      <c r="J212" s="137"/>
      <c r="K212" s="138">
        <f t="shared" si="9"/>
        <v>0</v>
      </c>
      <c r="L212" s="10"/>
      <c r="M212" s="5"/>
    </row>
    <row r="213" spans="1:13" ht="30" customHeight="1">
      <c r="A213" s="5"/>
      <c r="B213" s="9"/>
      <c r="C213" s="365">
        <v>10.11</v>
      </c>
      <c r="D213" s="134"/>
      <c r="E213" s="134"/>
      <c r="F213" s="134"/>
      <c r="G213" s="144" t="s">
        <v>295</v>
      </c>
      <c r="H213" s="134" t="s">
        <v>104</v>
      </c>
      <c r="I213" s="136">
        <v>538</v>
      </c>
      <c r="J213" s="137"/>
      <c r="K213" s="138">
        <f t="shared" si="9"/>
        <v>0</v>
      </c>
      <c r="L213" s="10"/>
      <c r="M213" s="5"/>
    </row>
    <row r="214" spans="1:13" ht="30" customHeight="1">
      <c r="A214" s="5"/>
      <c r="B214" s="9"/>
      <c r="C214" s="365">
        <v>10.119999999999999</v>
      </c>
      <c r="D214" s="134"/>
      <c r="E214" s="134"/>
      <c r="F214" s="134"/>
      <c r="G214" s="144" t="s">
        <v>296</v>
      </c>
      <c r="H214" s="134" t="s">
        <v>104</v>
      </c>
      <c r="I214" s="136">
        <v>5</v>
      </c>
      <c r="J214" s="137"/>
      <c r="K214" s="138">
        <f t="shared" si="9"/>
        <v>0</v>
      </c>
      <c r="L214" s="10"/>
      <c r="M214" s="5"/>
    </row>
    <row r="215" spans="1:13" ht="30" customHeight="1">
      <c r="A215" s="5"/>
      <c r="B215" s="9"/>
      <c r="C215" s="365">
        <v>10.130000000000001</v>
      </c>
      <c r="D215" s="134"/>
      <c r="E215" s="134"/>
      <c r="F215" s="134"/>
      <c r="G215" s="135" t="s">
        <v>297</v>
      </c>
      <c r="H215" s="134" t="s">
        <v>104</v>
      </c>
      <c r="I215" s="136">
        <v>8.8000000000000007</v>
      </c>
      <c r="J215" s="137"/>
      <c r="K215" s="138">
        <f t="shared" si="9"/>
        <v>0</v>
      </c>
      <c r="L215" s="10"/>
      <c r="M215" s="5"/>
    </row>
    <row r="216" spans="1:13" ht="30" customHeight="1">
      <c r="A216" s="5"/>
      <c r="B216" s="9"/>
      <c r="C216" s="365">
        <v>10.14</v>
      </c>
      <c r="D216" s="134"/>
      <c r="E216" s="134"/>
      <c r="F216" s="134"/>
      <c r="G216" s="144" t="s">
        <v>298</v>
      </c>
      <c r="H216" s="134" t="s">
        <v>101</v>
      </c>
      <c r="I216" s="136">
        <v>191.67000000000002</v>
      </c>
      <c r="J216" s="137"/>
      <c r="K216" s="138">
        <f t="shared" si="9"/>
        <v>0</v>
      </c>
      <c r="L216" s="10"/>
      <c r="M216" s="5"/>
    </row>
    <row r="217" spans="1:13" ht="30" customHeight="1" thickBot="1">
      <c r="A217" s="5"/>
      <c r="B217" s="9"/>
      <c r="C217" s="366" t="s">
        <v>13</v>
      </c>
      <c r="D217" s="367"/>
      <c r="E217" s="151"/>
      <c r="F217" s="151"/>
      <c r="G217" s="152"/>
      <c r="H217" s="151"/>
      <c r="I217" s="136"/>
      <c r="J217" s="153"/>
      <c r="K217" s="154">
        <f>SUM(K203:K216)</f>
        <v>0</v>
      </c>
      <c r="L217" s="10"/>
      <c r="M217" s="5"/>
    </row>
    <row r="218" spans="1:13" ht="30" customHeight="1" thickBot="1">
      <c r="A218" s="5"/>
      <c r="B218" s="9"/>
      <c r="C218" s="130" t="s">
        <v>299</v>
      </c>
      <c r="D218" s="131"/>
      <c r="E218" s="131"/>
      <c r="F218" s="131"/>
      <c r="G218" s="131"/>
      <c r="H218" s="131"/>
      <c r="I218" s="131"/>
      <c r="J218" s="131"/>
      <c r="K218" s="132"/>
      <c r="L218" s="10"/>
      <c r="M218" s="5"/>
    </row>
    <row r="219" spans="1:13" ht="30" customHeight="1">
      <c r="A219" s="5"/>
      <c r="B219" s="9"/>
      <c r="C219" s="133">
        <v>11.1</v>
      </c>
      <c r="D219" s="134"/>
      <c r="E219" s="134"/>
      <c r="F219" s="134"/>
      <c r="G219" s="135" t="s">
        <v>300</v>
      </c>
      <c r="H219" s="134" t="s">
        <v>104</v>
      </c>
      <c r="I219" s="136">
        <v>887.16</v>
      </c>
      <c r="J219" s="137"/>
      <c r="K219" s="138">
        <f>I219*J219</f>
        <v>0</v>
      </c>
      <c r="L219" s="10"/>
      <c r="M219" s="5"/>
    </row>
    <row r="220" spans="1:13" ht="30" customHeight="1">
      <c r="A220" s="5"/>
      <c r="B220" s="9"/>
      <c r="C220" s="133">
        <v>11.2</v>
      </c>
      <c r="D220" s="134"/>
      <c r="E220" s="134"/>
      <c r="F220" s="134"/>
      <c r="G220" s="144" t="s">
        <v>301</v>
      </c>
      <c r="H220" s="134" t="s">
        <v>104</v>
      </c>
      <c r="I220" s="136">
        <v>5820.63</v>
      </c>
      <c r="J220" s="137"/>
      <c r="K220" s="138">
        <f t="shared" ref="K220:K265" si="10">I220*J220</f>
        <v>0</v>
      </c>
      <c r="L220" s="10"/>
      <c r="M220" s="5"/>
    </row>
    <row r="221" spans="1:13" ht="30" customHeight="1">
      <c r="A221" s="5"/>
      <c r="B221" s="9"/>
      <c r="C221" s="133">
        <v>11.3</v>
      </c>
      <c r="D221" s="134"/>
      <c r="E221" s="134"/>
      <c r="F221" s="134"/>
      <c r="G221" s="144" t="s">
        <v>302</v>
      </c>
      <c r="H221" s="134" t="s">
        <v>104</v>
      </c>
      <c r="I221" s="136">
        <v>787.44</v>
      </c>
      <c r="J221" s="137"/>
      <c r="K221" s="138">
        <f t="shared" si="10"/>
        <v>0</v>
      </c>
      <c r="L221" s="10"/>
      <c r="M221" s="5"/>
    </row>
    <row r="222" spans="1:13" ht="30" customHeight="1">
      <c r="A222" s="5"/>
      <c r="B222" s="9"/>
      <c r="C222" s="133">
        <v>11.4</v>
      </c>
      <c r="D222" s="134"/>
      <c r="E222" s="134"/>
      <c r="F222" s="134"/>
      <c r="G222" s="135" t="s">
        <v>303</v>
      </c>
      <c r="H222" s="134" t="s">
        <v>104</v>
      </c>
      <c r="I222" s="136">
        <v>3131</v>
      </c>
      <c r="J222" s="137"/>
      <c r="K222" s="138">
        <f t="shared" si="10"/>
        <v>0</v>
      </c>
      <c r="L222" s="10"/>
      <c r="M222" s="5"/>
    </row>
    <row r="223" spans="1:13" ht="30" customHeight="1">
      <c r="A223" s="5"/>
      <c r="B223" s="9"/>
      <c r="C223" s="133">
        <v>11.5</v>
      </c>
      <c r="D223" s="134"/>
      <c r="E223" s="134"/>
      <c r="F223" s="134"/>
      <c r="G223" s="144" t="s">
        <v>304</v>
      </c>
      <c r="H223" s="134" t="s">
        <v>107</v>
      </c>
      <c r="I223" s="136">
        <v>6</v>
      </c>
      <c r="J223" s="137"/>
      <c r="K223" s="138">
        <f t="shared" si="10"/>
        <v>0</v>
      </c>
      <c r="L223" s="10"/>
      <c r="M223" s="5"/>
    </row>
    <row r="224" spans="1:13" ht="30" customHeight="1">
      <c r="A224" s="5"/>
      <c r="B224" s="9"/>
      <c r="C224" s="133">
        <v>11.6</v>
      </c>
      <c r="D224" s="134"/>
      <c r="E224" s="134"/>
      <c r="F224" s="134"/>
      <c r="G224" s="144" t="s">
        <v>305</v>
      </c>
      <c r="H224" s="134" t="s">
        <v>107</v>
      </c>
      <c r="I224" s="136">
        <v>4</v>
      </c>
      <c r="J224" s="137"/>
      <c r="K224" s="138">
        <f t="shared" si="10"/>
        <v>0</v>
      </c>
      <c r="L224" s="10"/>
      <c r="M224" s="5"/>
    </row>
    <row r="225" spans="1:13" ht="30" customHeight="1">
      <c r="A225" s="5"/>
      <c r="B225" s="9"/>
      <c r="C225" s="133">
        <v>11.7</v>
      </c>
      <c r="D225" s="134"/>
      <c r="E225" s="134"/>
      <c r="F225" s="134"/>
      <c r="G225" s="135" t="s">
        <v>306</v>
      </c>
      <c r="H225" s="134" t="s">
        <v>107</v>
      </c>
      <c r="I225" s="136">
        <v>24</v>
      </c>
      <c r="J225" s="137"/>
      <c r="K225" s="138">
        <f t="shared" si="10"/>
        <v>0</v>
      </c>
      <c r="L225" s="10"/>
      <c r="M225" s="5"/>
    </row>
    <row r="226" spans="1:13" ht="30" customHeight="1">
      <c r="A226" s="5"/>
      <c r="B226" s="9"/>
      <c r="C226" s="133">
        <v>11.8</v>
      </c>
      <c r="D226" s="134"/>
      <c r="E226" s="134"/>
      <c r="F226" s="134"/>
      <c r="G226" s="144" t="s">
        <v>307</v>
      </c>
      <c r="H226" s="134" t="s">
        <v>107</v>
      </c>
      <c r="I226" s="136">
        <v>6</v>
      </c>
      <c r="J226" s="137"/>
      <c r="K226" s="138">
        <f t="shared" si="10"/>
        <v>0</v>
      </c>
      <c r="L226" s="10"/>
      <c r="M226" s="5"/>
    </row>
    <row r="227" spans="1:13" ht="30" customHeight="1">
      <c r="A227" s="5"/>
      <c r="B227" s="9"/>
      <c r="C227" s="133">
        <v>11.9</v>
      </c>
      <c r="D227" s="134"/>
      <c r="E227" s="134"/>
      <c r="F227" s="134"/>
      <c r="G227" s="144" t="s">
        <v>308</v>
      </c>
      <c r="H227" s="134" t="s">
        <v>107</v>
      </c>
      <c r="I227" s="136">
        <v>752</v>
      </c>
      <c r="J227" s="137"/>
      <c r="K227" s="138">
        <f t="shared" si="10"/>
        <v>0</v>
      </c>
      <c r="L227" s="10"/>
      <c r="M227" s="5"/>
    </row>
    <row r="228" spans="1:13" ht="30" customHeight="1">
      <c r="A228" s="5"/>
      <c r="B228" s="9"/>
      <c r="C228" s="365">
        <v>11.1</v>
      </c>
      <c r="D228" s="134"/>
      <c r="E228" s="134"/>
      <c r="F228" s="134"/>
      <c r="G228" s="135" t="s">
        <v>309</v>
      </c>
      <c r="H228" s="134" t="s">
        <v>107</v>
      </c>
      <c r="I228" s="136">
        <v>26</v>
      </c>
      <c r="J228" s="137"/>
      <c r="K228" s="138">
        <f t="shared" si="10"/>
        <v>0</v>
      </c>
      <c r="L228" s="10"/>
      <c r="M228" s="5"/>
    </row>
    <row r="229" spans="1:13" ht="30" customHeight="1">
      <c r="A229" s="5"/>
      <c r="B229" s="9"/>
      <c r="C229" s="365">
        <v>11.11</v>
      </c>
      <c r="D229" s="134"/>
      <c r="E229" s="134"/>
      <c r="F229" s="134"/>
      <c r="G229" s="144" t="s">
        <v>310</v>
      </c>
      <c r="H229" s="134" t="s">
        <v>107</v>
      </c>
      <c r="I229" s="136">
        <v>231</v>
      </c>
      <c r="J229" s="137"/>
      <c r="K229" s="138">
        <f t="shared" si="10"/>
        <v>0</v>
      </c>
      <c r="L229" s="10"/>
      <c r="M229" s="5"/>
    </row>
    <row r="230" spans="1:13" ht="30" customHeight="1">
      <c r="A230" s="5"/>
      <c r="B230" s="9"/>
      <c r="C230" s="365">
        <v>11.12</v>
      </c>
      <c r="D230" s="134"/>
      <c r="E230" s="134"/>
      <c r="F230" s="134"/>
      <c r="G230" s="144" t="s">
        <v>311</v>
      </c>
      <c r="H230" s="134" t="s">
        <v>107</v>
      </c>
      <c r="I230" s="136">
        <v>128</v>
      </c>
      <c r="J230" s="137"/>
      <c r="K230" s="138">
        <f t="shared" si="10"/>
        <v>0</v>
      </c>
      <c r="L230" s="10"/>
      <c r="M230" s="5"/>
    </row>
    <row r="231" spans="1:13" ht="30" customHeight="1">
      <c r="A231" s="5"/>
      <c r="B231" s="9"/>
      <c r="C231" s="365">
        <v>11.13</v>
      </c>
      <c r="D231" s="134"/>
      <c r="E231" s="134"/>
      <c r="F231" s="134"/>
      <c r="G231" s="135" t="s">
        <v>312</v>
      </c>
      <c r="H231" s="134" t="s">
        <v>107</v>
      </c>
      <c r="I231" s="136">
        <v>884</v>
      </c>
      <c r="J231" s="137"/>
      <c r="K231" s="138">
        <f t="shared" si="10"/>
        <v>0</v>
      </c>
      <c r="L231" s="10"/>
      <c r="M231" s="5"/>
    </row>
    <row r="232" spans="1:13" ht="30" customHeight="1">
      <c r="A232" s="5"/>
      <c r="B232" s="9"/>
      <c r="C232" s="365">
        <v>11.14</v>
      </c>
      <c r="D232" s="134"/>
      <c r="E232" s="134"/>
      <c r="F232" s="134"/>
      <c r="G232" s="144" t="s">
        <v>313</v>
      </c>
      <c r="H232" s="134" t="s">
        <v>107</v>
      </c>
      <c r="I232" s="136">
        <v>289</v>
      </c>
      <c r="J232" s="137"/>
      <c r="K232" s="138">
        <f t="shared" si="10"/>
        <v>0</v>
      </c>
      <c r="L232" s="10"/>
      <c r="M232" s="5"/>
    </row>
    <row r="233" spans="1:13" ht="30" customHeight="1">
      <c r="A233" s="5"/>
      <c r="B233" s="9"/>
      <c r="C233" s="365">
        <v>11.15</v>
      </c>
      <c r="D233" s="134"/>
      <c r="E233" s="134"/>
      <c r="F233" s="134"/>
      <c r="G233" s="144" t="s">
        <v>314</v>
      </c>
      <c r="H233" s="134" t="s">
        <v>107</v>
      </c>
      <c r="I233" s="136">
        <v>357</v>
      </c>
      <c r="J233" s="137"/>
      <c r="K233" s="138">
        <f t="shared" si="10"/>
        <v>0</v>
      </c>
      <c r="L233" s="10"/>
      <c r="M233" s="5"/>
    </row>
    <row r="234" spans="1:13" ht="30" customHeight="1">
      <c r="A234" s="5"/>
      <c r="B234" s="9"/>
      <c r="C234" s="365">
        <v>11.16</v>
      </c>
      <c r="D234" s="134"/>
      <c r="E234" s="134"/>
      <c r="F234" s="134"/>
      <c r="G234" s="135" t="s">
        <v>315</v>
      </c>
      <c r="H234" s="134" t="s">
        <v>107</v>
      </c>
      <c r="I234" s="136">
        <v>493</v>
      </c>
      <c r="J234" s="137"/>
      <c r="K234" s="138">
        <f t="shared" si="10"/>
        <v>0</v>
      </c>
      <c r="L234" s="10"/>
      <c r="M234" s="5"/>
    </row>
    <row r="235" spans="1:13" ht="30" customHeight="1">
      <c r="A235" s="5"/>
      <c r="B235" s="9"/>
      <c r="C235" s="365">
        <v>11.17</v>
      </c>
      <c r="D235" s="134"/>
      <c r="E235" s="134"/>
      <c r="F235" s="134"/>
      <c r="G235" s="144" t="s">
        <v>316</v>
      </c>
      <c r="H235" s="134" t="s">
        <v>107</v>
      </c>
      <c r="I235" s="136">
        <v>736</v>
      </c>
      <c r="J235" s="137"/>
      <c r="K235" s="138">
        <f t="shared" si="10"/>
        <v>0</v>
      </c>
      <c r="L235" s="10"/>
      <c r="M235" s="5"/>
    </row>
    <row r="236" spans="1:13" ht="30" customHeight="1">
      <c r="A236" s="5"/>
      <c r="B236" s="9"/>
      <c r="C236" s="365">
        <v>11.18</v>
      </c>
      <c r="D236" s="134"/>
      <c r="E236" s="134"/>
      <c r="F236" s="134"/>
      <c r="G236" s="144" t="s">
        <v>317</v>
      </c>
      <c r="H236" s="134" t="s">
        <v>107</v>
      </c>
      <c r="I236" s="136">
        <v>182</v>
      </c>
      <c r="J236" s="137"/>
      <c r="K236" s="138">
        <f t="shared" si="10"/>
        <v>0</v>
      </c>
      <c r="L236" s="10"/>
      <c r="M236" s="5"/>
    </row>
    <row r="237" spans="1:13" ht="30" customHeight="1">
      <c r="A237" s="5"/>
      <c r="B237" s="9"/>
      <c r="C237" s="365">
        <v>11.19</v>
      </c>
      <c r="D237" s="134"/>
      <c r="E237" s="134"/>
      <c r="F237" s="134"/>
      <c r="G237" s="135" t="s">
        <v>318</v>
      </c>
      <c r="H237" s="134" t="s">
        <v>107</v>
      </c>
      <c r="I237" s="136">
        <v>51</v>
      </c>
      <c r="J237" s="137"/>
      <c r="K237" s="138">
        <f t="shared" si="10"/>
        <v>0</v>
      </c>
      <c r="L237" s="10"/>
      <c r="M237" s="5"/>
    </row>
    <row r="238" spans="1:13" ht="30" customHeight="1">
      <c r="A238" s="5"/>
      <c r="B238" s="9"/>
      <c r="C238" s="365">
        <v>11.2</v>
      </c>
      <c r="D238" s="134"/>
      <c r="E238" s="134"/>
      <c r="F238" s="134"/>
      <c r="G238" s="144" t="s">
        <v>319</v>
      </c>
      <c r="H238" s="134" t="s">
        <v>107</v>
      </c>
      <c r="I238" s="136">
        <v>239</v>
      </c>
      <c r="J238" s="137"/>
      <c r="K238" s="138">
        <f t="shared" si="10"/>
        <v>0</v>
      </c>
      <c r="L238" s="10"/>
      <c r="M238" s="5"/>
    </row>
    <row r="239" spans="1:13" ht="30" customHeight="1">
      <c r="A239" s="5"/>
      <c r="B239" s="9"/>
      <c r="C239" s="365">
        <v>11.21</v>
      </c>
      <c r="D239" s="134"/>
      <c r="E239" s="134"/>
      <c r="F239" s="134"/>
      <c r="G239" s="144" t="s">
        <v>320</v>
      </c>
      <c r="H239" s="134" t="s">
        <v>107</v>
      </c>
      <c r="I239" s="136">
        <v>5</v>
      </c>
      <c r="J239" s="137"/>
      <c r="K239" s="138">
        <f t="shared" si="10"/>
        <v>0</v>
      </c>
      <c r="L239" s="10"/>
      <c r="M239" s="5"/>
    </row>
    <row r="240" spans="1:13" ht="30" customHeight="1">
      <c r="A240" s="5"/>
      <c r="B240" s="9"/>
      <c r="C240" s="365">
        <v>11.22</v>
      </c>
      <c r="D240" s="134"/>
      <c r="E240" s="134"/>
      <c r="F240" s="134"/>
      <c r="G240" s="135" t="s">
        <v>321</v>
      </c>
      <c r="H240" s="134" t="s">
        <v>107</v>
      </c>
      <c r="I240" s="136">
        <v>9</v>
      </c>
      <c r="J240" s="137"/>
      <c r="K240" s="138">
        <f t="shared" si="10"/>
        <v>0</v>
      </c>
      <c r="L240" s="10"/>
      <c r="M240" s="5"/>
    </row>
    <row r="241" spans="1:13" ht="30" customHeight="1">
      <c r="A241" s="5"/>
      <c r="B241" s="9"/>
      <c r="C241" s="365">
        <v>11.23</v>
      </c>
      <c r="D241" s="134"/>
      <c r="E241" s="134"/>
      <c r="F241" s="134"/>
      <c r="G241" s="144" t="s">
        <v>322</v>
      </c>
      <c r="H241" s="134" t="s">
        <v>107</v>
      </c>
      <c r="I241" s="136">
        <v>6</v>
      </c>
      <c r="J241" s="137"/>
      <c r="K241" s="138">
        <f t="shared" si="10"/>
        <v>0</v>
      </c>
      <c r="L241" s="10"/>
      <c r="M241" s="5"/>
    </row>
    <row r="242" spans="1:13" ht="30" customHeight="1">
      <c r="A242" s="5"/>
      <c r="B242" s="9"/>
      <c r="C242" s="365">
        <v>11.24</v>
      </c>
      <c r="D242" s="134"/>
      <c r="E242" s="134"/>
      <c r="F242" s="134"/>
      <c r="G242" s="144" t="s">
        <v>323</v>
      </c>
      <c r="H242" s="134" t="s">
        <v>107</v>
      </c>
      <c r="I242" s="136">
        <v>4</v>
      </c>
      <c r="J242" s="137"/>
      <c r="K242" s="138">
        <f t="shared" si="10"/>
        <v>0</v>
      </c>
      <c r="L242" s="10"/>
      <c r="M242" s="5"/>
    </row>
    <row r="243" spans="1:13" ht="30" customHeight="1">
      <c r="A243" s="5"/>
      <c r="B243" s="9"/>
      <c r="C243" s="365">
        <v>11.25</v>
      </c>
      <c r="D243" s="134"/>
      <c r="E243" s="134"/>
      <c r="F243" s="134"/>
      <c r="G243" s="135" t="s">
        <v>324</v>
      </c>
      <c r="H243" s="134" t="s">
        <v>107</v>
      </c>
      <c r="I243" s="136">
        <v>8</v>
      </c>
      <c r="J243" s="137"/>
      <c r="K243" s="138">
        <f t="shared" si="10"/>
        <v>0</v>
      </c>
      <c r="L243" s="10"/>
      <c r="M243" s="5"/>
    </row>
    <row r="244" spans="1:13" ht="30" customHeight="1">
      <c r="A244" s="5"/>
      <c r="B244" s="9"/>
      <c r="C244" s="365">
        <v>11.26</v>
      </c>
      <c r="D244" s="134"/>
      <c r="E244" s="134"/>
      <c r="F244" s="134"/>
      <c r="G244" s="144" t="s">
        <v>325</v>
      </c>
      <c r="H244" s="134" t="s">
        <v>107</v>
      </c>
      <c r="I244" s="136">
        <v>19</v>
      </c>
      <c r="J244" s="137"/>
      <c r="K244" s="138">
        <f t="shared" si="10"/>
        <v>0</v>
      </c>
      <c r="L244" s="10"/>
      <c r="M244" s="5"/>
    </row>
    <row r="245" spans="1:13" ht="30" customHeight="1">
      <c r="A245" s="5"/>
      <c r="B245" s="9"/>
      <c r="C245" s="365">
        <v>11.27</v>
      </c>
      <c r="D245" s="134"/>
      <c r="E245" s="134"/>
      <c r="F245" s="134"/>
      <c r="G245" s="144" t="s">
        <v>326</v>
      </c>
      <c r="H245" s="134" t="s">
        <v>107</v>
      </c>
      <c r="I245" s="136">
        <v>326</v>
      </c>
      <c r="J245" s="137"/>
      <c r="K245" s="138">
        <f t="shared" si="10"/>
        <v>0</v>
      </c>
      <c r="L245" s="10"/>
      <c r="M245" s="5"/>
    </row>
    <row r="246" spans="1:13" ht="30" customHeight="1">
      <c r="A246" s="5"/>
      <c r="B246" s="9"/>
      <c r="C246" s="365">
        <v>11.28</v>
      </c>
      <c r="D246" s="134"/>
      <c r="E246" s="134"/>
      <c r="F246" s="134"/>
      <c r="G246" s="135" t="s">
        <v>327</v>
      </c>
      <c r="H246" s="134" t="s">
        <v>107</v>
      </c>
      <c r="I246" s="136">
        <v>2</v>
      </c>
      <c r="J246" s="137"/>
      <c r="K246" s="138">
        <f t="shared" si="10"/>
        <v>0</v>
      </c>
      <c r="L246" s="10"/>
      <c r="M246" s="5"/>
    </row>
    <row r="247" spans="1:13" ht="30" customHeight="1">
      <c r="A247" s="5"/>
      <c r="B247" s="9"/>
      <c r="C247" s="365">
        <v>11.29</v>
      </c>
      <c r="D247" s="134"/>
      <c r="E247" s="134"/>
      <c r="F247" s="134"/>
      <c r="G247" s="144" t="s">
        <v>328</v>
      </c>
      <c r="H247" s="134" t="s">
        <v>107</v>
      </c>
      <c r="I247" s="136">
        <v>2</v>
      </c>
      <c r="J247" s="137"/>
      <c r="K247" s="138">
        <f t="shared" si="10"/>
        <v>0</v>
      </c>
      <c r="L247" s="10"/>
      <c r="M247" s="5"/>
    </row>
    <row r="248" spans="1:13" ht="30" customHeight="1">
      <c r="A248" s="5"/>
      <c r="B248" s="9"/>
      <c r="C248" s="365">
        <v>11.3</v>
      </c>
      <c r="D248" s="134"/>
      <c r="E248" s="134"/>
      <c r="F248" s="134"/>
      <c r="G248" s="144" t="s">
        <v>329</v>
      </c>
      <c r="H248" s="134" t="s">
        <v>107</v>
      </c>
      <c r="I248" s="136">
        <v>3</v>
      </c>
      <c r="J248" s="137"/>
      <c r="K248" s="138">
        <f t="shared" si="10"/>
        <v>0</v>
      </c>
      <c r="L248" s="10"/>
      <c r="M248" s="5"/>
    </row>
    <row r="249" spans="1:13" ht="30" customHeight="1">
      <c r="A249" s="5"/>
      <c r="B249" s="9"/>
      <c r="C249" s="365">
        <v>11.31</v>
      </c>
      <c r="D249" s="134"/>
      <c r="E249" s="134"/>
      <c r="F249" s="134"/>
      <c r="G249" s="135" t="s">
        <v>330</v>
      </c>
      <c r="H249" s="134" t="s">
        <v>107</v>
      </c>
      <c r="I249" s="136">
        <v>1</v>
      </c>
      <c r="J249" s="137"/>
      <c r="K249" s="138">
        <f t="shared" si="10"/>
        <v>0</v>
      </c>
      <c r="L249" s="10"/>
      <c r="M249" s="5"/>
    </row>
    <row r="250" spans="1:13" ht="30" customHeight="1">
      <c r="A250" s="5"/>
      <c r="B250" s="9"/>
      <c r="C250" s="365">
        <v>11.32</v>
      </c>
      <c r="D250" s="134"/>
      <c r="E250" s="134"/>
      <c r="F250" s="134"/>
      <c r="G250" s="144" t="s">
        <v>331</v>
      </c>
      <c r="H250" s="134" t="s">
        <v>107</v>
      </c>
      <c r="I250" s="136">
        <v>5</v>
      </c>
      <c r="J250" s="137"/>
      <c r="K250" s="138">
        <f t="shared" si="10"/>
        <v>0</v>
      </c>
      <c r="L250" s="10"/>
      <c r="M250" s="5"/>
    </row>
    <row r="251" spans="1:13" ht="30" customHeight="1">
      <c r="A251" s="5"/>
      <c r="B251" s="9"/>
      <c r="C251" s="365">
        <v>11.33</v>
      </c>
      <c r="D251" s="134"/>
      <c r="E251" s="134"/>
      <c r="F251" s="134"/>
      <c r="G251" s="144" t="s">
        <v>332</v>
      </c>
      <c r="H251" s="134" t="s">
        <v>107</v>
      </c>
      <c r="I251" s="136">
        <v>2</v>
      </c>
      <c r="J251" s="137"/>
      <c r="K251" s="138">
        <f t="shared" si="10"/>
        <v>0</v>
      </c>
      <c r="L251" s="10"/>
      <c r="M251" s="5"/>
    </row>
    <row r="252" spans="1:13" ht="30" customHeight="1">
      <c r="A252" s="5"/>
      <c r="B252" s="9"/>
      <c r="C252" s="365">
        <v>11.34</v>
      </c>
      <c r="D252" s="134"/>
      <c r="E252" s="134"/>
      <c r="F252" s="134"/>
      <c r="G252" s="135" t="s">
        <v>333</v>
      </c>
      <c r="H252" s="134" t="s">
        <v>104</v>
      </c>
      <c r="I252" s="136">
        <v>497.16000000000008</v>
      </c>
      <c r="J252" s="137"/>
      <c r="K252" s="138">
        <f t="shared" si="10"/>
        <v>0</v>
      </c>
      <c r="L252" s="10"/>
      <c r="M252" s="5"/>
    </row>
    <row r="253" spans="1:13" ht="30" customHeight="1">
      <c r="A253" s="5"/>
      <c r="B253" s="9"/>
      <c r="C253" s="365">
        <v>11.35</v>
      </c>
      <c r="D253" s="134"/>
      <c r="E253" s="134"/>
      <c r="F253" s="134"/>
      <c r="G253" s="144" t="s">
        <v>334</v>
      </c>
      <c r="H253" s="134" t="s">
        <v>107</v>
      </c>
      <c r="I253" s="136">
        <v>6</v>
      </c>
      <c r="J253" s="137"/>
      <c r="K253" s="138">
        <f t="shared" si="10"/>
        <v>0</v>
      </c>
      <c r="L253" s="10"/>
      <c r="M253" s="5"/>
    </row>
    <row r="254" spans="1:13" ht="30" customHeight="1">
      <c r="A254" s="5"/>
      <c r="B254" s="9"/>
      <c r="C254" s="365"/>
      <c r="D254" s="134"/>
      <c r="E254" s="134"/>
      <c r="F254" s="134"/>
      <c r="G254" s="368" t="s">
        <v>335</v>
      </c>
      <c r="H254" s="134"/>
      <c r="I254" s="136"/>
      <c r="J254" s="137"/>
      <c r="K254" s="138"/>
      <c r="L254" s="10"/>
      <c r="M254" s="5"/>
    </row>
    <row r="255" spans="1:13" ht="30" customHeight="1">
      <c r="A255" s="5"/>
      <c r="B255" s="9"/>
      <c r="C255" s="365">
        <v>11.36</v>
      </c>
      <c r="D255" s="134"/>
      <c r="E255" s="134"/>
      <c r="F255" s="134"/>
      <c r="G255" s="135" t="s">
        <v>336</v>
      </c>
      <c r="H255" s="134" t="s">
        <v>107</v>
      </c>
      <c r="I255" s="136">
        <v>528</v>
      </c>
      <c r="J255" s="137"/>
      <c r="K255" s="138">
        <f t="shared" ref="K255:K260" si="11">I255*J255</f>
        <v>0</v>
      </c>
      <c r="L255" s="10"/>
      <c r="M255" s="5"/>
    </row>
    <row r="256" spans="1:13" ht="30" customHeight="1">
      <c r="A256" s="5"/>
      <c r="B256" s="9"/>
      <c r="C256" s="365">
        <v>11.37</v>
      </c>
      <c r="D256" s="134"/>
      <c r="E256" s="134"/>
      <c r="F256" s="134"/>
      <c r="G256" s="144" t="s">
        <v>337</v>
      </c>
      <c r="H256" s="134" t="s">
        <v>107</v>
      </c>
      <c r="I256" s="136">
        <v>2</v>
      </c>
      <c r="J256" s="137"/>
      <c r="K256" s="138">
        <f t="shared" si="11"/>
        <v>0</v>
      </c>
      <c r="L256" s="10"/>
      <c r="M256" s="5"/>
    </row>
    <row r="257" spans="1:13" ht="30" customHeight="1">
      <c r="A257" s="5"/>
      <c r="B257" s="9"/>
      <c r="C257" s="365">
        <v>11.38</v>
      </c>
      <c r="D257" s="134"/>
      <c r="E257" s="134"/>
      <c r="F257" s="134"/>
      <c r="G257" s="144" t="s">
        <v>338</v>
      </c>
      <c r="H257" s="134" t="s">
        <v>339</v>
      </c>
      <c r="I257" s="136">
        <v>1</v>
      </c>
      <c r="J257" s="137"/>
      <c r="K257" s="138">
        <f t="shared" si="11"/>
        <v>0</v>
      </c>
      <c r="L257" s="10"/>
      <c r="M257" s="5"/>
    </row>
    <row r="258" spans="1:13" ht="30" customHeight="1">
      <c r="A258" s="5"/>
      <c r="B258" s="9"/>
      <c r="C258" s="365">
        <v>11.39</v>
      </c>
      <c r="D258" s="134"/>
      <c r="E258" s="134"/>
      <c r="F258" s="134"/>
      <c r="G258" s="135" t="s">
        <v>340</v>
      </c>
      <c r="H258" s="134" t="s">
        <v>339</v>
      </c>
      <c r="I258" s="136">
        <v>1</v>
      </c>
      <c r="J258" s="137"/>
      <c r="K258" s="138">
        <f t="shared" si="11"/>
        <v>0</v>
      </c>
      <c r="L258" s="10"/>
      <c r="M258" s="5"/>
    </row>
    <row r="259" spans="1:13" ht="30" customHeight="1">
      <c r="A259" s="5"/>
      <c r="B259" s="9"/>
      <c r="C259" s="365">
        <v>11.4</v>
      </c>
      <c r="D259" s="134"/>
      <c r="E259" s="134"/>
      <c r="F259" s="134"/>
      <c r="G259" s="144" t="s">
        <v>341</v>
      </c>
      <c r="H259" s="134" t="s">
        <v>339</v>
      </c>
      <c r="I259" s="136">
        <v>1</v>
      </c>
      <c r="J259" s="137"/>
      <c r="K259" s="138">
        <f t="shared" si="11"/>
        <v>0</v>
      </c>
      <c r="L259" s="10"/>
      <c r="M259" s="5"/>
    </row>
    <row r="260" spans="1:13" ht="30" customHeight="1">
      <c r="A260" s="5"/>
      <c r="B260" s="9"/>
      <c r="C260" s="365">
        <v>11.41</v>
      </c>
      <c r="D260" s="134"/>
      <c r="E260" s="134"/>
      <c r="F260" s="134"/>
      <c r="G260" s="144" t="s">
        <v>342</v>
      </c>
      <c r="H260" s="134" t="s">
        <v>339</v>
      </c>
      <c r="I260" s="136">
        <v>2</v>
      </c>
      <c r="J260" s="137"/>
      <c r="K260" s="138">
        <f t="shared" si="11"/>
        <v>0</v>
      </c>
      <c r="L260" s="10"/>
      <c r="M260" s="5"/>
    </row>
    <row r="261" spans="1:13" ht="30" customHeight="1">
      <c r="A261" s="5"/>
      <c r="B261" s="9"/>
      <c r="C261" s="365">
        <v>11.42</v>
      </c>
      <c r="D261" s="134"/>
      <c r="E261" s="134"/>
      <c r="F261" s="134"/>
      <c r="G261" s="135" t="s">
        <v>343</v>
      </c>
      <c r="H261" s="134" t="s">
        <v>339</v>
      </c>
      <c r="I261" s="136">
        <v>1</v>
      </c>
      <c r="J261" s="137"/>
      <c r="K261" s="138">
        <f t="shared" si="10"/>
        <v>0</v>
      </c>
      <c r="L261" s="10"/>
      <c r="M261" s="5"/>
    </row>
    <row r="262" spans="1:13" ht="30" customHeight="1">
      <c r="A262" s="5"/>
      <c r="B262" s="9"/>
      <c r="C262" s="365">
        <v>11.43</v>
      </c>
      <c r="D262" s="134"/>
      <c r="E262" s="134"/>
      <c r="F262" s="134"/>
      <c r="G262" s="144" t="s">
        <v>344</v>
      </c>
      <c r="H262" s="134" t="s">
        <v>339</v>
      </c>
      <c r="I262" s="136">
        <v>1</v>
      </c>
      <c r="J262" s="137"/>
      <c r="K262" s="138">
        <f t="shared" si="10"/>
        <v>0</v>
      </c>
      <c r="L262" s="10"/>
      <c r="M262" s="5"/>
    </row>
    <row r="263" spans="1:13" ht="30" customHeight="1">
      <c r="A263" s="5"/>
      <c r="B263" s="9"/>
      <c r="C263" s="365"/>
      <c r="D263" s="134"/>
      <c r="E263" s="134"/>
      <c r="F263" s="134"/>
      <c r="G263" s="368" t="s">
        <v>345</v>
      </c>
      <c r="H263" s="134"/>
      <c r="I263" s="136"/>
      <c r="J263" s="137"/>
      <c r="K263" s="138"/>
      <c r="L263" s="10"/>
      <c r="M263" s="5"/>
    </row>
    <row r="264" spans="1:13" ht="30" customHeight="1">
      <c r="A264" s="5"/>
      <c r="B264" s="9"/>
      <c r="C264" s="365">
        <v>11.44</v>
      </c>
      <c r="D264" s="134"/>
      <c r="E264" s="134"/>
      <c r="F264" s="134"/>
      <c r="G264" s="135" t="s">
        <v>346</v>
      </c>
      <c r="H264" s="134" t="s">
        <v>339</v>
      </c>
      <c r="I264" s="136">
        <v>3</v>
      </c>
      <c r="J264" s="137"/>
      <c r="K264" s="138">
        <f t="shared" si="10"/>
        <v>0</v>
      </c>
      <c r="L264" s="10"/>
      <c r="M264" s="5"/>
    </row>
    <row r="265" spans="1:13" ht="30" customHeight="1">
      <c r="A265" s="5"/>
      <c r="B265" s="9"/>
      <c r="C265" s="365">
        <v>11.45</v>
      </c>
      <c r="D265" s="134"/>
      <c r="E265" s="134"/>
      <c r="F265" s="134"/>
      <c r="G265" s="144" t="s">
        <v>347</v>
      </c>
      <c r="H265" s="134" t="s">
        <v>339</v>
      </c>
      <c r="I265" s="136">
        <v>3</v>
      </c>
      <c r="J265" s="137"/>
      <c r="K265" s="138">
        <f t="shared" si="10"/>
        <v>0</v>
      </c>
      <c r="L265" s="10"/>
      <c r="M265" s="5"/>
    </row>
    <row r="266" spans="1:13" ht="30" customHeight="1" thickBot="1">
      <c r="A266" s="5"/>
      <c r="B266" s="9"/>
      <c r="C266" s="139" t="s">
        <v>13</v>
      </c>
      <c r="D266" s="140"/>
      <c r="E266" s="140"/>
      <c r="F266" s="140"/>
      <c r="G266" s="141"/>
      <c r="H266" s="140"/>
      <c r="I266" s="136"/>
      <c r="J266" s="142"/>
      <c r="K266" s="143">
        <f>SUM(K219:K265)</f>
        <v>0</v>
      </c>
      <c r="L266" s="10"/>
      <c r="M266" s="5"/>
    </row>
    <row r="267" spans="1:13" ht="30" customHeight="1" thickBot="1">
      <c r="A267" s="5"/>
      <c r="B267" s="9"/>
      <c r="C267" s="130" t="s">
        <v>348</v>
      </c>
      <c r="D267" s="131"/>
      <c r="E267" s="131"/>
      <c r="F267" s="131"/>
      <c r="G267" s="131"/>
      <c r="H267" s="131"/>
      <c r="I267" s="131"/>
      <c r="J267" s="131"/>
      <c r="K267" s="132"/>
      <c r="L267" s="10"/>
      <c r="M267" s="5"/>
    </row>
    <row r="268" spans="1:13" ht="30" customHeight="1">
      <c r="A268" s="5"/>
      <c r="B268" s="9"/>
      <c r="C268" s="133">
        <v>12.1</v>
      </c>
      <c r="D268" s="134"/>
      <c r="E268" s="134"/>
      <c r="F268" s="134"/>
      <c r="G268" s="135" t="s">
        <v>349</v>
      </c>
      <c r="H268" s="134" t="s">
        <v>339</v>
      </c>
      <c r="I268" s="136">
        <v>2</v>
      </c>
      <c r="J268" s="137"/>
      <c r="K268" s="138">
        <f>I268*J268</f>
        <v>0</v>
      </c>
      <c r="L268" s="10"/>
      <c r="M268" s="5"/>
    </row>
    <row r="269" spans="1:13" ht="30" customHeight="1">
      <c r="A269" s="5"/>
      <c r="B269" s="9"/>
      <c r="C269" s="133">
        <v>12.2</v>
      </c>
      <c r="D269" s="134"/>
      <c r="E269" s="134"/>
      <c r="F269" s="134"/>
      <c r="G269" s="144" t="s">
        <v>350</v>
      </c>
      <c r="H269" s="134" t="s">
        <v>107</v>
      </c>
      <c r="I269" s="136">
        <v>50</v>
      </c>
      <c r="J269" s="137"/>
      <c r="K269" s="138">
        <f t="shared" ref="K269:K290" si="12">I269*J269</f>
        <v>0</v>
      </c>
      <c r="L269" s="10"/>
      <c r="M269" s="5"/>
    </row>
    <row r="270" spans="1:13" ht="30" customHeight="1">
      <c r="A270" s="5"/>
      <c r="B270" s="9"/>
      <c r="C270" s="133">
        <v>12.3</v>
      </c>
      <c r="D270" s="134"/>
      <c r="E270" s="134"/>
      <c r="F270" s="134"/>
      <c r="G270" s="144" t="s">
        <v>351</v>
      </c>
      <c r="H270" s="134" t="s">
        <v>107</v>
      </c>
      <c r="I270" s="136">
        <v>14</v>
      </c>
      <c r="J270" s="137"/>
      <c r="K270" s="138">
        <f t="shared" si="12"/>
        <v>0</v>
      </c>
      <c r="L270" s="10"/>
      <c r="M270" s="5"/>
    </row>
    <row r="271" spans="1:13" ht="30" customHeight="1">
      <c r="A271" s="5"/>
      <c r="B271" s="9"/>
      <c r="C271" s="133">
        <v>12.4</v>
      </c>
      <c r="D271" s="134"/>
      <c r="E271" s="134"/>
      <c r="F271" s="134"/>
      <c r="G271" s="135" t="s">
        <v>352</v>
      </c>
      <c r="H271" s="134" t="s">
        <v>107</v>
      </c>
      <c r="I271" s="136">
        <v>1</v>
      </c>
      <c r="J271" s="137"/>
      <c r="K271" s="138">
        <f t="shared" si="12"/>
        <v>0</v>
      </c>
      <c r="L271" s="10"/>
      <c r="M271" s="5"/>
    </row>
    <row r="272" spans="1:13" ht="30" customHeight="1">
      <c r="A272" s="5"/>
      <c r="B272" s="9"/>
      <c r="C272" s="133">
        <v>12.5</v>
      </c>
      <c r="D272" s="134"/>
      <c r="E272" s="134"/>
      <c r="F272" s="134"/>
      <c r="G272" s="144" t="s">
        <v>353</v>
      </c>
      <c r="H272" s="134" t="s">
        <v>107</v>
      </c>
      <c r="I272" s="136">
        <v>1</v>
      </c>
      <c r="J272" s="137"/>
      <c r="K272" s="138">
        <f t="shared" si="12"/>
        <v>0</v>
      </c>
      <c r="L272" s="10"/>
      <c r="M272" s="5"/>
    </row>
    <row r="273" spans="1:13" ht="30" customHeight="1">
      <c r="A273" s="5"/>
      <c r="B273" s="9"/>
      <c r="C273" s="133">
        <v>12.6</v>
      </c>
      <c r="D273" s="134"/>
      <c r="E273" s="134"/>
      <c r="F273" s="134"/>
      <c r="G273" s="144" t="s">
        <v>354</v>
      </c>
      <c r="H273" s="134" t="s">
        <v>107</v>
      </c>
      <c r="I273" s="136">
        <v>18</v>
      </c>
      <c r="J273" s="137"/>
      <c r="K273" s="138">
        <f t="shared" si="12"/>
        <v>0</v>
      </c>
      <c r="L273" s="10"/>
      <c r="M273" s="5"/>
    </row>
    <row r="274" spans="1:13" ht="30" customHeight="1">
      <c r="A274" s="5"/>
      <c r="B274" s="9"/>
      <c r="C274" s="133">
        <v>12.7</v>
      </c>
      <c r="D274" s="134"/>
      <c r="E274" s="134"/>
      <c r="F274" s="134"/>
      <c r="G274" s="135" t="s">
        <v>355</v>
      </c>
      <c r="H274" s="134" t="s">
        <v>107</v>
      </c>
      <c r="I274" s="136">
        <v>4</v>
      </c>
      <c r="J274" s="137"/>
      <c r="K274" s="138">
        <f t="shared" si="12"/>
        <v>0</v>
      </c>
      <c r="L274" s="10"/>
      <c r="M274" s="5"/>
    </row>
    <row r="275" spans="1:13" ht="30" customHeight="1">
      <c r="A275" s="5"/>
      <c r="B275" s="9"/>
      <c r="C275" s="133">
        <v>12.8</v>
      </c>
      <c r="D275" s="134"/>
      <c r="E275" s="134"/>
      <c r="F275" s="134"/>
      <c r="G275" s="144" t="s">
        <v>356</v>
      </c>
      <c r="H275" s="134" t="s">
        <v>357</v>
      </c>
      <c r="I275" s="136">
        <v>8</v>
      </c>
      <c r="J275" s="137"/>
      <c r="K275" s="138">
        <f t="shared" si="12"/>
        <v>0</v>
      </c>
      <c r="L275" s="10"/>
      <c r="M275" s="5"/>
    </row>
    <row r="276" spans="1:13" ht="30" customHeight="1">
      <c r="A276" s="5"/>
      <c r="B276" s="9"/>
      <c r="C276" s="133">
        <v>12.9</v>
      </c>
      <c r="D276" s="134"/>
      <c r="E276" s="134"/>
      <c r="F276" s="134"/>
      <c r="G276" s="144" t="s">
        <v>358</v>
      </c>
      <c r="H276" s="134" t="s">
        <v>107</v>
      </c>
      <c r="I276" s="136">
        <v>3</v>
      </c>
      <c r="J276" s="137"/>
      <c r="K276" s="138">
        <f t="shared" si="12"/>
        <v>0</v>
      </c>
      <c r="L276" s="10"/>
      <c r="M276" s="5"/>
    </row>
    <row r="277" spans="1:13" ht="30" customHeight="1">
      <c r="A277" s="5"/>
      <c r="B277" s="9"/>
      <c r="C277" s="365">
        <v>12.1</v>
      </c>
      <c r="D277" s="134"/>
      <c r="E277" s="134"/>
      <c r="F277" s="134"/>
      <c r="G277" s="135" t="s">
        <v>359</v>
      </c>
      <c r="H277" s="134" t="s">
        <v>107</v>
      </c>
      <c r="I277" s="136">
        <v>2</v>
      </c>
      <c r="J277" s="137"/>
      <c r="K277" s="138">
        <f t="shared" si="12"/>
        <v>0</v>
      </c>
      <c r="L277" s="10"/>
      <c r="M277" s="5"/>
    </row>
    <row r="278" spans="1:13" ht="30" customHeight="1">
      <c r="A278" s="5"/>
      <c r="B278" s="9"/>
      <c r="C278" s="365">
        <v>12.11</v>
      </c>
      <c r="D278" s="134"/>
      <c r="E278" s="134"/>
      <c r="F278" s="134"/>
      <c r="G278" s="144" t="s">
        <v>360</v>
      </c>
      <c r="H278" s="134" t="s">
        <v>101</v>
      </c>
      <c r="I278" s="136">
        <v>857.55</v>
      </c>
      <c r="J278" s="137"/>
      <c r="K278" s="138">
        <f t="shared" si="12"/>
        <v>0</v>
      </c>
      <c r="L278" s="10"/>
      <c r="M278" s="5"/>
    </row>
    <row r="279" spans="1:13" ht="30" customHeight="1">
      <c r="A279" s="5"/>
      <c r="B279" s="9"/>
      <c r="C279" s="365">
        <v>12.12</v>
      </c>
      <c r="D279" s="134"/>
      <c r="E279" s="134"/>
      <c r="F279" s="134"/>
      <c r="G279" s="144" t="s">
        <v>361</v>
      </c>
      <c r="H279" s="134" t="s">
        <v>107</v>
      </c>
      <c r="I279" s="136">
        <v>2</v>
      </c>
      <c r="J279" s="137"/>
      <c r="K279" s="138">
        <f t="shared" si="12"/>
        <v>0</v>
      </c>
      <c r="L279" s="10"/>
      <c r="M279" s="5"/>
    </row>
    <row r="280" spans="1:13" ht="30" customHeight="1">
      <c r="A280" s="5"/>
      <c r="B280" s="9"/>
      <c r="C280" s="365">
        <v>12.13</v>
      </c>
      <c r="D280" s="134"/>
      <c r="E280" s="134"/>
      <c r="F280" s="134"/>
      <c r="G280" s="135" t="s">
        <v>362</v>
      </c>
      <c r="H280" s="134" t="s">
        <v>101</v>
      </c>
      <c r="I280" s="136">
        <v>137.56</v>
      </c>
      <c r="J280" s="137"/>
      <c r="K280" s="138">
        <f t="shared" si="12"/>
        <v>0</v>
      </c>
      <c r="L280" s="10"/>
      <c r="M280" s="5"/>
    </row>
    <row r="281" spans="1:13" ht="30" customHeight="1">
      <c r="A281" s="5"/>
      <c r="B281" s="9"/>
      <c r="C281" s="365">
        <v>12.14</v>
      </c>
      <c r="D281" s="134"/>
      <c r="E281" s="134"/>
      <c r="F281" s="134"/>
      <c r="G281" s="144" t="s">
        <v>363</v>
      </c>
      <c r="H281" s="134" t="s">
        <v>107</v>
      </c>
      <c r="I281" s="136">
        <v>2</v>
      </c>
      <c r="J281" s="137"/>
      <c r="K281" s="138">
        <f t="shared" si="12"/>
        <v>0</v>
      </c>
      <c r="L281" s="10"/>
      <c r="M281" s="5"/>
    </row>
    <row r="282" spans="1:13" ht="30" customHeight="1">
      <c r="A282" s="5"/>
      <c r="B282" s="9"/>
      <c r="C282" s="365">
        <v>12.15</v>
      </c>
      <c r="D282" s="134"/>
      <c r="E282" s="134"/>
      <c r="F282" s="134"/>
      <c r="G282" s="144" t="s">
        <v>364</v>
      </c>
      <c r="H282" s="134" t="s">
        <v>107</v>
      </c>
      <c r="I282" s="136">
        <v>4</v>
      </c>
      <c r="J282" s="137"/>
      <c r="K282" s="138">
        <f t="shared" si="12"/>
        <v>0</v>
      </c>
      <c r="L282" s="10"/>
      <c r="M282" s="5"/>
    </row>
    <row r="283" spans="1:13" ht="30" customHeight="1">
      <c r="A283" s="5"/>
      <c r="B283" s="9"/>
      <c r="C283" s="365">
        <v>12.16</v>
      </c>
      <c r="D283" s="134"/>
      <c r="E283" s="134"/>
      <c r="F283" s="134"/>
      <c r="G283" s="135" t="s">
        <v>365</v>
      </c>
      <c r="H283" s="134" t="s">
        <v>107</v>
      </c>
      <c r="I283" s="136">
        <v>2</v>
      </c>
      <c r="J283" s="137"/>
      <c r="K283" s="138">
        <f t="shared" si="12"/>
        <v>0</v>
      </c>
      <c r="L283" s="10"/>
      <c r="M283" s="5"/>
    </row>
    <row r="284" spans="1:13" ht="30" customHeight="1">
      <c r="A284" s="5"/>
      <c r="B284" s="9"/>
      <c r="C284" s="365">
        <v>12.17</v>
      </c>
      <c r="D284" s="134"/>
      <c r="E284" s="134"/>
      <c r="F284" s="134"/>
      <c r="G284" s="144" t="s">
        <v>366</v>
      </c>
      <c r="H284" s="134" t="s">
        <v>107</v>
      </c>
      <c r="I284" s="136">
        <v>4</v>
      </c>
      <c r="J284" s="137"/>
      <c r="K284" s="138">
        <f t="shared" si="12"/>
        <v>0</v>
      </c>
      <c r="L284" s="10"/>
      <c r="M284" s="5"/>
    </row>
    <row r="285" spans="1:13" ht="30" customHeight="1">
      <c r="A285" s="5"/>
      <c r="B285" s="9"/>
      <c r="C285" s="365">
        <v>12.18</v>
      </c>
      <c r="D285" s="134"/>
      <c r="E285" s="134"/>
      <c r="F285" s="134"/>
      <c r="G285" s="144" t="s">
        <v>367</v>
      </c>
      <c r="H285" s="134" t="s">
        <v>107</v>
      </c>
      <c r="I285" s="136">
        <v>4</v>
      </c>
      <c r="J285" s="137"/>
      <c r="K285" s="138">
        <f t="shared" si="12"/>
        <v>0</v>
      </c>
      <c r="L285" s="10"/>
      <c r="M285" s="5"/>
    </row>
    <row r="286" spans="1:13" ht="30" customHeight="1">
      <c r="A286" s="5"/>
      <c r="B286" s="9"/>
      <c r="C286" s="365">
        <v>12.19</v>
      </c>
      <c r="D286" s="134"/>
      <c r="E286" s="134"/>
      <c r="F286" s="134"/>
      <c r="G286" s="135" t="s">
        <v>368</v>
      </c>
      <c r="H286" s="134" t="s">
        <v>107</v>
      </c>
      <c r="I286" s="136">
        <v>6</v>
      </c>
      <c r="J286" s="137"/>
      <c r="K286" s="138">
        <f t="shared" si="12"/>
        <v>0</v>
      </c>
      <c r="L286" s="10"/>
      <c r="M286" s="5"/>
    </row>
    <row r="287" spans="1:13" ht="30" customHeight="1">
      <c r="A287" s="5"/>
      <c r="B287" s="9"/>
      <c r="C287" s="365">
        <v>12.2</v>
      </c>
      <c r="D287" s="134"/>
      <c r="E287" s="134"/>
      <c r="F287" s="134"/>
      <c r="G287" s="144" t="s">
        <v>369</v>
      </c>
      <c r="H287" s="134" t="s">
        <v>370</v>
      </c>
      <c r="I287" s="136">
        <v>1</v>
      </c>
      <c r="J287" s="137"/>
      <c r="K287" s="138">
        <f t="shared" si="12"/>
        <v>0</v>
      </c>
      <c r="L287" s="10"/>
      <c r="M287" s="5"/>
    </row>
    <row r="288" spans="1:13" ht="30" customHeight="1">
      <c r="A288" s="5"/>
      <c r="B288" s="9"/>
      <c r="C288" s="365">
        <v>12.21</v>
      </c>
      <c r="D288" s="134"/>
      <c r="E288" s="134"/>
      <c r="F288" s="134"/>
      <c r="G288" s="144" t="s">
        <v>371</v>
      </c>
      <c r="H288" s="134" t="s">
        <v>101</v>
      </c>
      <c r="I288" s="136">
        <v>18</v>
      </c>
      <c r="J288" s="137"/>
      <c r="K288" s="138">
        <f t="shared" si="12"/>
        <v>0</v>
      </c>
      <c r="L288" s="10"/>
      <c r="M288" s="5"/>
    </row>
    <row r="289" spans="1:13" ht="30" customHeight="1">
      <c r="A289" s="5"/>
      <c r="B289" s="9"/>
      <c r="C289" s="365">
        <v>12.22</v>
      </c>
      <c r="D289" s="134"/>
      <c r="E289" s="134"/>
      <c r="F289" s="134"/>
      <c r="G289" s="135" t="s">
        <v>372</v>
      </c>
      <c r="H289" s="134" t="s">
        <v>101</v>
      </c>
      <c r="I289" s="136">
        <v>458.6</v>
      </c>
      <c r="J289" s="137"/>
      <c r="K289" s="138">
        <f t="shared" si="12"/>
        <v>0</v>
      </c>
      <c r="L289" s="10"/>
      <c r="M289" s="5"/>
    </row>
    <row r="290" spans="1:13" ht="30" customHeight="1">
      <c r="A290" s="5"/>
      <c r="B290" s="9"/>
      <c r="C290" s="365">
        <v>12.23</v>
      </c>
      <c r="D290" s="134"/>
      <c r="E290" s="134"/>
      <c r="F290" s="134"/>
      <c r="G290" s="144" t="s">
        <v>373</v>
      </c>
      <c r="H290" s="134" t="s">
        <v>107</v>
      </c>
      <c r="I290" s="136">
        <v>1</v>
      </c>
      <c r="J290" s="137"/>
      <c r="K290" s="138">
        <f t="shared" si="12"/>
        <v>0</v>
      </c>
      <c r="L290" s="10"/>
      <c r="M290" s="5"/>
    </row>
    <row r="291" spans="1:13" ht="30" customHeight="1" thickBot="1">
      <c r="A291" s="5"/>
      <c r="B291" s="9"/>
      <c r="C291" s="139" t="s">
        <v>13</v>
      </c>
      <c r="D291" s="140"/>
      <c r="E291" s="140"/>
      <c r="F291" s="140"/>
      <c r="G291" s="141"/>
      <c r="H291" s="140"/>
      <c r="I291" s="136"/>
      <c r="J291" s="142"/>
      <c r="K291" s="143">
        <f>SUM(K268:K290)</f>
        <v>0</v>
      </c>
      <c r="L291" s="10"/>
      <c r="M291" s="5"/>
    </row>
    <row r="292" spans="1:13" s="3" customFormat="1" ht="30" customHeight="1" thickBot="1">
      <c r="A292" s="11"/>
      <c r="B292" s="12"/>
      <c r="C292" s="214" t="s">
        <v>14</v>
      </c>
      <c r="D292" s="215"/>
      <c r="E292" s="215"/>
      <c r="F292" s="215"/>
      <c r="G292" s="215"/>
      <c r="H292" s="215"/>
      <c r="I292" s="215"/>
      <c r="J292" s="216"/>
      <c r="K292" s="160">
        <f>K56+K63+K87+K93+K111+K132+K163+K171+K201+K217+K266+K291</f>
        <v>0</v>
      </c>
      <c r="L292" s="13"/>
      <c r="M292" s="11"/>
    </row>
    <row r="293" spans="1:13" s="3" customFormat="1" ht="17" thickBot="1">
      <c r="A293" s="11"/>
      <c r="B293" s="12"/>
      <c r="C293" s="161"/>
      <c r="D293" s="161"/>
      <c r="E293" s="161"/>
      <c r="F293" s="161"/>
      <c r="G293" s="161"/>
      <c r="H293" s="161"/>
      <c r="I293" s="161"/>
      <c r="J293" s="161"/>
      <c r="K293" s="162"/>
      <c r="L293" s="13"/>
      <c r="M293" s="11"/>
    </row>
    <row r="294" spans="1:13" ht="30" customHeight="1" thickBot="1">
      <c r="A294" s="5"/>
      <c r="B294" s="9"/>
      <c r="C294" s="130" t="s">
        <v>375</v>
      </c>
      <c r="D294" s="131"/>
      <c r="E294" s="131"/>
      <c r="F294" s="131"/>
      <c r="G294" s="131"/>
      <c r="H294" s="131"/>
      <c r="I294" s="131"/>
      <c r="J294" s="131"/>
      <c r="K294" s="132"/>
      <c r="L294" s="10"/>
      <c r="M294" s="5"/>
    </row>
    <row r="295" spans="1:13" ht="30" customHeight="1">
      <c r="A295" s="5"/>
      <c r="B295" s="9"/>
      <c r="C295" s="133">
        <v>13.1</v>
      </c>
      <c r="D295" s="149"/>
      <c r="E295" s="149"/>
      <c r="F295" s="149"/>
      <c r="G295" s="150" t="s">
        <v>376</v>
      </c>
      <c r="H295" s="149" t="s">
        <v>107</v>
      </c>
      <c r="I295" s="136">
        <v>5</v>
      </c>
      <c r="J295" s="137"/>
      <c r="K295" s="138">
        <f t="shared" ref="K295:K299" si="13">I295*J295</f>
        <v>0</v>
      </c>
      <c r="L295" s="10"/>
      <c r="M295" s="5"/>
    </row>
    <row r="296" spans="1:13" ht="30" customHeight="1">
      <c r="A296" s="5"/>
      <c r="B296" s="9"/>
      <c r="C296" s="133">
        <v>13.2</v>
      </c>
      <c r="D296" s="149"/>
      <c r="E296" s="149"/>
      <c r="F296" s="149"/>
      <c r="G296" s="150" t="s">
        <v>377</v>
      </c>
      <c r="H296" s="149" t="s">
        <v>107</v>
      </c>
      <c r="I296" s="136">
        <v>13</v>
      </c>
      <c r="J296" s="137"/>
      <c r="K296" s="138">
        <f t="shared" si="13"/>
        <v>0</v>
      </c>
      <c r="L296" s="10"/>
      <c r="M296" s="5"/>
    </row>
    <row r="297" spans="1:13" ht="30" customHeight="1">
      <c r="A297" s="5"/>
      <c r="B297" s="9"/>
      <c r="C297" s="133">
        <v>13.3</v>
      </c>
      <c r="D297" s="149"/>
      <c r="E297" s="149"/>
      <c r="F297" s="149"/>
      <c r="G297" s="150" t="s">
        <v>378</v>
      </c>
      <c r="H297" s="149" t="s">
        <v>107</v>
      </c>
      <c r="I297" s="136">
        <v>1</v>
      </c>
      <c r="J297" s="137"/>
      <c r="K297" s="138">
        <f t="shared" si="13"/>
        <v>0</v>
      </c>
      <c r="L297" s="10"/>
      <c r="M297" s="5"/>
    </row>
    <row r="298" spans="1:13" ht="30" customHeight="1">
      <c r="A298" s="5"/>
      <c r="B298" s="9"/>
      <c r="C298" s="133">
        <v>13.4</v>
      </c>
      <c r="D298" s="149"/>
      <c r="E298" s="149"/>
      <c r="F298" s="149"/>
      <c r="G298" s="150" t="s">
        <v>379</v>
      </c>
      <c r="H298" s="149" t="s">
        <v>107</v>
      </c>
      <c r="I298" s="136">
        <v>2</v>
      </c>
      <c r="J298" s="137"/>
      <c r="K298" s="138">
        <f t="shared" si="13"/>
        <v>0</v>
      </c>
      <c r="L298" s="10"/>
      <c r="M298" s="5"/>
    </row>
    <row r="299" spans="1:13" ht="30" customHeight="1">
      <c r="A299" s="5"/>
      <c r="B299" s="9"/>
      <c r="C299" s="133">
        <v>13.5</v>
      </c>
      <c r="D299" s="149"/>
      <c r="E299" s="149"/>
      <c r="F299" s="149"/>
      <c r="G299" s="150" t="s">
        <v>380</v>
      </c>
      <c r="H299" s="149" t="s">
        <v>107</v>
      </c>
      <c r="I299" s="136">
        <v>1</v>
      </c>
      <c r="J299" s="137"/>
      <c r="K299" s="138">
        <f t="shared" si="13"/>
        <v>0</v>
      </c>
      <c r="L299" s="10"/>
      <c r="M299" s="5"/>
    </row>
    <row r="300" spans="1:13" ht="30" customHeight="1" thickBot="1">
      <c r="A300" s="5"/>
      <c r="B300" s="9"/>
      <c r="C300" s="139" t="s">
        <v>13</v>
      </c>
      <c r="D300" s="156"/>
      <c r="E300" s="156"/>
      <c r="F300" s="156"/>
      <c r="G300" s="157"/>
      <c r="H300" s="158"/>
      <c r="I300" s="370"/>
      <c r="J300" s="142"/>
      <c r="K300" s="143">
        <f>SUM(K295:K299)</f>
        <v>0</v>
      </c>
      <c r="L300" s="10"/>
      <c r="M300" s="5"/>
    </row>
    <row r="301" spans="1:13" s="3" customFormat="1" ht="30" customHeight="1" thickBot="1">
      <c r="A301" s="11"/>
      <c r="B301" s="12"/>
      <c r="C301" s="214" t="s">
        <v>382</v>
      </c>
      <c r="D301" s="215"/>
      <c r="E301" s="215"/>
      <c r="F301" s="215"/>
      <c r="G301" s="215"/>
      <c r="H301" s="215"/>
      <c r="I301" s="215"/>
      <c r="J301" s="216"/>
      <c r="K301" s="160">
        <f>K300</f>
        <v>0</v>
      </c>
      <c r="L301" s="13"/>
      <c r="M301" s="11"/>
    </row>
    <row r="302" spans="1:13" s="3" customFormat="1" ht="16">
      <c r="A302" s="11"/>
      <c r="B302" s="12"/>
      <c r="C302" s="161"/>
      <c r="D302" s="161"/>
      <c r="E302" s="161"/>
      <c r="F302" s="161"/>
      <c r="G302" s="161"/>
      <c r="H302" s="161"/>
      <c r="I302" s="161"/>
      <c r="J302" s="161"/>
      <c r="K302" s="162"/>
      <c r="L302" s="13"/>
      <c r="M302" s="11"/>
    </row>
    <row r="303" spans="1:13" s="3" customFormat="1" ht="30" customHeight="1">
      <c r="A303" s="11"/>
      <c r="B303" s="12"/>
      <c r="C303" s="163"/>
      <c r="D303" s="165"/>
      <c r="E303" s="165"/>
      <c r="F303" s="165"/>
      <c r="G303" s="371" t="s">
        <v>15</v>
      </c>
      <c r="H303" s="372"/>
      <c r="I303" s="372"/>
      <c r="J303" s="373"/>
      <c r="K303" s="166">
        <f>K292</f>
        <v>0</v>
      </c>
      <c r="L303" s="13"/>
      <c r="M303" s="11"/>
    </row>
    <row r="304" spans="1:13" s="3" customFormat="1" ht="30" customHeight="1" thickBot="1">
      <c r="A304" s="11"/>
      <c r="B304" s="12"/>
      <c r="C304" s="163"/>
      <c r="D304" s="164"/>
      <c r="E304" s="163"/>
      <c r="F304" s="163"/>
      <c r="G304" s="371" t="s">
        <v>381</v>
      </c>
      <c r="H304" s="372"/>
      <c r="I304" s="372"/>
      <c r="J304" s="373"/>
      <c r="K304" s="166">
        <f>K301</f>
        <v>0</v>
      </c>
      <c r="L304" s="13"/>
      <c r="M304" s="11"/>
    </row>
    <row r="305" spans="1:13" s="3" customFormat="1" ht="30" customHeight="1" thickBot="1">
      <c r="A305" s="11"/>
      <c r="B305" s="12"/>
      <c r="C305" s="163"/>
      <c r="D305" s="164"/>
      <c r="E305" s="163"/>
      <c r="F305" s="163"/>
      <c r="G305" s="374" t="s">
        <v>16</v>
      </c>
      <c r="H305" s="375"/>
      <c r="I305" s="375"/>
      <c r="J305" s="376"/>
      <c r="K305" s="160">
        <f>K303+K304</f>
        <v>0</v>
      </c>
      <c r="L305" s="13"/>
      <c r="M305" s="11"/>
    </row>
    <row r="306" spans="1:13" s="3" customFormat="1" ht="17" thickBot="1">
      <c r="A306" s="11"/>
      <c r="B306" s="12"/>
      <c r="C306" s="163"/>
      <c r="D306" s="164"/>
      <c r="E306" s="164"/>
      <c r="F306" s="164"/>
      <c r="G306" s="163"/>
      <c r="H306" s="163"/>
      <c r="I306" s="167"/>
      <c r="J306" s="168"/>
      <c r="K306" s="169"/>
      <c r="L306" s="13"/>
      <c r="M306" s="11"/>
    </row>
    <row r="307" spans="1:13" s="3" customFormat="1" ht="17" thickBot="1">
      <c r="A307" s="11"/>
      <c r="B307" s="12"/>
      <c r="C307" s="170"/>
      <c r="D307" s="224"/>
      <c r="E307" s="224"/>
      <c r="F307" s="224"/>
      <c r="G307" s="224"/>
      <c r="H307" s="224"/>
      <c r="I307" s="224"/>
      <c r="J307" s="224"/>
      <c r="K307" s="225"/>
      <c r="L307" s="14"/>
      <c r="M307" s="11"/>
    </row>
    <row r="308" spans="1:13" s="3" customFormat="1" ht="46.5" customHeight="1">
      <c r="A308" s="11"/>
      <c r="B308" s="12"/>
      <c r="C308" s="212" t="s">
        <v>17</v>
      </c>
      <c r="D308" s="213"/>
      <c r="E308" s="213"/>
      <c r="F308" s="213"/>
      <c r="G308" s="213"/>
      <c r="H308" s="223" t="s">
        <v>6</v>
      </c>
      <c r="I308" s="223"/>
      <c r="J308" s="223"/>
      <c r="K308" s="171" t="s">
        <v>18</v>
      </c>
      <c r="L308" s="15"/>
      <c r="M308" s="11"/>
    </row>
    <row r="309" spans="1:13" s="3" customFormat="1" ht="32.25" customHeight="1">
      <c r="A309" s="11"/>
      <c r="B309" s="12"/>
      <c r="C309" s="212" t="s">
        <v>31</v>
      </c>
      <c r="D309" s="213"/>
      <c r="E309" s="213"/>
      <c r="F309" s="213"/>
      <c r="G309" s="213"/>
      <c r="H309" s="222" t="s">
        <v>20</v>
      </c>
      <c r="I309" s="222"/>
      <c r="J309" s="172" t="s">
        <v>21</v>
      </c>
      <c r="K309" s="173" t="s">
        <v>32</v>
      </c>
      <c r="L309" s="188"/>
      <c r="M309" s="11"/>
    </row>
    <row r="310" spans="1:13" s="3" customFormat="1" ht="30" customHeight="1">
      <c r="A310" s="11"/>
      <c r="B310" s="12"/>
      <c r="C310" s="212" t="s">
        <v>22</v>
      </c>
      <c r="D310" s="213"/>
      <c r="E310" s="213"/>
      <c r="F310" s="213"/>
      <c r="G310" s="213"/>
      <c r="H310" s="219" t="s">
        <v>23</v>
      </c>
      <c r="I310" s="220"/>
      <c r="J310" s="172" t="s">
        <v>24</v>
      </c>
      <c r="K310" s="173" t="s">
        <v>32</v>
      </c>
      <c r="L310" s="15"/>
      <c r="M310" s="11"/>
    </row>
    <row r="311" spans="1:13" s="4" customFormat="1" ht="58.5" customHeight="1">
      <c r="A311" s="11"/>
      <c r="B311" s="12"/>
      <c r="C311" s="182"/>
      <c r="D311" s="183"/>
      <c r="E311" s="183"/>
      <c r="F311" s="183"/>
      <c r="G311" s="184"/>
      <c r="H311" s="221" t="s">
        <v>25</v>
      </c>
      <c r="I311" s="222"/>
      <c r="J311" s="172" t="s">
        <v>26</v>
      </c>
      <c r="K311" s="173" t="s">
        <v>32</v>
      </c>
      <c r="L311" s="13"/>
      <c r="M311" s="11"/>
    </row>
    <row r="312" spans="1:13" ht="57.75" customHeight="1">
      <c r="A312" s="5"/>
      <c r="B312" s="9"/>
      <c r="C312" s="185"/>
      <c r="D312" s="186"/>
      <c r="E312" s="186"/>
      <c r="F312" s="186"/>
      <c r="G312" s="187"/>
      <c r="H312" s="222" t="s">
        <v>27</v>
      </c>
      <c r="I312" s="222"/>
      <c r="J312" s="172" t="s">
        <v>28</v>
      </c>
      <c r="K312" s="173" t="s">
        <v>32</v>
      </c>
      <c r="L312" s="10"/>
      <c r="M312" s="5"/>
    </row>
    <row r="313" spans="1:13" ht="17" thickBot="1">
      <c r="A313" s="5"/>
      <c r="B313" s="9"/>
      <c r="C313" s="185"/>
      <c r="D313" s="190"/>
      <c r="E313" s="190"/>
      <c r="F313" s="186"/>
      <c r="G313" s="191"/>
      <c r="H313" s="257"/>
      <c r="I313" s="257"/>
      <c r="J313" s="257"/>
      <c r="K313" s="258"/>
      <c r="L313" s="10"/>
      <c r="M313" s="5"/>
    </row>
    <row r="314" spans="1:13" ht="47.25" customHeight="1">
      <c r="A314" s="5"/>
      <c r="B314" s="9"/>
      <c r="C314" s="189"/>
      <c r="D314" s="174"/>
      <c r="E314" s="174"/>
      <c r="F314" s="189"/>
      <c r="G314" s="174"/>
      <c r="H314" s="189"/>
      <c r="I314" s="189"/>
      <c r="J314" s="189"/>
      <c r="K314" s="189"/>
      <c r="L314" s="10"/>
      <c r="M314" s="5"/>
    </row>
    <row r="315" spans="1:13" ht="47.25" customHeight="1">
      <c r="A315" s="5"/>
      <c r="B315" s="9"/>
      <c r="C315" s="174"/>
      <c r="D315" s="174"/>
      <c r="E315" s="174"/>
      <c r="F315" s="174"/>
      <c r="G315" s="175" t="s">
        <v>93</v>
      </c>
      <c r="H315" s="174"/>
      <c r="I315" s="174"/>
      <c r="J315" s="174"/>
      <c r="K315" s="174"/>
      <c r="L315" s="10"/>
      <c r="M315" s="5"/>
    </row>
    <row r="316" spans="1:13" ht="17" thickBot="1">
      <c r="A316" s="5"/>
      <c r="B316" s="203"/>
      <c r="C316" s="204"/>
      <c r="D316" s="204"/>
      <c r="E316" s="205"/>
      <c r="F316" s="204"/>
      <c r="G316" s="206"/>
      <c r="H316" s="204"/>
      <c r="I316" s="204"/>
      <c r="J316" s="204"/>
      <c r="K316" s="204"/>
      <c r="L316" s="207"/>
      <c r="M316" s="5"/>
    </row>
    <row r="317" spans="1:13" ht="17" thickTop="1">
      <c r="A317" s="5"/>
      <c r="B317" s="5"/>
      <c r="C317" s="5"/>
      <c r="D317" s="5"/>
      <c r="E317" s="6"/>
      <c r="F317" s="5"/>
      <c r="G317" s="5"/>
      <c r="H317" s="5"/>
      <c r="I317" s="5"/>
      <c r="J317" s="5"/>
      <c r="K317" s="5"/>
      <c r="L317" s="5"/>
      <c r="M317" s="5"/>
    </row>
    <row r="319" spans="1:13">
      <c r="H319" s="22"/>
    </row>
  </sheetData>
  <mergeCells count="29">
    <mergeCell ref="C292:J292"/>
    <mergeCell ref="C301:J301"/>
    <mergeCell ref="G303:J303"/>
    <mergeCell ref="G304:J304"/>
    <mergeCell ref="G305:J305"/>
    <mergeCell ref="C10:K10"/>
    <mergeCell ref="C11:C12"/>
    <mergeCell ref="D11:D12"/>
    <mergeCell ref="E11:F11"/>
    <mergeCell ref="G11:G12"/>
    <mergeCell ref="H11:H12"/>
    <mergeCell ref="I11:I12"/>
    <mergeCell ref="J11:J12"/>
    <mergeCell ref="K11:K12"/>
    <mergeCell ref="H313:K313"/>
    <mergeCell ref="C310:G310"/>
    <mergeCell ref="H310:I310"/>
    <mergeCell ref="H311:I311"/>
    <mergeCell ref="H312:I312"/>
    <mergeCell ref="C308:G308"/>
    <mergeCell ref="H308:J308"/>
    <mergeCell ref="C309:G309"/>
    <mergeCell ref="H309:I309"/>
    <mergeCell ref="C3:F3"/>
    <mergeCell ref="D307:K307"/>
    <mergeCell ref="C5:K5"/>
    <mergeCell ref="C6:K6"/>
    <mergeCell ref="C7:K8"/>
    <mergeCell ref="C9:K9"/>
  </mergeCells>
  <pageMargins left="0.11811023622047245" right="0.11811023622047245" top="0.15748031496062992" bottom="0.15748031496062992" header="0.31496062992125984" footer="0.31496062992125984"/>
  <pageSetup paperSize="9" scale="38" orientation="portrait" verticalDpi="1200" r:id="rId1"/>
  <rowBreaks count="1" manualBreakCount="1">
    <brk id="2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08"/>
    </row>
    <row r="3" spans="2:16" ht="36.75" customHeight="1">
      <c r="B3" s="25"/>
      <c r="C3" s="259" t="s">
        <v>95</v>
      </c>
      <c r="D3" s="260"/>
      <c r="E3" s="260"/>
      <c r="F3" s="260"/>
      <c r="P3" s="26"/>
    </row>
    <row r="4" spans="2:16">
      <c r="B4" s="25"/>
      <c r="C4" s="180" t="s">
        <v>0</v>
      </c>
      <c r="D4" s="209" t="s">
        <v>97</v>
      </c>
      <c r="E4" s="180" t="s">
        <v>1</v>
      </c>
      <c r="F4" s="181">
        <v>1</v>
      </c>
      <c r="P4" s="26"/>
    </row>
    <row r="5" spans="2:16">
      <c r="B5" s="25"/>
      <c r="C5" s="127"/>
      <c r="D5" s="128"/>
      <c r="E5" s="127"/>
      <c r="F5" s="128"/>
      <c r="P5" s="26"/>
    </row>
    <row r="6" spans="2:16" ht="48" customHeight="1">
      <c r="B6" s="25"/>
      <c r="C6" s="261" t="s">
        <v>87</v>
      </c>
      <c r="D6" s="261"/>
      <c r="E6" s="261"/>
      <c r="F6" s="261"/>
      <c r="G6" s="261"/>
      <c r="H6" s="261"/>
      <c r="I6" s="261"/>
      <c r="J6" s="261"/>
      <c r="K6" s="261"/>
      <c r="L6" s="261"/>
      <c r="M6" s="261"/>
      <c r="N6" s="261"/>
      <c r="O6" s="261"/>
      <c r="P6" s="27"/>
    </row>
    <row r="7" spans="2:16" ht="15" thickBot="1">
      <c r="B7" s="25"/>
      <c r="C7" s="52"/>
      <c r="D7" s="52"/>
      <c r="E7" s="52"/>
      <c r="F7" s="52"/>
      <c r="G7" s="52"/>
      <c r="H7" s="52"/>
      <c r="I7" s="52"/>
      <c r="J7" s="52"/>
      <c r="K7" s="52"/>
      <c r="L7" s="52"/>
      <c r="M7" s="52"/>
      <c r="N7" s="52"/>
      <c r="O7" s="52"/>
      <c r="P7" s="26"/>
    </row>
    <row r="8" spans="2:16" ht="14">
      <c r="B8" s="25"/>
      <c r="C8" s="307"/>
      <c r="D8" s="309"/>
      <c r="E8" s="310"/>
      <c r="F8" s="310"/>
      <c r="G8" s="310"/>
      <c r="H8" s="310"/>
      <c r="I8" s="310"/>
      <c r="J8" s="310"/>
      <c r="K8" s="311"/>
      <c r="L8" s="318"/>
      <c r="M8" s="319"/>
      <c r="N8" s="319"/>
      <c r="O8" s="320"/>
      <c r="P8" s="28"/>
    </row>
    <row r="9" spans="2:16" ht="14">
      <c r="B9" s="25"/>
      <c r="C9" s="308"/>
      <c r="D9" s="264" t="s">
        <v>33</v>
      </c>
      <c r="E9" s="265"/>
      <c r="F9" s="265"/>
      <c r="G9" s="265"/>
      <c r="H9" s="265"/>
      <c r="I9" s="265"/>
      <c r="J9" s="265"/>
      <c r="K9" s="266"/>
      <c r="L9" s="321"/>
      <c r="M9" s="322"/>
      <c r="N9" s="322"/>
      <c r="O9" s="323"/>
      <c r="P9" s="28"/>
    </row>
    <row r="10" spans="2:16" ht="14">
      <c r="B10" s="25"/>
      <c r="C10" s="308"/>
      <c r="D10" s="264"/>
      <c r="E10" s="265"/>
      <c r="F10" s="265"/>
      <c r="G10" s="265"/>
      <c r="H10" s="265"/>
      <c r="I10" s="265"/>
      <c r="J10" s="265"/>
      <c r="K10" s="266"/>
      <c r="L10" s="262" t="s">
        <v>34</v>
      </c>
      <c r="M10" s="324"/>
      <c r="N10" s="325"/>
      <c r="O10" s="326"/>
      <c r="P10" s="28"/>
    </row>
    <row r="11" spans="2:16" ht="14">
      <c r="B11" s="25"/>
      <c r="C11" s="308"/>
      <c r="D11" s="264" t="s">
        <v>35</v>
      </c>
      <c r="E11" s="265"/>
      <c r="F11" s="265"/>
      <c r="G11" s="265"/>
      <c r="H11" s="265"/>
      <c r="I11" s="265"/>
      <c r="J11" s="265"/>
      <c r="K11" s="266"/>
      <c r="L11" s="312"/>
      <c r="M11" s="327"/>
      <c r="N11" s="328"/>
      <c r="O11" s="329"/>
      <c r="P11" s="29"/>
    </row>
    <row r="12" spans="2:16" ht="12.75" customHeight="1">
      <c r="B12" s="25"/>
      <c r="C12" s="308"/>
      <c r="D12" s="267"/>
      <c r="E12" s="268"/>
      <c r="F12" s="268"/>
      <c r="G12" s="268"/>
      <c r="H12" s="268"/>
      <c r="I12" s="268"/>
      <c r="J12" s="268"/>
      <c r="K12" s="269"/>
      <c r="L12" s="262" t="s">
        <v>36</v>
      </c>
      <c r="M12" s="262">
        <v>1</v>
      </c>
      <c r="N12" s="262" t="s">
        <v>37</v>
      </c>
      <c r="O12" s="316">
        <v>1</v>
      </c>
      <c r="P12" s="28"/>
    </row>
    <row r="13" spans="2:16">
      <c r="B13" s="25"/>
      <c r="C13" s="308"/>
      <c r="D13" s="267"/>
      <c r="E13" s="268"/>
      <c r="F13" s="268"/>
      <c r="G13" s="268"/>
      <c r="H13" s="268"/>
      <c r="I13" s="268"/>
      <c r="J13" s="268"/>
      <c r="K13" s="269"/>
      <c r="L13" s="263"/>
      <c r="M13" s="263"/>
      <c r="N13" s="263"/>
      <c r="O13" s="317"/>
      <c r="P13" s="28"/>
    </row>
    <row r="14" spans="2:16" ht="14">
      <c r="B14" s="25"/>
      <c r="C14" s="308"/>
      <c r="D14" s="264" t="s">
        <v>88</v>
      </c>
      <c r="E14" s="265"/>
      <c r="F14" s="265"/>
      <c r="G14" s="265"/>
      <c r="H14" s="265"/>
      <c r="I14" s="265"/>
      <c r="J14" s="265"/>
      <c r="K14" s="266"/>
      <c r="L14" s="263"/>
      <c r="M14" s="263"/>
      <c r="N14" s="263"/>
      <c r="O14" s="317"/>
      <c r="P14" s="28"/>
    </row>
    <row r="15" spans="2:16" ht="15" thickBot="1">
      <c r="B15" s="25"/>
      <c r="C15" s="53"/>
      <c r="D15" s="54"/>
      <c r="E15" s="54"/>
      <c r="F15" s="54"/>
      <c r="G15" s="54"/>
      <c r="H15" s="54"/>
      <c r="I15" s="54"/>
      <c r="J15" s="54"/>
      <c r="K15" s="54"/>
      <c r="L15" s="54"/>
      <c r="M15" s="55"/>
      <c r="N15" s="55"/>
      <c r="O15" s="56"/>
      <c r="P15" s="30"/>
    </row>
    <row r="16" spans="2:16" ht="14">
      <c r="B16" s="25"/>
      <c r="C16" s="57"/>
      <c r="D16" s="197"/>
      <c r="E16" s="197"/>
      <c r="F16" s="197"/>
      <c r="G16" s="197"/>
      <c r="H16" s="197"/>
      <c r="I16" s="197"/>
      <c r="J16" s="197"/>
      <c r="K16" s="197"/>
      <c r="L16" s="58" t="s">
        <v>38</v>
      </c>
      <c r="M16" s="59" t="s">
        <v>39</v>
      </c>
      <c r="N16" s="59" t="s">
        <v>40</v>
      </c>
      <c r="O16" s="60" t="s">
        <v>41</v>
      </c>
      <c r="P16" s="29"/>
    </row>
    <row r="17" spans="2:16" ht="14">
      <c r="B17" s="25"/>
      <c r="C17" s="61"/>
      <c r="D17" s="195"/>
      <c r="E17" s="195"/>
      <c r="F17" s="195"/>
      <c r="G17" s="195"/>
      <c r="H17" s="195"/>
      <c r="I17" s="195"/>
      <c r="J17" s="195"/>
      <c r="K17" s="195"/>
      <c r="L17" s="62"/>
      <c r="M17" s="63"/>
      <c r="N17" s="63"/>
      <c r="O17" s="64"/>
      <c r="P17" s="31"/>
    </row>
    <row r="18" spans="2:16" ht="18" customHeight="1">
      <c r="B18" s="25"/>
      <c r="C18" s="350" t="s">
        <v>42</v>
      </c>
      <c r="D18" s="351"/>
      <c r="E18" s="351"/>
      <c r="F18" s="351"/>
      <c r="G18" s="195"/>
      <c r="H18" s="195"/>
      <c r="I18" s="195" t="s">
        <v>43</v>
      </c>
      <c r="J18" s="52"/>
      <c r="K18" s="195"/>
      <c r="L18" s="62"/>
      <c r="M18" s="52"/>
      <c r="N18" s="52"/>
      <c r="O18" s="65"/>
      <c r="P18" s="31"/>
    </row>
    <row r="19" spans="2:16" ht="1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
      <c r="B22" s="25"/>
      <c r="C22" s="277" t="s">
        <v>44</v>
      </c>
      <c r="D22" s="278"/>
      <c r="E22" s="278"/>
      <c r="F22" s="278"/>
      <c r="G22" s="278"/>
      <c r="H22" s="278"/>
      <c r="I22" s="278"/>
      <c r="J22" s="278"/>
      <c r="K22" s="278"/>
      <c r="L22" s="278"/>
      <c r="M22" s="278"/>
      <c r="N22" s="278"/>
      <c r="O22" s="279"/>
      <c r="P22" s="33"/>
    </row>
    <row r="23" spans="2:16" ht="15" thickBot="1">
      <c r="B23" s="25"/>
      <c r="C23" s="75"/>
      <c r="D23" s="52"/>
      <c r="E23" s="52"/>
      <c r="F23" s="52"/>
      <c r="G23" s="52"/>
      <c r="H23" s="52"/>
      <c r="I23" s="52"/>
      <c r="J23" s="52"/>
      <c r="K23" s="52"/>
      <c r="L23" s="52"/>
      <c r="M23" s="52"/>
      <c r="N23" s="52"/>
      <c r="O23" s="76"/>
      <c r="P23" s="26"/>
    </row>
    <row r="24" spans="2:16" ht="14">
      <c r="B24" s="25"/>
      <c r="C24" s="77" t="s">
        <v>45</v>
      </c>
      <c r="D24" s="313" t="s">
        <v>6</v>
      </c>
      <c r="E24" s="314"/>
      <c r="F24" s="314"/>
      <c r="G24" s="314"/>
      <c r="H24" s="314"/>
      <c r="I24" s="314"/>
      <c r="J24" s="314"/>
      <c r="K24" s="314"/>
      <c r="L24" s="315"/>
      <c r="M24" s="275" t="s">
        <v>46</v>
      </c>
      <c r="N24" s="276"/>
      <c r="O24" s="77" t="s">
        <v>8</v>
      </c>
      <c r="P24" s="34"/>
    </row>
    <row r="25" spans="2:16" ht="15" thickBot="1">
      <c r="B25" s="25"/>
      <c r="C25" s="78"/>
      <c r="D25" s="293"/>
      <c r="E25" s="333"/>
      <c r="F25" s="333"/>
      <c r="G25" s="333"/>
      <c r="H25" s="333"/>
      <c r="I25" s="333"/>
      <c r="J25" s="333"/>
      <c r="K25" s="333"/>
      <c r="L25" s="294"/>
      <c r="M25" s="293"/>
      <c r="N25" s="294"/>
      <c r="O25" s="79"/>
      <c r="P25" s="35"/>
    </row>
    <row r="26" spans="2:16">
      <c r="B26" s="25"/>
      <c r="C26" s="298" t="s">
        <v>47</v>
      </c>
      <c r="D26" s="299"/>
      <c r="E26" s="299"/>
      <c r="F26" s="299"/>
      <c r="G26" s="299"/>
      <c r="H26" s="299"/>
      <c r="I26" s="299"/>
      <c r="J26" s="299"/>
      <c r="K26" s="299"/>
      <c r="L26" s="299"/>
      <c r="M26" s="299"/>
      <c r="N26" s="299"/>
      <c r="O26" s="300"/>
      <c r="P26" s="36"/>
    </row>
    <row r="27" spans="2:16">
      <c r="B27" s="25"/>
      <c r="C27" s="301"/>
      <c r="D27" s="302"/>
      <c r="E27" s="302"/>
      <c r="F27" s="302"/>
      <c r="G27" s="302"/>
      <c r="H27" s="302"/>
      <c r="I27" s="302"/>
      <c r="J27" s="302"/>
      <c r="K27" s="302"/>
      <c r="L27" s="302"/>
      <c r="M27" s="302"/>
      <c r="N27" s="302"/>
      <c r="O27" s="303"/>
      <c r="P27" s="36"/>
    </row>
    <row r="28" spans="2:16" ht="14" thickBot="1">
      <c r="B28" s="25"/>
      <c r="C28" s="304"/>
      <c r="D28" s="305"/>
      <c r="E28" s="305"/>
      <c r="F28" s="305"/>
      <c r="G28" s="305"/>
      <c r="H28" s="305"/>
      <c r="I28" s="305"/>
      <c r="J28" s="305"/>
      <c r="K28" s="305"/>
      <c r="L28" s="305"/>
      <c r="M28" s="305"/>
      <c r="N28" s="305"/>
      <c r="O28" s="306"/>
      <c r="P28" s="36"/>
    </row>
    <row r="29" spans="2:16" ht="14">
      <c r="B29" s="25"/>
      <c r="C29" s="295" t="s">
        <v>6</v>
      </c>
      <c r="D29" s="296"/>
      <c r="E29" s="296"/>
      <c r="F29" s="296"/>
      <c r="G29" s="297"/>
      <c r="H29" s="273" t="s">
        <v>48</v>
      </c>
      <c r="I29" s="296"/>
      <c r="J29" s="331" t="s">
        <v>49</v>
      </c>
      <c r="K29" s="332"/>
      <c r="L29" s="80" t="s">
        <v>50</v>
      </c>
      <c r="M29" s="273" t="s">
        <v>51</v>
      </c>
      <c r="N29" s="274"/>
      <c r="O29" s="81" t="s">
        <v>52</v>
      </c>
      <c r="P29" s="37"/>
    </row>
    <row r="30" spans="2:16" ht="14">
      <c r="B30" s="25"/>
      <c r="C30" s="280"/>
      <c r="D30" s="281"/>
      <c r="E30" s="281"/>
      <c r="F30" s="281"/>
      <c r="G30" s="282"/>
      <c r="H30" s="283"/>
      <c r="I30" s="282"/>
      <c r="J30" s="283"/>
      <c r="K30" s="282"/>
      <c r="L30" s="82"/>
      <c r="M30" s="284"/>
      <c r="N30" s="285"/>
      <c r="O30" s="83"/>
      <c r="P30" s="38"/>
    </row>
    <row r="31" spans="2:16" ht="14">
      <c r="B31" s="25"/>
      <c r="C31" s="84"/>
      <c r="D31" s="85"/>
      <c r="E31" s="85"/>
      <c r="F31" s="85"/>
      <c r="G31" s="86"/>
      <c r="H31" s="87"/>
      <c r="I31" s="86"/>
      <c r="J31" s="87"/>
      <c r="K31" s="86"/>
      <c r="L31" s="82"/>
      <c r="M31" s="284"/>
      <c r="N31" s="285"/>
      <c r="O31" s="83"/>
      <c r="P31" s="38"/>
    </row>
    <row r="32" spans="2:16" ht="15" thickBot="1">
      <c r="B32" s="25"/>
      <c r="C32" s="286"/>
      <c r="D32" s="287"/>
      <c r="E32" s="287"/>
      <c r="F32" s="287"/>
      <c r="G32" s="288"/>
      <c r="H32" s="334"/>
      <c r="I32" s="288"/>
      <c r="J32" s="334"/>
      <c r="K32" s="288"/>
      <c r="L32" s="88"/>
      <c r="M32" s="335"/>
      <c r="N32" s="336"/>
      <c r="O32" s="83"/>
      <c r="P32" s="38"/>
    </row>
    <row r="33" spans="2:16" ht="15" thickBot="1">
      <c r="B33" s="25"/>
      <c r="C33" s="270" t="s">
        <v>53</v>
      </c>
      <c r="D33" s="271"/>
      <c r="E33" s="271"/>
      <c r="F33" s="271"/>
      <c r="G33" s="271"/>
      <c r="H33" s="271"/>
      <c r="I33" s="271"/>
      <c r="J33" s="271"/>
      <c r="K33" s="271"/>
      <c r="L33" s="271"/>
      <c r="M33" s="271"/>
      <c r="N33" s="272"/>
      <c r="O33" s="89"/>
      <c r="P33" s="39"/>
    </row>
    <row r="34" spans="2:16" ht="13.5" customHeight="1">
      <c r="B34" s="25"/>
      <c r="C34" s="298" t="s">
        <v>54</v>
      </c>
      <c r="D34" s="299"/>
      <c r="E34" s="299"/>
      <c r="F34" s="299"/>
      <c r="G34" s="299"/>
      <c r="H34" s="299"/>
      <c r="I34" s="299"/>
      <c r="J34" s="299"/>
      <c r="K34" s="299"/>
      <c r="L34" s="299"/>
      <c r="M34" s="299"/>
      <c r="N34" s="299"/>
      <c r="O34" s="300"/>
      <c r="P34" s="36"/>
    </row>
    <row r="35" spans="2:16">
      <c r="B35" s="25"/>
      <c r="C35" s="301"/>
      <c r="D35" s="302"/>
      <c r="E35" s="302"/>
      <c r="F35" s="302"/>
      <c r="G35" s="302"/>
      <c r="H35" s="302"/>
      <c r="I35" s="302"/>
      <c r="J35" s="302"/>
      <c r="K35" s="302"/>
      <c r="L35" s="302"/>
      <c r="M35" s="302"/>
      <c r="N35" s="302"/>
      <c r="O35" s="303"/>
      <c r="P35" s="36"/>
    </row>
    <row r="36" spans="2:16" ht="14" thickBot="1">
      <c r="B36" s="25"/>
      <c r="C36" s="304"/>
      <c r="D36" s="305"/>
      <c r="E36" s="305"/>
      <c r="F36" s="305"/>
      <c r="G36" s="305"/>
      <c r="H36" s="305"/>
      <c r="I36" s="305"/>
      <c r="J36" s="305"/>
      <c r="K36" s="305"/>
      <c r="L36" s="305"/>
      <c r="M36" s="305"/>
      <c r="N36" s="305"/>
      <c r="O36" s="306"/>
      <c r="P36" s="36"/>
    </row>
    <row r="37" spans="2:16" ht="14">
      <c r="B37" s="25"/>
      <c r="C37" s="295" t="s">
        <v>6</v>
      </c>
      <c r="D37" s="330"/>
      <c r="E37" s="330"/>
      <c r="F37" s="330"/>
      <c r="G37" s="330"/>
      <c r="H37" s="330"/>
      <c r="I37" s="330"/>
      <c r="J37" s="274"/>
      <c r="K37" s="196" t="s">
        <v>46</v>
      </c>
      <c r="L37" s="80" t="s">
        <v>8</v>
      </c>
      <c r="M37" s="273" t="s">
        <v>55</v>
      </c>
      <c r="N37" s="274"/>
      <c r="O37" s="81" t="s">
        <v>52</v>
      </c>
      <c r="P37" s="37"/>
    </row>
    <row r="38" spans="2:16" ht="14">
      <c r="B38" s="25"/>
      <c r="C38" s="280"/>
      <c r="D38" s="281"/>
      <c r="E38" s="281"/>
      <c r="F38" s="281"/>
      <c r="G38" s="281"/>
      <c r="H38" s="281"/>
      <c r="I38" s="281"/>
      <c r="J38" s="282"/>
      <c r="K38" s="200"/>
      <c r="L38" s="90"/>
      <c r="M38" s="291"/>
      <c r="N38" s="292"/>
      <c r="O38" s="83"/>
      <c r="P38" s="38"/>
    </row>
    <row r="39" spans="2:16" ht="15" thickBot="1">
      <c r="B39" s="25"/>
      <c r="C39" s="286"/>
      <c r="D39" s="287"/>
      <c r="E39" s="287"/>
      <c r="F39" s="287"/>
      <c r="G39" s="287"/>
      <c r="H39" s="287"/>
      <c r="I39" s="287"/>
      <c r="J39" s="288"/>
      <c r="K39" s="85"/>
      <c r="L39" s="91"/>
      <c r="M39" s="289"/>
      <c r="N39" s="290"/>
      <c r="O39" s="92"/>
      <c r="P39" s="38"/>
    </row>
    <row r="40" spans="2:16" ht="15" thickBot="1">
      <c r="B40" s="25"/>
      <c r="C40" s="270" t="s">
        <v>53</v>
      </c>
      <c r="D40" s="271"/>
      <c r="E40" s="271"/>
      <c r="F40" s="271"/>
      <c r="G40" s="271"/>
      <c r="H40" s="271"/>
      <c r="I40" s="271"/>
      <c r="J40" s="271"/>
      <c r="K40" s="271"/>
      <c r="L40" s="271"/>
      <c r="M40" s="271"/>
      <c r="N40" s="272"/>
      <c r="O40" s="93">
        <v>0</v>
      </c>
      <c r="P40" s="38"/>
    </row>
    <row r="41" spans="2:16">
      <c r="B41" s="25"/>
      <c r="C41" s="298" t="s">
        <v>56</v>
      </c>
      <c r="D41" s="299"/>
      <c r="E41" s="299"/>
      <c r="F41" s="299"/>
      <c r="G41" s="299"/>
      <c r="H41" s="299"/>
      <c r="I41" s="299"/>
      <c r="J41" s="299"/>
      <c r="K41" s="299"/>
      <c r="L41" s="299"/>
      <c r="M41" s="299"/>
      <c r="N41" s="299"/>
      <c r="O41" s="300"/>
      <c r="P41" s="36"/>
    </row>
    <row r="42" spans="2:16">
      <c r="B42" s="25"/>
      <c r="C42" s="301"/>
      <c r="D42" s="302"/>
      <c r="E42" s="302"/>
      <c r="F42" s="302"/>
      <c r="G42" s="302"/>
      <c r="H42" s="302"/>
      <c r="I42" s="302"/>
      <c r="J42" s="302"/>
      <c r="K42" s="302"/>
      <c r="L42" s="302"/>
      <c r="M42" s="302"/>
      <c r="N42" s="302"/>
      <c r="O42" s="303"/>
      <c r="P42" s="36"/>
    </row>
    <row r="43" spans="2:16" ht="14" thickBot="1">
      <c r="B43" s="25"/>
      <c r="C43" s="304"/>
      <c r="D43" s="305"/>
      <c r="E43" s="305"/>
      <c r="F43" s="305"/>
      <c r="G43" s="305"/>
      <c r="H43" s="305"/>
      <c r="I43" s="305"/>
      <c r="J43" s="305"/>
      <c r="K43" s="305"/>
      <c r="L43" s="305"/>
      <c r="M43" s="305"/>
      <c r="N43" s="305"/>
      <c r="O43" s="306"/>
      <c r="P43" s="36"/>
    </row>
    <row r="44" spans="2:16" ht="15">
      <c r="B44" s="25"/>
      <c r="C44" s="295" t="s">
        <v>57</v>
      </c>
      <c r="D44" s="330"/>
      <c r="E44" s="330"/>
      <c r="F44" s="330"/>
      <c r="G44" s="330"/>
      <c r="H44" s="330"/>
      <c r="I44" s="330"/>
      <c r="J44" s="80" t="s">
        <v>58</v>
      </c>
      <c r="K44" s="198" t="s">
        <v>59</v>
      </c>
      <c r="L44" s="94" t="s">
        <v>60</v>
      </c>
      <c r="M44" s="273" t="s">
        <v>61</v>
      </c>
      <c r="N44" s="274"/>
      <c r="O44" s="81" t="s">
        <v>52</v>
      </c>
      <c r="P44" s="37"/>
    </row>
    <row r="45" spans="2:16" ht="14">
      <c r="B45" s="25"/>
      <c r="C45" s="280"/>
      <c r="D45" s="281"/>
      <c r="E45" s="281"/>
      <c r="F45" s="281"/>
      <c r="G45" s="281"/>
      <c r="H45" s="281"/>
      <c r="I45" s="281"/>
      <c r="J45" s="95"/>
      <c r="K45" s="96"/>
      <c r="L45" s="95"/>
      <c r="M45" s="342"/>
      <c r="N45" s="343"/>
      <c r="O45" s="83"/>
      <c r="P45" s="38"/>
    </row>
    <row r="46" spans="2:16" ht="15" thickBot="1">
      <c r="B46" s="25"/>
      <c r="C46" s="286"/>
      <c r="D46" s="287"/>
      <c r="E46" s="287"/>
      <c r="F46" s="287"/>
      <c r="G46" s="287"/>
      <c r="H46" s="287"/>
      <c r="I46" s="287"/>
      <c r="J46" s="97"/>
      <c r="K46" s="98"/>
      <c r="L46" s="97"/>
      <c r="M46" s="289"/>
      <c r="N46" s="290"/>
      <c r="O46" s="99"/>
      <c r="P46" s="38"/>
    </row>
    <row r="47" spans="2:16" ht="15" thickBot="1">
      <c r="B47" s="25"/>
      <c r="C47" s="270" t="s">
        <v>53</v>
      </c>
      <c r="D47" s="271"/>
      <c r="E47" s="271"/>
      <c r="F47" s="271"/>
      <c r="G47" s="271"/>
      <c r="H47" s="271"/>
      <c r="I47" s="271"/>
      <c r="J47" s="271"/>
      <c r="K47" s="271"/>
      <c r="L47" s="271"/>
      <c r="M47" s="271"/>
      <c r="N47" s="272"/>
      <c r="O47" s="89"/>
      <c r="P47" s="39"/>
    </row>
    <row r="48" spans="2:16">
      <c r="B48" s="25"/>
      <c r="C48" s="298" t="s">
        <v>62</v>
      </c>
      <c r="D48" s="299"/>
      <c r="E48" s="299"/>
      <c r="F48" s="299"/>
      <c r="G48" s="299"/>
      <c r="H48" s="299"/>
      <c r="I48" s="299"/>
      <c r="J48" s="299"/>
      <c r="K48" s="299"/>
      <c r="L48" s="299"/>
      <c r="M48" s="299"/>
      <c r="N48" s="299"/>
      <c r="O48" s="300"/>
      <c r="P48" s="36"/>
    </row>
    <row r="49" spans="2:16">
      <c r="B49" s="25"/>
      <c r="C49" s="301"/>
      <c r="D49" s="302"/>
      <c r="E49" s="302"/>
      <c r="F49" s="302"/>
      <c r="G49" s="302"/>
      <c r="H49" s="302"/>
      <c r="I49" s="302"/>
      <c r="J49" s="302"/>
      <c r="K49" s="302"/>
      <c r="L49" s="302"/>
      <c r="M49" s="302"/>
      <c r="N49" s="302"/>
      <c r="O49" s="303"/>
      <c r="P49" s="36"/>
    </row>
    <row r="50" spans="2:16" ht="14" thickBot="1">
      <c r="B50" s="25"/>
      <c r="C50" s="304"/>
      <c r="D50" s="305"/>
      <c r="E50" s="305"/>
      <c r="F50" s="305"/>
      <c r="G50" s="305"/>
      <c r="H50" s="305"/>
      <c r="I50" s="305"/>
      <c r="J50" s="305"/>
      <c r="K50" s="305"/>
      <c r="L50" s="305"/>
      <c r="M50" s="305"/>
      <c r="N50" s="305"/>
      <c r="O50" s="306"/>
      <c r="P50" s="36"/>
    </row>
    <row r="51" spans="2:16" ht="30">
      <c r="B51" s="25"/>
      <c r="C51" s="295" t="s">
        <v>63</v>
      </c>
      <c r="D51" s="330"/>
      <c r="E51" s="330"/>
      <c r="F51" s="330"/>
      <c r="G51" s="330"/>
      <c r="H51" s="330"/>
      <c r="I51" s="330"/>
      <c r="J51" s="80" t="s">
        <v>64</v>
      </c>
      <c r="K51" s="100" t="s">
        <v>65</v>
      </c>
      <c r="L51" s="101" t="s">
        <v>66</v>
      </c>
      <c r="M51" s="340" t="s">
        <v>51</v>
      </c>
      <c r="N51" s="341"/>
      <c r="O51" s="102" t="s">
        <v>52</v>
      </c>
      <c r="P51" s="40"/>
    </row>
    <row r="52" spans="2:16" ht="14">
      <c r="B52" s="25"/>
      <c r="C52" s="103"/>
      <c r="D52" s="104"/>
      <c r="E52" s="104"/>
      <c r="F52" s="104"/>
      <c r="G52" s="104"/>
      <c r="H52" s="104"/>
      <c r="I52" s="104"/>
      <c r="J52" s="105"/>
      <c r="K52" s="106"/>
      <c r="L52" s="107"/>
      <c r="M52" s="344"/>
      <c r="N52" s="345"/>
      <c r="O52" s="108"/>
      <c r="P52" s="41"/>
    </row>
    <row r="53" spans="2:16" ht="14">
      <c r="B53" s="25"/>
      <c r="C53" s="103"/>
      <c r="D53" s="104"/>
      <c r="E53" s="104"/>
      <c r="F53" s="104"/>
      <c r="G53" s="104"/>
      <c r="H53" s="104"/>
      <c r="I53" s="104"/>
      <c r="J53" s="105"/>
      <c r="K53" s="106"/>
      <c r="L53" s="107"/>
      <c r="M53" s="344"/>
      <c r="N53" s="345"/>
      <c r="O53" s="108"/>
      <c r="P53" s="41"/>
    </row>
    <row r="54" spans="2:16" ht="14">
      <c r="B54" s="25"/>
      <c r="C54" s="103"/>
      <c r="D54" s="104"/>
      <c r="E54" s="104"/>
      <c r="F54" s="104"/>
      <c r="G54" s="104"/>
      <c r="H54" s="104"/>
      <c r="I54" s="104"/>
      <c r="J54" s="105"/>
      <c r="K54" s="106"/>
      <c r="L54" s="107"/>
      <c r="M54" s="342"/>
      <c r="N54" s="343"/>
      <c r="O54" s="108"/>
      <c r="P54" s="41"/>
    </row>
    <row r="55" spans="2:16" ht="15" thickBot="1">
      <c r="B55" s="25"/>
      <c r="C55" s="286"/>
      <c r="D55" s="287"/>
      <c r="E55" s="287"/>
      <c r="F55" s="287"/>
      <c r="G55" s="287"/>
      <c r="H55" s="287"/>
      <c r="I55" s="287"/>
      <c r="J55" s="97"/>
      <c r="K55" s="98"/>
      <c r="L55" s="97"/>
      <c r="M55" s="289"/>
      <c r="N55" s="290"/>
      <c r="O55" s="99"/>
      <c r="P55" s="38"/>
    </row>
    <row r="56" spans="2:16" ht="15" thickBot="1">
      <c r="B56" s="25"/>
      <c r="C56" s="270" t="s">
        <v>53</v>
      </c>
      <c r="D56" s="271"/>
      <c r="E56" s="271"/>
      <c r="F56" s="271"/>
      <c r="G56" s="271"/>
      <c r="H56" s="271"/>
      <c r="I56" s="271"/>
      <c r="J56" s="271"/>
      <c r="K56" s="271"/>
      <c r="L56" s="271"/>
      <c r="M56" s="271"/>
      <c r="N56" s="272"/>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37" t="s">
        <v>67</v>
      </c>
      <c r="D58" s="338"/>
      <c r="E58" s="338"/>
      <c r="F58" s="338"/>
      <c r="G58" s="338"/>
      <c r="H58" s="338"/>
      <c r="I58" s="338"/>
      <c r="J58" s="338"/>
      <c r="K58" s="338"/>
      <c r="L58" s="338"/>
      <c r="M58" s="338"/>
      <c r="N58" s="339"/>
      <c r="O58" s="109"/>
      <c r="P58" s="42"/>
    </row>
    <row r="59" spans="2:16">
      <c r="B59" s="25"/>
      <c r="C59" s="298" t="s">
        <v>68</v>
      </c>
      <c r="D59" s="299"/>
      <c r="E59" s="299"/>
      <c r="F59" s="299"/>
      <c r="G59" s="299"/>
      <c r="H59" s="299"/>
      <c r="I59" s="299"/>
      <c r="J59" s="299"/>
      <c r="K59" s="299"/>
      <c r="L59" s="299"/>
      <c r="M59" s="299"/>
      <c r="N59" s="299"/>
      <c r="O59" s="300"/>
      <c r="P59" s="36"/>
    </row>
    <row r="60" spans="2:16">
      <c r="B60" s="25"/>
      <c r="C60" s="301"/>
      <c r="D60" s="302"/>
      <c r="E60" s="302"/>
      <c r="F60" s="302"/>
      <c r="G60" s="302"/>
      <c r="H60" s="302"/>
      <c r="I60" s="302"/>
      <c r="J60" s="302"/>
      <c r="K60" s="302"/>
      <c r="L60" s="302"/>
      <c r="M60" s="302"/>
      <c r="N60" s="302"/>
      <c r="O60" s="303"/>
      <c r="P60" s="36"/>
    </row>
    <row r="61" spans="2:16" ht="14" thickBot="1">
      <c r="B61" s="25"/>
      <c r="C61" s="304"/>
      <c r="D61" s="305"/>
      <c r="E61" s="305"/>
      <c r="F61" s="305"/>
      <c r="G61" s="305"/>
      <c r="H61" s="305"/>
      <c r="I61" s="305"/>
      <c r="J61" s="305"/>
      <c r="K61" s="305"/>
      <c r="L61" s="305"/>
      <c r="M61" s="305"/>
      <c r="N61" s="305"/>
      <c r="O61" s="306"/>
      <c r="P61" s="36"/>
    </row>
    <row r="62" spans="2:16" ht="15">
      <c r="B62" s="25"/>
      <c r="C62" s="295" t="s">
        <v>69</v>
      </c>
      <c r="D62" s="330"/>
      <c r="E62" s="330"/>
      <c r="F62" s="330"/>
      <c r="G62" s="330"/>
      <c r="H62" s="330"/>
      <c r="I62" s="330"/>
      <c r="J62" s="198"/>
      <c r="K62" s="199"/>
      <c r="L62" s="101" t="s">
        <v>70</v>
      </c>
      <c r="M62" s="340" t="s">
        <v>71</v>
      </c>
      <c r="N62" s="341"/>
      <c r="O62" s="102"/>
      <c r="P62" s="40"/>
    </row>
    <row r="63" spans="2:16" ht="14">
      <c r="B63" s="25"/>
      <c r="C63" s="280" t="s">
        <v>72</v>
      </c>
      <c r="D63" s="281"/>
      <c r="E63" s="281"/>
      <c r="F63" s="281"/>
      <c r="G63" s="281"/>
      <c r="H63" s="281"/>
      <c r="I63" s="281"/>
      <c r="J63" s="110"/>
      <c r="K63" s="111"/>
      <c r="L63" s="112"/>
      <c r="M63" s="358"/>
      <c r="N63" s="359"/>
      <c r="O63" s="113"/>
      <c r="P63" s="43"/>
    </row>
    <row r="64" spans="2:16" ht="14">
      <c r="B64" s="25"/>
      <c r="C64" s="84" t="s">
        <v>73</v>
      </c>
      <c r="D64" s="85"/>
      <c r="E64" s="85"/>
      <c r="F64" s="85"/>
      <c r="G64" s="85"/>
      <c r="H64" s="85"/>
      <c r="I64" s="85"/>
      <c r="J64" s="110"/>
      <c r="K64" s="111"/>
      <c r="L64" s="112"/>
      <c r="M64" s="358"/>
      <c r="N64" s="359"/>
      <c r="O64" s="113"/>
      <c r="P64" s="43"/>
    </row>
    <row r="65" spans="2:16" ht="15" thickBot="1">
      <c r="B65" s="25"/>
      <c r="C65" s="69" t="s">
        <v>74</v>
      </c>
      <c r="D65" s="70"/>
      <c r="E65" s="70"/>
      <c r="F65" s="70"/>
      <c r="G65" s="70"/>
      <c r="H65" s="70"/>
      <c r="I65" s="70"/>
      <c r="J65" s="114"/>
      <c r="K65" s="115"/>
      <c r="L65" s="112"/>
      <c r="M65" s="360"/>
      <c r="N65" s="361"/>
      <c r="O65" s="113"/>
      <c r="P65" s="43"/>
    </row>
    <row r="66" spans="2:16" ht="15" thickBot="1">
      <c r="B66" s="25"/>
      <c r="C66" s="270" t="s">
        <v>53</v>
      </c>
      <c r="D66" s="271"/>
      <c r="E66" s="271"/>
      <c r="F66" s="271"/>
      <c r="G66" s="271"/>
      <c r="H66" s="271"/>
      <c r="I66" s="271"/>
      <c r="J66" s="271"/>
      <c r="K66" s="271"/>
      <c r="L66" s="271"/>
      <c r="M66" s="271"/>
      <c r="N66" s="272"/>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37" t="s">
        <v>75</v>
      </c>
      <c r="D68" s="338"/>
      <c r="E68" s="338"/>
      <c r="F68" s="338"/>
      <c r="G68" s="338"/>
      <c r="H68" s="338"/>
      <c r="I68" s="338"/>
      <c r="J68" s="338"/>
      <c r="K68" s="338"/>
      <c r="L68" s="338"/>
      <c r="M68" s="338"/>
      <c r="N68" s="339"/>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76</v>
      </c>
      <c r="I70" s="118"/>
      <c r="J70" s="118"/>
      <c r="K70" s="118"/>
      <c r="L70" s="52"/>
      <c r="M70" s="52"/>
      <c r="N70" s="52"/>
      <c r="O70" s="76"/>
      <c r="P70" s="26"/>
    </row>
    <row r="71" spans="2:16" ht="14">
      <c r="B71" s="25"/>
      <c r="C71" s="75"/>
      <c r="D71" s="52"/>
      <c r="E71" s="52"/>
      <c r="F71" s="52"/>
      <c r="G71" s="52"/>
      <c r="H71" s="118" t="s">
        <v>77</v>
      </c>
      <c r="I71" s="52"/>
      <c r="J71" s="52"/>
      <c r="K71" s="52"/>
      <c r="L71" s="52"/>
      <c r="M71" s="52"/>
      <c r="N71" s="52"/>
      <c r="O71" s="76"/>
      <c r="P71" s="45"/>
    </row>
    <row r="72" spans="2:16" ht="14">
      <c r="B72" s="25"/>
      <c r="C72" s="75"/>
      <c r="D72" s="52"/>
      <c r="E72" s="52"/>
      <c r="F72" s="52"/>
      <c r="G72" s="52"/>
      <c r="H72" s="118" t="s">
        <v>91</v>
      </c>
      <c r="I72" s="52"/>
      <c r="J72" s="52"/>
      <c r="K72" s="52"/>
      <c r="L72" s="52"/>
      <c r="M72" s="52"/>
      <c r="N72" s="52"/>
      <c r="O72" s="76"/>
      <c r="P72" s="45"/>
    </row>
    <row r="73" spans="2:16" ht="14">
      <c r="B73" s="25"/>
      <c r="C73" s="61"/>
      <c r="D73" s="119"/>
      <c r="E73" s="119"/>
      <c r="F73" s="119"/>
      <c r="G73" s="119"/>
      <c r="H73" s="118" t="s">
        <v>81</v>
      </c>
      <c r="I73" s="119"/>
      <c r="J73" s="119"/>
      <c r="K73" s="119"/>
      <c r="L73" s="119"/>
      <c r="M73" s="119"/>
      <c r="N73" s="119"/>
      <c r="O73" s="120"/>
      <c r="P73" s="46"/>
    </row>
    <row r="74" spans="2:16" ht="14">
      <c r="B74" s="25"/>
      <c r="C74" s="75"/>
      <c r="D74" s="52"/>
      <c r="E74" s="52"/>
      <c r="F74" s="52"/>
      <c r="G74" s="52"/>
      <c r="H74" s="52" t="s">
        <v>78</v>
      </c>
      <c r="I74" s="52"/>
      <c r="J74" s="52"/>
      <c r="K74" s="52"/>
      <c r="L74" s="52"/>
      <c r="M74" s="52"/>
      <c r="N74" s="52"/>
      <c r="O74" s="76"/>
      <c r="P74" s="26"/>
    </row>
    <row r="75" spans="2:16" ht="14">
      <c r="B75" s="25"/>
      <c r="C75" s="121" t="s">
        <v>79</v>
      </c>
      <c r="D75" s="122"/>
      <c r="E75" s="122"/>
      <c r="F75" s="122"/>
      <c r="G75" s="122"/>
      <c r="H75" s="122"/>
      <c r="I75" s="122"/>
      <c r="J75" s="122"/>
      <c r="K75" s="122"/>
      <c r="L75" s="122"/>
      <c r="M75" s="122"/>
      <c r="N75" s="122"/>
      <c r="O75" s="123"/>
      <c r="P75" s="26"/>
    </row>
    <row r="76" spans="2:16" ht="14">
      <c r="B76" s="25"/>
      <c r="C76" s="355"/>
      <c r="D76" s="356"/>
      <c r="E76" s="356"/>
      <c r="F76" s="356"/>
      <c r="G76" s="356"/>
      <c r="H76" s="356"/>
      <c r="I76" s="356"/>
      <c r="J76" s="356"/>
      <c r="K76" s="356"/>
      <c r="L76" s="356"/>
      <c r="M76" s="356"/>
      <c r="N76" s="356"/>
      <c r="O76" s="357"/>
      <c r="P76" s="46"/>
    </row>
    <row r="77" spans="2:16" ht="14">
      <c r="B77" s="25"/>
      <c r="C77" s="355"/>
      <c r="D77" s="356"/>
      <c r="E77" s="356"/>
      <c r="F77" s="356"/>
      <c r="G77" s="356"/>
      <c r="H77" s="356"/>
      <c r="I77" s="356"/>
      <c r="J77" s="356"/>
      <c r="K77" s="356"/>
      <c r="L77" s="356"/>
      <c r="M77" s="356"/>
      <c r="N77" s="356"/>
      <c r="O77" s="357"/>
      <c r="P77" s="46"/>
    </row>
    <row r="78" spans="2:16" ht="14">
      <c r="B78" s="25"/>
      <c r="C78" s="61"/>
      <c r="D78" s="119"/>
      <c r="E78" s="119"/>
      <c r="F78" s="119"/>
      <c r="G78" s="119"/>
      <c r="H78" s="119"/>
      <c r="I78" s="119"/>
      <c r="J78" s="119"/>
      <c r="K78" s="119"/>
      <c r="L78" s="119"/>
      <c r="M78" s="119"/>
      <c r="N78" s="119"/>
      <c r="O78" s="120"/>
      <c r="P78" s="46"/>
    </row>
    <row r="79" spans="2:16" ht="14">
      <c r="B79" s="25"/>
      <c r="C79" s="124" t="s">
        <v>80</v>
      </c>
      <c r="D79" s="119"/>
      <c r="E79" s="119"/>
      <c r="F79" s="119"/>
      <c r="G79" s="119"/>
      <c r="H79" s="119"/>
      <c r="I79" s="119"/>
      <c r="J79" s="119"/>
      <c r="K79" s="119"/>
      <c r="L79" s="119"/>
      <c r="M79" s="119"/>
      <c r="N79" s="119"/>
      <c r="O79" s="120"/>
      <c r="P79" s="46"/>
    </row>
    <row r="80" spans="2:16" ht="12.75" customHeight="1">
      <c r="B80" s="25"/>
      <c r="C80" s="352" t="s">
        <v>89</v>
      </c>
      <c r="D80" s="353"/>
      <c r="E80" s="353"/>
      <c r="F80" s="353"/>
      <c r="G80" s="353"/>
      <c r="H80" s="353"/>
      <c r="I80" s="353"/>
      <c r="J80" s="353"/>
      <c r="K80" s="353"/>
      <c r="L80" s="353"/>
      <c r="M80" s="353"/>
      <c r="N80" s="353"/>
      <c r="O80" s="354"/>
      <c r="P80" s="47"/>
    </row>
    <row r="81" spans="2:16" ht="28.5" customHeight="1">
      <c r="B81" s="25"/>
      <c r="C81" s="352"/>
      <c r="D81" s="353"/>
      <c r="E81" s="353"/>
      <c r="F81" s="353"/>
      <c r="G81" s="353"/>
      <c r="H81" s="353"/>
      <c r="I81" s="353"/>
      <c r="J81" s="353"/>
      <c r="K81" s="353"/>
      <c r="L81" s="353"/>
      <c r="M81" s="353"/>
      <c r="N81" s="353"/>
      <c r="O81" s="354"/>
      <c r="P81" s="47"/>
    </row>
    <row r="82" spans="2:16" ht="13.25" customHeight="1">
      <c r="B82" s="25"/>
      <c r="C82" s="352" t="s">
        <v>90</v>
      </c>
      <c r="D82" s="353"/>
      <c r="E82" s="353"/>
      <c r="F82" s="353"/>
      <c r="G82" s="353"/>
      <c r="H82" s="353"/>
      <c r="I82" s="353"/>
      <c r="J82" s="353"/>
      <c r="K82" s="353"/>
      <c r="L82" s="353"/>
      <c r="M82" s="353"/>
      <c r="N82" s="353"/>
      <c r="O82" s="354"/>
      <c r="P82" s="47"/>
    </row>
    <row r="83" spans="2:16" ht="45" customHeight="1">
      <c r="B83" s="25"/>
      <c r="C83" s="352"/>
      <c r="D83" s="353"/>
      <c r="E83" s="353"/>
      <c r="F83" s="353"/>
      <c r="G83" s="353"/>
      <c r="H83" s="353"/>
      <c r="I83" s="353"/>
      <c r="J83" s="353"/>
      <c r="K83" s="353"/>
      <c r="L83" s="353"/>
      <c r="M83" s="353"/>
      <c r="N83" s="353"/>
      <c r="O83" s="354"/>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76</v>
      </c>
      <c r="I85" s="52"/>
      <c r="J85" s="52"/>
      <c r="K85" s="52"/>
      <c r="L85" s="52"/>
      <c r="M85" s="52"/>
      <c r="N85" s="52"/>
      <c r="O85" s="76"/>
      <c r="P85" s="26"/>
    </row>
    <row r="86" spans="2:16" ht="14">
      <c r="B86" s="25"/>
      <c r="C86" s="75"/>
      <c r="D86" s="52"/>
      <c r="E86" s="52"/>
      <c r="F86" s="52"/>
      <c r="G86" s="52"/>
      <c r="H86" s="52" t="s">
        <v>77</v>
      </c>
      <c r="I86" s="85"/>
      <c r="J86" s="85"/>
      <c r="K86" s="85"/>
      <c r="L86" s="52"/>
      <c r="M86" s="52"/>
      <c r="N86" s="52"/>
      <c r="O86" s="76"/>
      <c r="P86" s="26"/>
    </row>
    <row r="87" spans="2:16" ht="14">
      <c r="B87" s="25"/>
      <c r="C87" s="75"/>
      <c r="D87" s="52"/>
      <c r="E87" s="52"/>
      <c r="F87" s="52"/>
      <c r="G87" s="52"/>
      <c r="H87" s="52" t="s">
        <v>92</v>
      </c>
      <c r="I87" s="125"/>
      <c r="J87" s="125"/>
      <c r="K87" s="125"/>
      <c r="L87" s="52"/>
      <c r="M87" s="52"/>
      <c r="N87" s="52"/>
      <c r="O87" s="76"/>
      <c r="P87" s="26"/>
    </row>
    <row r="88" spans="2:16" ht="14">
      <c r="B88" s="25"/>
      <c r="C88" s="126"/>
      <c r="D88" s="119"/>
      <c r="E88" s="119"/>
      <c r="F88" s="119"/>
      <c r="G88" s="119"/>
      <c r="H88" s="52" t="s">
        <v>82</v>
      </c>
      <c r="I88" s="52"/>
      <c r="J88" s="52"/>
      <c r="K88" s="52"/>
      <c r="L88" s="119"/>
      <c r="M88" s="119"/>
      <c r="N88" s="119"/>
      <c r="O88" s="120"/>
      <c r="P88" s="46"/>
    </row>
    <row r="89" spans="2:16" ht="18.75" customHeight="1" thickBot="1">
      <c r="B89" s="25"/>
      <c r="C89" s="348"/>
      <c r="D89" s="349"/>
      <c r="E89" s="349"/>
      <c r="F89" s="98"/>
      <c r="G89" s="98"/>
      <c r="H89" s="98"/>
      <c r="I89" s="98"/>
      <c r="J89" s="98"/>
      <c r="K89" s="346"/>
      <c r="L89" s="346"/>
      <c r="M89" s="346"/>
      <c r="N89" s="346"/>
      <c r="O89" s="347"/>
      <c r="P89" s="48"/>
    </row>
    <row r="90" spans="2:16" ht="14" thickBot="1">
      <c r="B90" s="49"/>
      <c r="C90" s="50"/>
      <c r="D90" s="50"/>
      <c r="E90" s="50"/>
      <c r="F90" s="50"/>
      <c r="G90" s="50"/>
      <c r="H90" s="50"/>
      <c r="I90" s="50"/>
      <c r="J90" s="50"/>
      <c r="K90" s="50"/>
      <c r="L90" s="50"/>
      <c r="M90" s="50"/>
      <c r="N90" s="50"/>
      <c r="O90" s="50"/>
      <c r="P90" s="51"/>
    </row>
    <row r="91" spans="2:16" ht="1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p:lastModifiedBy>
  <cp:revision/>
  <cp:lastPrinted>2021-07-22T21:21:55Z</cp:lastPrinted>
  <dcterms:created xsi:type="dcterms:W3CDTF">2006-06-27T16:47:25Z</dcterms:created>
  <dcterms:modified xsi:type="dcterms:W3CDTF">2025-03-18T18:04:36Z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