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SDM/SDM 2025 /PROCESOS SDM 2025 /MINIMA CUANTIA Técnico-Mecánica y de Emisiones Contaminantes (RTMyEC)/RADICADOS PUBLICAR /"/>
    </mc:Choice>
  </mc:AlternateContent>
  <bookViews>
    <workbookView xWindow="240" yWindow="460" windowWidth="15000" windowHeight="16500" tabRatio="500"/>
  </bookViews>
  <sheets>
    <sheet name="ESTUDIO DE MERCADO" sheetId="1" r:id="rId1"/>
    <sheet name="Precios Techo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7GnakgMfJg83Fw31snrzr8dlt48SqWAa731jRyjZv1c="/>
    </ext>
  </extLst>
</workbook>
</file>

<file path=xl/calcChain.xml><?xml version="1.0" encoding="utf-8"?>
<calcChain xmlns="http://schemas.openxmlformats.org/spreadsheetml/2006/main">
  <c r="G4" i="1" l="1"/>
  <c r="M4" i="1"/>
  <c r="O4" i="1"/>
  <c r="U4" i="1"/>
  <c r="W4" i="1"/>
  <c r="AC4" i="1"/>
  <c r="AE4" i="1"/>
  <c r="AK4" i="1"/>
  <c r="AL4" i="1"/>
  <c r="AQ4" i="1"/>
  <c r="G6" i="2"/>
  <c r="G5" i="1"/>
  <c r="M5" i="1"/>
  <c r="O5" i="1"/>
  <c r="U5" i="1"/>
  <c r="W5" i="1"/>
  <c r="AC5" i="1"/>
  <c r="AE5" i="1"/>
  <c r="AK5" i="1"/>
  <c r="AL5" i="1"/>
  <c r="AQ5" i="1"/>
  <c r="G7" i="2"/>
  <c r="G6" i="1"/>
  <c r="M6" i="1"/>
  <c r="O6" i="1"/>
  <c r="U6" i="1"/>
  <c r="W6" i="1"/>
  <c r="AC6" i="1"/>
  <c r="AE6" i="1"/>
  <c r="AK6" i="1"/>
  <c r="AL6" i="1"/>
  <c r="AQ6" i="1"/>
  <c r="G8" i="2"/>
  <c r="G7" i="1"/>
  <c r="M7" i="1"/>
  <c r="O7" i="1"/>
  <c r="U7" i="1"/>
  <c r="W7" i="1"/>
  <c r="AC7" i="1"/>
  <c r="AE7" i="1"/>
  <c r="AK7" i="1"/>
  <c r="AL7" i="1"/>
  <c r="AQ7" i="1"/>
  <c r="G9" i="2"/>
  <c r="G8" i="1"/>
  <c r="M8" i="1"/>
  <c r="O8" i="1"/>
  <c r="U8" i="1"/>
  <c r="W8" i="1"/>
  <c r="AC8" i="1"/>
  <c r="AE8" i="1"/>
  <c r="AK8" i="1"/>
  <c r="AL8" i="1"/>
  <c r="AQ8" i="1"/>
  <c r="G10" i="2"/>
  <c r="G9" i="1"/>
  <c r="M9" i="1"/>
  <c r="O9" i="1"/>
  <c r="U9" i="1"/>
  <c r="W9" i="1"/>
  <c r="AC9" i="1"/>
  <c r="AE9" i="1"/>
  <c r="AK9" i="1"/>
  <c r="AL9" i="1"/>
  <c r="AQ9" i="1"/>
  <c r="G11" i="2"/>
  <c r="G10" i="1"/>
  <c r="M10" i="1"/>
  <c r="O10" i="1"/>
  <c r="U10" i="1"/>
  <c r="W10" i="1"/>
  <c r="AC10" i="1"/>
  <c r="AE10" i="1"/>
  <c r="AK10" i="1"/>
  <c r="AL10" i="1"/>
  <c r="AQ10" i="1"/>
  <c r="G12" i="2"/>
  <c r="G13" i="2"/>
  <c r="F12" i="2"/>
  <c r="E12" i="2"/>
  <c r="D12" i="2"/>
  <c r="C12" i="2"/>
  <c r="F11" i="2"/>
  <c r="E11" i="2"/>
  <c r="D11" i="2"/>
  <c r="C11" i="2"/>
  <c r="F10" i="2"/>
  <c r="E10" i="2"/>
  <c r="D10" i="2"/>
  <c r="C10" i="2"/>
  <c r="F9" i="2"/>
  <c r="E9" i="2"/>
  <c r="D9" i="2"/>
  <c r="C9" i="2"/>
  <c r="F8" i="2"/>
  <c r="E8" i="2"/>
  <c r="D8" i="2"/>
  <c r="C8" i="2"/>
  <c r="F7" i="2"/>
  <c r="E7" i="2"/>
  <c r="D7" i="2"/>
  <c r="C7" i="2"/>
  <c r="F6" i="2"/>
  <c r="E6" i="2"/>
  <c r="D6" i="2"/>
  <c r="C6" i="2"/>
  <c r="AQ11" i="1"/>
  <c r="AM4" i="1"/>
  <c r="AM5" i="1"/>
  <c r="AM6" i="1"/>
  <c r="AM7" i="1"/>
  <c r="AM8" i="1"/>
  <c r="AM9" i="1"/>
  <c r="AM10" i="1"/>
  <c r="AM11" i="1"/>
  <c r="AL11" i="1"/>
  <c r="AN10" i="1"/>
  <c r="AO10" i="1"/>
  <c r="AP10" i="1"/>
  <c r="AN9" i="1"/>
  <c r="AO9" i="1"/>
  <c r="AP9" i="1"/>
  <c r="AN8" i="1"/>
  <c r="AO8" i="1"/>
  <c r="AP8" i="1"/>
  <c r="AN7" i="1"/>
  <c r="AO7" i="1"/>
  <c r="AP7" i="1"/>
  <c r="AN6" i="1"/>
  <c r="AO6" i="1"/>
  <c r="AP6" i="1"/>
  <c r="AN5" i="1"/>
  <c r="AO5" i="1"/>
  <c r="AP5" i="1"/>
  <c r="AN4" i="1"/>
  <c r="AO4" i="1"/>
  <c r="AP4" i="1"/>
</calcChain>
</file>

<file path=xl/sharedStrings.xml><?xml version="1.0" encoding="utf-8"?>
<sst xmlns="http://schemas.openxmlformats.org/spreadsheetml/2006/main" count="72" uniqueCount="36">
  <si>
    <t xml:space="preserve">DESCRIPCIÓN ITEM / CANTIDADES </t>
  </si>
  <si>
    <t>COTIZACIÓN DIAGNOSTIAUTOS SAS</t>
  </si>
  <si>
    <t>COTIZACIÓN MOTOMAS LTDA AVENIDA 1 DE MAYO</t>
  </si>
  <si>
    <t>COTIZACIÓN DIAGNOSTICENTRO INTEGRAL AUTOMOTRIZ D.I.A. E.U</t>
  </si>
  <si>
    <t>COTIZACIÓN CDA BONANZA SAS</t>
  </si>
  <si>
    <t xml:space="preserve">VALOR PROMEDIO UNITARIO TOTAL </t>
  </si>
  <si>
    <t>DESVIACION ESTÁNDAR UNITARIO TOTAL</t>
  </si>
  <si>
    <t>CONFIABILIDAD</t>
  </si>
  <si>
    <t>VALOR PROMEDIO VALOR TOTAL X CANTIDAD</t>
  </si>
  <si>
    <t>ITEM</t>
  </si>
  <si>
    <t>DESCRIPCIÓN</t>
  </si>
  <si>
    <t>UND</t>
  </si>
  <si>
    <t>CANTIDAD</t>
  </si>
  <si>
    <t>VALOR DEL SERVICIO</t>
  </si>
  <si>
    <t>IVA
(19%)</t>
  </si>
  <si>
    <t>OTROS IMPUESTOS O GRAVAMENES*</t>
  </si>
  <si>
    <t>VALOR RUNT</t>
  </si>
  <si>
    <t>VALOR SICOV</t>
  </si>
  <si>
    <t>VALOR ANSV</t>
  </si>
  <si>
    <t>VALOR RECAUDO</t>
  </si>
  <si>
    <t xml:space="preserve">VALOR UNITARIO TOTAL </t>
  </si>
  <si>
    <t>COEF DE VARIACIÓN</t>
  </si>
  <si>
    <t>MARGEN DE CONFIABILIDAD</t>
  </si>
  <si>
    <t>NIVEL DE CONFIABILIDAD</t>
  </si>
  <si>
    <t>SERVICIO DE REVISIÓN TÉCNICO-MECÁNICA PARA VEHÍCULO LIVIANO CAMIONETA NISSAN URVAN MODELO 2020</t>
  </si>
  <si>
    <t>SERVICIO DE REVISIÓN TÉCNICO-MECÁNICA PARA VEHÍCULO LIVIANO CAMIONETA NISSAN URVAN MODELO 2018</t>
  </si>
  <si>
    <t>SERVICIO DE REVISIÓN TÉCNICO-MECÁNICA PARA VEHÍCULO LIVIANO CAMIONETA NISSAN URVAN MODELO 2011</t>
  </si>
  <si>
    <t>SERVICIO DE REVISIÓN TÉCNICO-MECÁNICA PARA VEHÍCULO LIVIANO CAMIONETA NISSAN  FRONTIER MODELO 2020</t>
  </si>
  <si>
    <t>SERVICIO DE REVISIÓN TÉCNICO-MECÁNICA PARA MOTOCICLETA YAMAHA FZN250-A MODELO 2023</t>
  </si>
  <si>
    <t>SERVICIO DE REVISIÓN TÉCNICO-MECÁNICA PARA MOTOCICLETA YAMAHA XTZ 250 MODELO 2023</t>
  </si>
  <si>
    <t>SERVICIO DE REVISIÓN TÉCNICO-MECÁNICA PARA MOTOCICLETA YAMAHA XT660R MODELO 2011</t>
  </si>
  <si>
    <t xml:space="preserve">TOTAL  </t>
  </si>
  <si>
    <t>NOTA: Se redondean algunos valores cotizados al peso mas cercano</t>
  </si>
  <si>
    <t>PRECIOS TECHO UNITARIOS INCLUIDO IVA</t>
  </si>
  <si>
    <t>PRECIOS TECHO TOTALES INCLUIDO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</si>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</sst>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??_-;_-@"/>
    <numFmt numFmtId="165" formatCode="&quot;$&quot;\ #,##0"/>
    <numFmt numFmtId="166" formatCode="_-* #,##0_-;\-* #,##0_-;_-* &quot;-&quot;??_-;_-@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0"/>
      <color theme="1"/>
      <name val="Arial Narrow"/>
    </font>
    <font>
      <sz val="11"/>
      <name val="Calibri"/>
    </font>
    <font>
      <b/>
      <sz val="9"/>
      <color rgb="FF000000"/>
      <name val="Arial Narrow"/>
    </font>
    <font>
      <b/>
      <sz val="9"/>
      <color theme="1"/>
      <name val="Arial Narrow"/>
    </font>
    <font>
      <b/>
      <sz val="8"/>
      <color theme="1"/>
      <name val="Calibri"/>
    </font>
    <font>
      <b/>
      <sz val="8"/>
      <color rgb="FF000000"/>
      <name val="Arial Narrow"/>
    </font>
    <font>
      <sz val="10"/>
      <color rgb="FF000000"/>
      <name val="Arial Narrow"/>
    </font>
    <font>
      <sz val="10"/>
      <color theme="1"/>
      <name val="Arial Narrow"/>
    </font>
    <font>
      <sz val="9"/>
      <color theme="1"/>
      <name val="Arial Narrow"/>
    </font>
    <font>
      <sz val="10"/>
      <color theme="1"/>
      <name val="Calibri"/>
    </font>
    <font>
      <b/>
      <sz val="11"/>
      <color theme="1"/>
      <name val="Calibri"/>
    </font>
    <font>
      <b/>
      <sz val="11"/>
      <color theme="1"/>
      <name val="Arial Narrow"/>
    </font>
    <font>
      <sz val="10"/>
      <color rgb="FF000000"/>
      <name val="Calibri"/>
    </font>
    <font>
      <sz val="13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8EAADB"/>
        <bgColor rgb="FF8EAADB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164" fontId="1" fillId="0" borderId="0" xfId="0" applyNumberFormat="1" applyFont="1"/>
    <xf numFmtId="0" fontId="6" fillId="7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164" fontId="4" fillId="8" borderId="10" xfId="0" applyNumberFormat="1" applyFont="1" applyFill="1" applyBorder="1" applyAlignment="1">
      <alignment horizontal="center" vertical="center" wrapText="1"/>
    </xf>
    <xf numFmtId="164" fontId="4" fillId="8" borderId="11" xfId="0" applyNumberFormat="1" applyFont="1" applyFill="1" applyBorder="1" applyAlignment="1">
      <alignment horizontal="center" vertical="center" wrapText="1"/>
    </xf>
    <xf numFmtId="164" fontId="4" fillId="8" borderId="12" xfId="0" applyNumberFormat="1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7" borderId="9" xfId="0" applyFont="1" applyFill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255" wrapText="1"/>
    </xf>
    <xf numFmtId="0" fontId="8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 wrapText="1"/>
    </xf>
    <xf numFmtId="165" fontId="10" fillId="0" borderId="11" xfId="0" applyNumberFormat="1" applyFont="1" applyBorder="1" applyAlignment="1">
      <alignment horizontal="center" vertical="center" wrapText="1"/>
    </xf>
    <xf numFmtId="165" fontId="10" fillId="9" borderId="11" xfId="0" applyNumberFormat="1" applyFont="1" applyFill="1" applyBorder="1" applyAlignment="1">
      <alignment horizontal="center" vertical="center"/>
    </xf>
    <xf numFmtId="165" fontId="10" fillId="0" borderId="16" xfId="0" applyNumberFormat="1" applyFont="1" applyBorder="1" applyAlignment="1">
      <alignment horizontal="center" vertical="center" wrapText="1"/>
    </xf>
    <xf numFmtId="165" fontId="9" fillId="3" borderId="10" xfId="0" applyNumberFormat="1" applyFont="1" applyFill="1" applyBorder="1" applyAlignment="1">
      <alignment horizontal="center" vertical="center"/>
    </xf>
    <xf numFmtId="165" fontId="9" fillId="4" borderId="11" xfId="0" applyNumberFormat="1" applyFont="1" applyFill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166" fontId="9" fillId="0" borderId="11" xfId="0" applyNumberFormat="1" applyFont="1" applyBorder="1" applyAlignment="1">
      <alignment horizontal="center" vertical="center"/>
    </xf>
    <xf numFmtId="165" fontId="9" fillId="6" borderId="17" xfId="0" applyNumberFormat="1" applyFont="1" applyFill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12" fillId="0" borderId="0" xfId="0" applyFont="1"/>
    <xf numFmtId="164" fontId="13" fillId="0" borderId="22" xfId="0" applyNumberFormat="1" applyFont="1" applyBorder="1" applyAlignment="1">
      <alignment horizontal="center" vertical="center"/>
    </xf>
    <xf numFmtId="164" fontId="13" fillId="0" borderId="23" xfId="0" applyNumberFormat="1" applyFont="1" applyBorder="1" applyAlignment="1">
      <alignment horizontal="center" vertical="center"/>
    </xf>
    <xf numFmtId="164" fontId="13" fillId="0" borderId="25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15" fillId="0" borderId="0" xfId="0" applyFont="1"/>
    <xf numFmtId="165" fontId="11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7" fillId="8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textRotation="255" wrapText="1"/>
    </xf>
    <xf numFmtId="0" fontId="8" fillId="0" borderId="11" xfId="0" applyFont="1" applyBorder="1" applyAlignment="1">
      <alignment horizontal="center" vertical="center" wrapText="1"/>
    </xf>
    <xf numFmtId="165" fontId="9" fillId="0" borderId="11" xfId="0" applyNumberFormat="1" applyFont="1" applyBorder="1" applyAlignment="1">
      <alignment horizontal="center" vertical="center"/>
    </xf>
    <xf numFmtId="164" fontId="13" fillId="0" borderId="11" xfId="0" applyNumberFormat="1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7" xfId="0" applyFont="1" applyBorder="1"/>
    <xf numFmtId="0" fontId="5" fillId="6" borderId="8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13" fillId="8" borderId="18" xfId="0" applyFont="1" applyFill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13" fillId="0" borderId="18" xfId="0" applyFont="1" applyBorder="1" applyAlignment="1">
      <alignment horizontal="center"/>
    </xf>
    <xf numFmtId="0" fontId="3" fillId="0" borderId="21" xfId="0" applyFont="1" applyBorder="1"/>
    <xf numFmtId="166" fontId="13" fillId="8" borderId="2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/>
    <xf numFmtId="0" fontId="5" fillId="3" borderId="4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5" fillId="4" borderId="5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2" fillId="0" borderId="16" xfId="0" applyFont="1" applyBorder="1" applyAlignment="1">
      <alignment horizontal="center" vertical="center"/>
    </xf>
    <xf numFmtId="0" fontId="3" fillId="0" borderId="26" xfId="0" applyFont="1" applyBorder="1"/>
    <xf numFmtId="0" fontId="3" fillId="0" borderId="27" xfId="0" applyFont="1" applyBorder="1"/>
    <xf numFmtId="0" fontId="5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92D050"/>
          <bgColor rgb="FF92D05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customschemas.google.com/relationships/workbookmetadata" Target="metadata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BE995"/>
  <sheetViews>
    <sheetView showGridLines="0" tabSelected="1" topLeftCell="AE1" workbookViewId="0">
      <selection activeCell="C10" sqref="C10"/>
    </sheetView>
  </sheetViews>
  <sheetFormatPr baseColWidth="10" defaultColWidth="14.5" defaultRowHeight="15" customHeight="1" x14ac:dyDescent="0.2"/>
  <cols>
    <col min="1" max="1" width="1" customWidth="1"/>
    <col min="2" max="2" width="7.83203125" customWidth="1"/>
    <col min="3" max="3" width="47.83203125" customWidth="1"/>
    <col min="4" max="4" width="7.5" customWidth="1"/>
    <col min="5" max="5" width="7.83203125" customWidth="1"/>
    <col min="6" max="6" width="9" customWidth="1"/>
    <col min="7" max="7" width="6.1640625" customWidth="1"/>
    <col min="8" max="8" width="11.1640625" customWidth="1"/>
    <col min="9" max="9" width="5.83203125" customWidth="1"/>
    <col min="10" max="10" width="6.1640625" customWidth="1"/>
    <col min="11" max="11" width="5.83203125" customWidth="1"/>
    <col min="12" max="13" width="7.6640625" customWidth="1"/>
    <col min="14" max="14" width="9" customWidth="1"/>
    <col min="15" max="15" width="6.1640625" customWidth="1"/>
    <col min="16" max="16" width="11.33203125" customWidth="1"/>
    <col min="17" max="17" width="5.83203125" customWidth="1"/>
    <col min="18" max="18" width="6.1640625" customWidth="1"/>
    <col min="19" max="19" width="5.83203125" customWidth="1"/>
    <col min="20" max="20" width="7.83203125" customWidth="1"/>
    <col min="21" max="21" width="7.6640625" customWidth="1"/>
    <col min="22" max="22" width="9" customWidth="1"/>
    <col min="23" max="23" width="6.1640625" customWidth="1"/>
    <col min="24" max="24" width="11.33203125" customWidth="1"/>
    <col min="25" max="25" width="5.83203125" customWidth="1"/>
    <col min="26" max="26" width="6.1640625" customWidth="1"/>
    <col min="27" max="27" width="5.83203125" customWidth="1"/>
    <col min="28" max="28" width="7.5" customWidth="1"/>
    <col min="29" max="29" width="7.6640625" customWidth="1"/>
    <col min="30" max="30" width="9" customWidth="1"/>
    <col min="31" max="31" width="6.1640625" customWidth="1"/>
    <col min="32" max="32" width="11.5" customWidth="1"/>
    <col min="33" max="33" width="5.83203125" customWidth="1"/>
    <col min="34" max="34" width="6.1640625" customWidth="1"/>
    <col min="35" max="35" width="5.83203125" customWidth="1"/>
    <col min="36" max="36" width="8" customWidth="1"/>
    <col min="37" max="37" width="7.6640625" customWidth="1"/>
    <col min="38" max="38" width="12.83203125" customWidth="1"/>
    <col min="39" max="39" width="11.33203125" customWidth="1"/>
    <col min="40" max="40" width="7.83203125" customWidth="1"/>
    <col min="41" max="41" width="8.1640625" customWidth="1"/>
    <col min="42" max="42" width="7.33203125" customWidth="1"/>
    <col min="43" max="43" width="12.83203125" customWidth="1"/>
    <col min="44" max="44" width="7.33203125" customWidth="1"/>
  </cols>
  <sheetData>
    <row r="1" spans="1:57" ht="7.5" customHeight="1" x14ac:dyDescent="0.2"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57" ht="26.25" customHeight="1" x14ac:dyDescent="0.2">
      <c r="B2" s="53" t="s">
        <v>0</v>
      </c>
      <c r="C2" s="43"/>
      <c r="D2" s="43"/>
      <c r="E2" s="43"/>
      <c r="F2" s="54" t="s">
        <v>1</v>
      </c>
      <c r="G2" s="43"/>
      <c r="H2" s="43"/>
      <c r="I2" s="43"/>
      <c r="J2" s="43"/>
      <c r="K2" s="43"/>
      <c r="L2" s="43"/>
      <c r="M2" s="55"/>
      <c r="N2" s="54" t="s">
        <v>2</v>
      </c>
      <c r="O2" s="43"/>
      <c r="P2" s="43"/>
      <c r="Q2" s="43"/>
      <c r="R2" s="43"/>
      <c r="S2" s="43"/>
      <c r="T2" s="43"/>
      <c r="U2" s="55"/>
      <c r="V2" s="54" t="s">
        <v>3</v>
      </c>
      <c r="W2" s="43"/>
      <c r="X2" s="43"/>
      <c r="Y2" s="43"/>
      <c r="Z2" s="43"/>
      <c r="AA2" s="43"/>
      <c r="AB2" s="43"/>
      <c r="AC2" s="55"/>
      <c r="AD2" s="54" t="s">
        <v>4</v>
      </c>
      <c r="AE2" s="43"/>
      <c r="AF2" s="43"/>
      <c r="AG2" s="43"/>
      <c r="AH2" s="43"/>
      <c r="AI2" s="43"/>
      <c r="AJ2" s="43"/>
      <c r="AK2" s="55"/>
      <c r="AL2" s="56" t="s">
        <v>5</v>
      </c>
      <c r="AM2" s="58" t="s">
        <v>6</v>
      </c>
      <c r="AN2" s="42" t="s">
        <v>7</v>
      </c>
      <c r="AO2" s="43"/>
      <c r="AP2" s="44"/>
      <c r="AQ2" s="45" t="s">
        <v>8</v>
      </c>
      <c r="AR2" s="2"/>
    </row>
    <row r="3" spans="1:57" ht="67.5" customHeight="1" x14ac:dyDescent="0.2">
      <c r="B3" s="3" t="s">
        <v>9</v>
      </c>
      <c r="C3" s="4" t="s">
        <v>10</v>
      </c>
      <c r="D3" s="4" t="s">
        <v>11</v>
      </c>
      <c r="E3" s="5" t="s">
        <v>12</v>
      </c>
      <c r="F3" s="6" t="s">
        <v>13</v>
      </c>
      <c r="G3" s="7" t="s">
        <v>14</v>
      </c>
      <c r="H3" s="7" t="s">
        <v>15</v>
      </c>
      <c r="I3" s="7" t="s">
        <v>16</v>
      </c>
      <c r="J3" s="7" t="s">
        <v>17</v>
      </c>
      <c r="K3" s="7" t="s">
        <v>18</v>
      </c>
      <c r="L3" s="7" t="s">
        <v>19</v>
      </c>
      <c r="M3" s="7" t="s">
        <v>20</v>
      </c>
      <c r="N3" s="6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6" t="s">
        <v>13</v>
      </c>
      <c r="W3" s="7" t="s">
        <v>14</v>
      </c>
      <c r="X3" s="7" t="s">
        <v>15</v>
      </c>
      <c r="Y3" s="7" t="s">
        <v>16</v>
      </c>
      <c r="Z3" s="7" t="s">
        <v>17</v>
      </c>
      <c r="AA3" s="7" t="s">
        <v>18</v>
      </c>
      <c r="AB3" s="7" t="s">
        <v>19</v>
      </c>
      <c r="AC3" s="7" t="s">
        <v>20</v>
      </c>
      <c r="AD3" s="6" t="s">
        <v>13</v>
      </c>
      <c r="AE3" s="7" t="s">
        <v>14</v>
      </c>
      <c r="AF3" s="7" t="s">
        <v>15</v>
      </c>
      <c r="AG3" s="7" t="s">
        <v>16</v>
      </c>
      <c r="AH3" s="7" t="s">
        <v>17</v>
      </c>
      <c r="AI3" s="7" t="s">
        <v>18</v>
      </c>
      <c r="AJ3" s="7" t="s">
        <v>19</v>
      </c>
      <c r="AK3" s="8" t="s">
        <v>20</v>
      </c>
      <c r="AL3" s="57"/>
      <c r="AM3" s="59"/>
      <c r="AN3" s="9" t="s">
        <v>21</v>
      </c>
      <c r="AO3" s="9" t="s">
        <v>22</v>
      </c>
      <c r="AP3" s="9" t="s">
        <v>23</v>
      </c>
      <c r="AQ3" s="46"/>
      <c r="AR3" s="10"/>
    </row>
    <row r="4" spans="1:57" ht="26" x14ac:dyDescent="0.2">
      <c r="B4" s="11">
        <v>1</v>
      </c>
      <c r="C4" s="12" t="s">
        <v>24</v>
      </c>
      <c r="D4" s="13" t="s">
        <v>11</v>
      </c>
      <c r="E4" s="14">
        <v>31</v>
      </c>
      <c r="F4" s="15">
        <v>231000</v>
      </c>
      <c r="G4" s="16">
        <f t="shared" ref="G4:G10" si="0">ROUND((F4*19%),0)</f>
        <v>43890</v>
      </c>
      <c r="H4" s="16">
        <v>10626</v>
      </c>
      <c r="I4" s="16">
        <v>4900</v>
      </c>
      <c r="J4" s="16">
        <v>31746</v>
      </c>
      <c r="K4" s="16">
        <v>8900</v>
      </c>
      <c r="L4" s="17">
        <v>9877</v>
      </c>
      <c r="M4" s="16">
        <f t="shared" ref="M4:M10" si="1">SUM(F4:L4)</f>
        <v>340939</v>
      </c>
      <c r="N4" s="15">
        <v>221088</v>
      </c>
      <c r="O4" s="16">
        <f t="shared" ref="O4:O10" si="2">ROUND((N4*19%),0)</f>
        <v>42007</v>
      </c>
      <c r="P4" s="16">
        <v>6642</v>
      </c>
      <c r="Q4" s="16">
        <v>4900</v>
      </c>
      <c r="R4" s="16">
        <v>26677</v>
      </c>
      <c r="S4" s="16">
        <v>8900</v>
      </c>
      <c r="T4" s="16">
        <v>8279</v>
      </c>
      <c r="U4" s="16">
        <f t="shared" ref="U4:U10" si="3">SUM(N4:T4)</f>
        <v>318493</v>
      </c>
      <c r="V4" s="15">
        <v>246750</v>
      </c>
      <c r="W4" s="16">
        <f t="shared" ref="W4:W10" si="4">ROUND(V4*19%,0)</f>
        <v>46883</v>
      </c>
      <c r="X4" s="16">
        <v>0</v>
      </c>
      <c r="Y4" s="16">
        <v>4900</v>
      </c>
      <c r="Z4" s="16">
        <v>31746</v>
      </c>
      <c r="AA4" s="16">
        <v>8900</v>
      </c>
      <c r="AB4" s="16">
        <v>9818</v>
      </c>
      <c r="AC4" s="16">
        <f t="shared" ref="AC4:AC10" si="5">SUM(V4:AB4)</f>
        <v>348997</v>
      </c>
      <c r="AD4" s="15">
        <v>231000</v>
      </c>
      <c r="AE4" s="16">
        <f t="shared" ref="AE4:AE10" si="6">ROUND(AD4*19%,0)</f>
        <v>43890</v>
      </c>
      <c r="AF4" s="16">
        <v>0</v>
      </c>
      <c r="AG4" s="16">
        <v>4900</v>
      </c>
      <c r="AH4" s="16">
        <v>31746</v>
      </c>
      <c r="AI4" s="16">
        <v>8900</v>
      </c>
      <c r="AJ4" s="16">
        <v>9818</v>
      </c>
      <c r="AK4" s="18">
        <f t="shared" ref="AK4:AK10" si="7">SUM(AD4:AJ4)</f>
        <v>330254</v>
      </c>
      <c r="AL4" s="19">
        <f t="shared" ref="AL4:AL10" si="8">ROUND(AVERAGE(M4,U4,AC4,AK4),0)</f>
        <v>334671</v>
      </c>
      <c r="AM4" s="20">
        <f t="shared" ref="AM4:AM10" si="9">ROUND(_xlfn.STDEV.S(M4,U4,AC4,AK4),0)</f>
        <v>13238</v>
      </c>
      <c r="AN4" s="21">
        <f t="shared" ref="AN4:AN10" si="10">(AM4/AL4*100)</f>
        <v>3.9555264722667931</v>
      </c>
      <c r="AO4" s="21">
        <f t="shared" ref="AO4:AO10" si="11">100-AN4</f>
        <v>96.044473527733203</v>
      </c>
      <c r="AP4" s="22" t="str">
        <f t="shared" ref="AP4:AP10" si="12">IF(AO4&gt;=90,"ALTO","BAJO")</f>
        <v>ALTO</v>
      </c>
      <c r="AQ4" s="23">
        <f t="shared" ref="AQ4:AQ10" si="13">AL4*E4</f>
        <v>10374801</v>
      </c>
      <c r="AR4" s="24"/>
    </row>
    <row r="5" spans="1:57" ht="26" x14ac:dyDescent="0.2">
      <c r="B5" s="11">
        <v>2</v>
      </c>
      <c r="C5" s="12" t="s">
        <v>25</v>
      </c>
      <c r="D5" s="13" t="s">
        <v>11</v>
      </c>
      <c r="E5" s="14">
        <v>3</v>
      </c>
      <c r="F5" s="15">
        <v>231000</v>
      </c>
      <c r="G5" s="16">
        <f t="shared" si="0"/>
        <v>43890</v>
      </c>
      <c r="H5" s="16">
        <v>10626</v>
      </c>
      <c r="I5" s="16">
        <v>4900</v>
      </c>
      <c r="J5" s="16">
        <v>31746</v>
      </c>
      <c r="K5" s="16">
        <v>8900</v>
      </c>
      <c r="L5" s="17">
        <v>9877</v>
      </c>
      <c r="M5" s="16">
        <f t="shared" si="1"/>
        <v>340939</v>
      </c>
      <c r="N5" s="15">
        <v>221088</v>
      </c>
      <c r="O5" s="16">
        <f t="shared" si="2"/>
        <v>42007</v>
      </c>
      <c r="P5" s="16">
        <v>6642</v>
      </c>
      <c r="Q5" s="16">
        <v>4900</v>
      </c>
      <c r="R5" s="16">
        <v>26677</v>
      </c>
      <c r="S5" s="16">
        <v>8900</v>
      </c>
      <c r="T5" s="16">
        <v>8279</v>
      </c>
      <c r="U5" s="16">
        <f t="shared" si="3"/>
        <v>318493</v>
      </c>
      <c r="V5" s="15">
        <v>246750</v>
      </c>
      <c r="W5" s="16">
        <f t="shared" si="4"/>
        <v>46883</v>
      </c>
      <c r="X5" s="16">
        <v>0</v>
      </c>
      <c r="Y5" s="16">
        <v>4900</v>
      </c>
      <c r="Z5" s="16">
        <v>31746</v>
      </c>
      <c r="AA5" s="16">
        <v>8900</v>
      </c>
      <c r="AB5" s="16">
        <v>9818</v>
      </c>
      <c r="AC5" s="16">
        <f t="shared" si="5"/>
        <v>348997</v>
      </c>
      <c r="AD5" s="15">
        <v>231000</v>
      </c>
      <c r="AE5" s="16">
        <f t="shared" si="6"/>
        <v>43890</v>
      </c>
      <c r="AF5" s="16">
        <v>0</v>
      </c>
      <c r="AG5" s="16">
        <v>4900</v>
      </c>
      <c r="AH5" s="16">
        <v>31746</v>
      </c>
      <c r="AI5" s="16">
        <v>8900</v>
      </c>
      <c r="AJ5" s="16">
        <v>9818</v>
      </c>
      <c r="AK5" s="18">
        <f t="shared" si="7"/>
        <v>330254</v>
      </c>
      <c r="AL5" s="19">
        <f t="shared" si="8"/>
        <v>334671</v>
      </c>
      <c r="AM5" s="20">
        <f t="shared" si="9"/>
        <v>13238</v>
      </c>
      <c r="AN5" s="21">
        <f t="shared" si="10"/>
        <v>3.9555264722667931</v>
      </c>
      <c r="AO5" s="21">
        <f t="shared" si="11"/>
        <v>96.044473527733203</v>
      </c>
      <c r="AP5" s="22" t="str">
        <f t="shared" si="12"/>
        <v>ALTO</v>
      </c>
      <c r="AQ5" s="23">
        <f t="shared" si="13"/>
        <v>1004013</v>
      </c>
      <c r="AR5" s="24"/>
    </row>
    <row r="6" spans="1:57" ht="26" x14ac:dyDescent="0.2">
      <c r="B6" s="11">
        <v>3</v>
      </c>
      <c r="C6" s="12" t="s">
        <v>26</v>
      </c>
      <c r="D6" s="13" t="s">
        <v>11</v>
      </c>
      <c r="E6" s="14">
        <v>1</v>
      </c>
      <c r="F6" s="15">
        <v>231000</v>
      </c>
      <c r="G6" s="16">
        <f t="shared" si="0"/>
        <v>43890</v>
      </c>
      <c r="H6" s="16">
        <v>10626</v>
      </c>
      <c r="I6" s="16">
        <v>4900</v>
      </c>
      <c r="J6" s="16">
        <v>31746</v>
      </c>
      <c r="K6" s="16">
        <v>9200</v>
      </c>
      <c r="L6" s="17">
        <v>9877</v>
      </c>
      <c r="M6" s="16">
        <f t="shared" si="1"/>
        <v>341239</v>
      </c>
      <c r="N6" s="15">
        <v>221088</v>
      </c>
      <c r="O6" s="16">
        <f t="shared" si="2"/>
        <v>42007</v>
      </c>
      <c r="P6" s="16">
        <v>6642</v>
      </c>
      <c r="Q6" s="16">
        <v>4900</v>
      </c>
      <c r="R6" s="16">
        <v>26677</v>
      </c>
      <c r="S6" s="16">
        <v>9200</v>
      </c>
      <c r="T6" s="16">
        <v>8279</v>
      </c>
      <c r="U6" s="16">
        <f t="shared" si="3"/>
        <v>318793</v>
      </c>
      <c r="V6" s="15">
        <v>246750</v>
      </c>
      <c r="W6" s="16">
        <f t="shared" si="4"/>
        <v>46883</v>
      </c>
      <c r="X6" s="16">
        <v>0</v>
      </c>
      <c r="Y6" s="16">
        <v>4900</v>
      </c>
      <c r="Z6" s="16">
        <v>31746</v>
      </c>
      <c r="AA6" s="16">
        <v>9200</v>
      </c>
      <c r="AB6" s="16">
        <v>9818</v>
      </c>
      <c r="AC6" s="16">
        <f t="shared" si="5"/>
        <v>349297</v>
      </c>
      <c r="AD6" s="15">
        <v>231000</v>
      </c>
      <c r="AE6" s="16">
        <f t="shared" si="6"/>
        <v>43890</v>
      </c>
      <c r="AF6" s="16">
        <v>0</v>
      </c>
      <c r="AG6" s="16">
        <v>4900</v>
      </c>
      <c r="AH6" s="16">
        <v>31746</v>
      </c>
      <c r="AI6" s="16">
        <v>9200</v>
      </c>
      <c r="AJ6" s="16">
        <v>9818</v>
      </c>
      <c r="AK6" s="18">
        <f t="shared" si="7"/>
        <v>330554</v>
      </c>
      <c r="AL6" s="19">
        <f t="shared" si="8"/>
        <v>334971</v>
      </c>
      <c r="AM6" s="20">
        <f t="shared" si="9"/>
        <v>13238</v>
      </c>
      <c r="AN6" s="21">
        <f t="shared" si="10"/>
        <v>3.9519839030841477</v>
      </c>
      <c r="AO6" s="21">
        <f t="shared" si="11"/>
        <v>96.048016096915859</v>
      </c>
      <c r="AP6" s="22" t="str">
        <f t="shared" si="12"/>
        <v>ALTO</v>
      </c>
      <c r="AQ6" s="23">
        <f t="shared" si="13"/>
        <v>334971</v>
      </c>
      <c r="AR6" s="24"/>
    </row>
    <row r="7" spans="1:57" ht="26" x14ac:dyDescent="0.2">
      <c r="B7" s="11">
        <v>4</v>
      </c>
      <c r="C7" s="12" t="s">
        <v>27</v>
      </c>
      <c r="D7" s="13" t="s">
        <v>11</v>
      </c>
      <c r="E7" s="14">
        <v>6</v>
      </c>
      <c r="F7" s="15">
        <v>231000</v>
      </c>
      <c r="G7" s="16">
        <f t="shared" si="0"/>
        <v>43890</v>
      </c>
      <c r="H7" s="16">
        <v>10626</v>
      </c>
      <c r="I7" s="16">
        <v>4900</v>
      </c>
      <c r="J7" s="16">
        <v>31746</v>
      </c>
      <c r="K7" s="16">
        <v>8900</v>
      </c>
      <c r="L7" s="17">
        <v>9877</v>
      </c>
      <c r="M7" s="16">
        <f t="shared" si="1"/>
        <v>340939</v>
      </c>
      <c r="N7" s="15">
        <v>221088</v>
      </c>
      <c r="O7" s="16">
        <f t="shared" si="2"/>
        <v>42007</v>
      </c>
      <c r="P7" s="16">
        <v>6642</v>
      </c>
      <c r="Q7" s="16">
        <v>4900</v>
      </c>
      <c r="R7" s="16">
        <v>26677</v>
      </c>
      <c r="S7" s="16">
        <v>8900</v>
      </c>
      <c r="T7" s="16">
        <v>8279</v>
      </c>
      <c r="U7" s="16">
        <f t="shared" si="3"/>
        <v>318493</v>
      </c>
      <c r="V7" s="15">
        <v>246750</v>
      </c>
      <c r="W7" s="16">
        <f t="shared" si="4"/>
        <v>46883</v>
      </c>
      <c r="X7" s="16">
        <v>0</v>
      </c>
      <c r="Y7" s="16">
        <v>4900</v>
      </c>
      <c r="Z7" s="16">
        <v>31746</v>
      </c>
      <c r="AA7" s="16">
        <v>8900</v>
      </c>
      <c r="AB7" s="16">
        <v>9818</v>
      </c>
      <c r="AC7" s="16">
        <f t="shared" si="5"/>
        <v>348997</v>
      </c>
      <c r="AD7" s="15">
        <v>231000</v>
      </c>
      <c r="AE7" s="16">
        <f t="shared" si="6"/>
        <v>43890</v>
      </c>
      <c r="AF7" s="16">
        <v>0</v>
      </c>
      <c r="AG7" s="16">
        <v>4900</v>
      </c>
      <c r="AH7" s="16">
        <v>31746</v>
      </c>
      <c r="AI7" s="16">
        <v>8900</v>
      </c>
      <c r="AJ7" s="16">
        <v>9818</v>
      </c>
      <c r="AK7" s="18">
        <f t="shared" si="7"/>
        <v>330254</v>
      </c>
      <c r="AL7" s="19">
        <f t="shared" si="8"/>
        <v>334671</v>
      </c>
      <c r="AM7" s="20">
        <f t="shared" si="9"/>
        <v>13238</v>
      </c>
      <c r="AN7" s="21">
        <f t="shared" si="10"/>
        <v>3.9555264722667931</v>
      </c>
      <c r="AO7" s="21">
        <f t="shared" si="11"/>
        <v>96.044473527733203</v>
      </c>
      <c r="AP7" s="22" t="str">
        <f t="shared" si="12"/>
        <v>ALTO</v>
      </c>
      <c r="AQ7" s="23">
        <f t="shared" si="13"/>
        <v>2008026</v>
      </c>
      <c r="AR7" s="24"/>
    </row>
    <row r="8" spans="1:57" ht="26" x14ac:dyDescent="0.2">
      <c r="B8" s="11">
        <v>5</v>
      </c>
      <c r="C8" s="12" t="s">
        <v>28</v>
      </c>
      <c r="D8" s="13" t="s">
        <v>11</v>
      </c>
      <c r="E8" s="14">
        <v>184</v>
      </c>
      <c r="F8" s="15">
        <v>134400</v>
      </c>
      <c r="G8" s="16">
        <f t="shared" si="0"/>
        <v>25536</v>
      </c>
      <c r="H8" s="16">
        <v>6182</v>
      </c>
      <c r="I8" s="16">
        <v>4900</v>
      </c>
      <c r="J8" s="16">
        <v>31746</v>
      </c>
      <c r="K8" s="16">
        <v>8100</v>
      </c>
      <c r="L8" s="17">
        <v>9877</v>
      </c>
      <c r="M8" s="16">
        <f t="shared" si="1"/>
        <v>220741</v>
      </c>
      <c r="N8" s="15">
        <v>126610</v>
      </c>
      <c r="O8" s="16">
        <f t="shared" si="2"/>
        <v>24056</v>
      </c>
      <c r="P8" s="16">
        <v>6642</v>
      </c>
      <c r="Q8" s="16">
        <v>4900</v>
      </c>
      <c r="R8" s="16">
        <v>26677</v>
      </c>
      <c r="S8" s="16">
        <v>8100</v>
      </c>
      <c r="T8" s="16">
        <v>8279</v>
      </c>
      <c r="U8" s="16">
        <f t="shared" si="3"/>
        <v>205264</v>
      </c>
      <c r="V8" s="15">
        <v>149944</v>
      </c>
      <c r="W8" s="16">
        <f t="shared" si="4"/>
        <v>28489</v>
      </c>
      <c r="X8" s="16">
        <v>0</v>
      </c>
      <c r="Y8" s="16">
        <v>4900</v>
      </c>
      <c r="Z8" s="16">
        <v>31746</v>
      </c>
      <c r="AA8" s="16">
        <v>8100</v>
      </c>
      <c r="AB8" s="16">
        <v>9818</v>
      </c>
      <c r="AC8" s="16">
        <f t="shared" si="5"/>
        <v>232997</v>
      </c>
      <c r="AD8" s="15">
        <v>134000</v>
      </c>
      <c r="AE8" s="16">
        <f t="shared" si="6"/>
        <v>25460</v>
      </c>
      <c r="AF8" s="16">
        <v>0</v>
      </c>
      <c r="AG8" s="16">
        <v>4900</v>
      </c>
      <c r="AH8" s="16">
        <v>31746</v>
      </c>
      <c r="AI8" s="16">
        <v>8100</v>
      </c>
      <c r="AJ8" s="16">
        <v>9818</v>
      </c>
      <c r="AK8" s="18">
        <f t="shared" si="7"/>
        <v>214024</v>
      </c>
      <c r="AL8" s="19">
        <f t="shared" si="8"/>
        <v>218257</v>
      </c>
      <c r="AM8" s="20">
        <f t="shared" si="9"/>
        <v>11693</v>
      </c>
      <c r="AN8" s="21">
        <f t="shared" si="10"/>
        <v>5.3574455802104852</v>
      </c>
      <c r="AO8" s="21">
        <f t="shared" si="11"/>
        <v>94.642554419789519</v>
      </c>
      <c r="AP8" s="22" t="str">
        <f t="shared" si="12"/>
        <v>ALTO</v>
      </c>
      <c r="AQ8" s="23">
        <f t="shared" si="13"/>
        <v>40159288</v>
      </c>
      <c r="AR8" s="24"/>
    </row>
    <row r="9" spans="1:57" ht="26" x14ac:dyDescent="0.2">
      <c r="B9" s="11">
        <v>6</v>
      </c>
      <c r="C9" s="12" t="s">
        <v>29</v>
      </c>
      <c r="D9" s="13" t="s">
        <v>11</v>
      </c>
      <c r="E9" s="14">
        <v>1</v>
      </c>
      <c r="F9" s="15">
        <v>134400</v>
      </c>
      <c r="G9" s="16">
        <f t="shared" si="0"/>
        <v>25536</v>
      </c>
      <c r="H9" s="16">
        <v>6182</v>
      </c>
      <c r="I9" s="16">
        <v>4900</v>
      </c>
      <c r="J9" s="16">
        <v>31746</v>
      </c>
      <c r="K9" s="16">
        <v>8100</v>
      </c>
      <c r="L9" s="17">
        <v>9877</v>
      </c>
      <c r="M9" s="16">
        <f t="shared" si="1"/>
        <v>220741</v>
      </c>
      <c r="N9" s="15">
        <v>126610</v>
      </c>
      <c r="O9" s="16">
        <f t="shared" si="2"/>
        <v>24056</v>
      </c>
      <c r="P9" s="16">
        <v>6642</v>
      </c>
      <c r="Q9" s="16">
        <v>4900</v>
      </c>
      <c r="R9" s="16">
        <v>26677</v>
      </c>
      <c r="S9" s="16">
        <v>8100</v>
      </c>
      <c r="T9" s="16">
        <v>8279</v>
      </c>
      <c r="U9" s="16">
        <f t="shared" si="3"/>
        <v>205264</v>
      </c>
      <c r="V9" s="15">
        <v>149944</v>
      </c>
      <c r="W9" s="16">
        <f t="shared" si="4"/>
        <v>28489</v>
      </c>
      <c r="X9" s="16">
        <v>0</v>
      </c>
      <c r="Y9" s="16">
        <v>4900</v>
      </c>
      <c r="Z9" s="16">
        <v>31746</v>
      </c>
      <c r="AA9" s="16">
        <v>8100</v>
      </c>
      <c r="AB9" s="16">
        <v>9818</v>
      </c>
      <c r="AC9" s="16">
        <f t="shared" si="5"/>
        <v>232997</v>
      </c>
      <c r="AD9" s="15">
        <v>134000</v>
      </c>
      <c r="AE9" s="16">
        <f t="shared" si="6"/>
        <v>25460</v>
      </c>
      <c r="AF9" s="16">
        <v>0</v>
      </c>
      <c r="AG9" s="16">
        <v>4900</v>
      </c>
      <c r="AH9" s="16">
        <v>31746</v>
      </c>
      <c r="AI9" s="16">
        <v>8100</v>
      </c>
      <c r="AJ9" s="16">
        <v>9818</v>
      </c>
      <c r="AK9" s="18">
        <f t="shared" si="7"/>
        <v>214024</v>
      </c>
      <c r="AL9" s="19">
        <f t="shared" si="8"/>
        <v>218257</v>
      </c>
      <c r="AM9" s="20">
        <f t="shared" si="9"/>
        <v>11693</v>
      </c>
      <c r="AN9" s="21">
        <f t="shared" si="10"/>
        <v>5.3574455802104852</v>
      </c>
      <c r="AO9" s="21">
        <f t="shared" si="11"/>
        <v>94.642554419789519</v>
      </c>
      <c r="AP9" s="22" t="str">
        <f t="shared" si="12"/>
        <v>ALTO</v>
      </c>
      <c r="AQ9" s="23">
        <f t="shared" si="13"/>
        <v>218257</v>
      </c>
      <c r="AR9" s="24"/>
    </row>
    <row r="10" spans="1:57" ht="26" x14ac:dyDescent="0.2">
      <c r="B10" s="11">
        <v>7</v>
      </c>
      <c r="C10" s="12" t="s">
        <v>30</v>
      </c>
      <c r="D10" s="13" t="s">
        <v>11</v>
      </c>
      <c r="E10" s="14">
        <v>9</v>
      </c>
      <c r="F10" s="15">
        <v>134400</v>
      </c>
      <c r="G10" s="16">
        <f t="shared" si="0"/>
        <v>25536</v>
      </c>
      <c r="H10" s="16">
        <v>6182</v>
      </c>
      <c r="I10" s="16">
        <v>4900</v>
      </c>
      <c r="J10" s="16">
        <v>31746</v>
      </c>
      <c r="K10" s="16">
        <v>8700</v>
      </c>
      <c r="L10" s="17">
        <v>9877</v>
      </c>
      <c r="M10" s="16">
        <f t="shared" si="1"/>
        <v>221341</v>
      </c>
      <c r="N10" s="15">
        <v>126610</v>
      </c>
      <c r="O10" s="16">
        <f t="shared" si="2"/>
        <v>24056</v>
      </c>
      <c r="P10" s="16">
        <v>6642</v>
      </c>
      <c r="Q10" s="16">
        <v>4900</v>
      </c>
      <c r="R10" s="16">
        <v>26677</v>
      </c>
      <c r="S10" s="16">
        <v>8700</v>
      </c>
      <c r="T10" s="16">
        <v>8279</v>
      </c>
      <c r="U10" s="16">
        <f t="shared" si="3"/>
        <v>205864</v>
      </c>
      <c r="V10" s="15">
        <v>149944</v>
      </c>
      <c r="W10" s="16">
        <f t="shared" si="4"/>
        <v>28489</v>
      </c>
      <c r="X10" s="16">
        <v>0</v>
      </c>
      <c r="Y10" s="16">
        <v>4900</v>
      </c>
      <c r="Z10" s="16">
        <v>31746</v>
      </c>
      <c r="AA10" s="16">
        <v>8700</v>
      </c>
      <c r="AB10" s="16">
        <v>9818</v>
      </c>
      <c r="AC10" s="16">
        <f t="shared" si="5"/>
        <v>233597</v>
      </c>
      <c r="AD10" s="15">
        <v>134000</v>
      </c>
      <c r="AE10" s="16">
        <f t="shared" si="6"/>
        <v>25460</v>
      </c>
      <c r="AF10" s="16">
        <v>0</v>
      </c>
      <c r="AG10" s="16">
        <v>4900</v>
      </c>
      <c r="AH10" s="16">
        <v>31746</v>
      </c>
      <c r="AI10" s="16">
        <v>8700</v>
      </c>
      <c r="AJ10" s="16">
        <v>9818</v>
      </c>
      <c r="AK10" s="18">
        <f t="shared" si="7"/>
        <v>214624</v>
      </c>
      <c r="AL10" s="19">
        <f t="shared" si="8"/>
        <v>218857</v>
      </c>
      <c r="AM10" s="20">
        <f t="shared" si="9"/>
        <v>11693</v>
      </c>
      <c r="AN10" s="21">
        <f t="shared" si="10"/>
        <v>5.3427580566305855</v>
      </c>
      <c r="AO10" s="21">
        <f t="shared" si="11"/>
        <v>94.657241943369414</v>
      </c>
      <c r="AP10" s="22" t="str">
        <f t="shared" si="12"/>
        <v>ALTO</v>
      </c>
      <c r="AQ10" s="23">
        <f t="shared" si="13"/>
        <v>1969713</v>
      </c>
      <c r="AR10" s="24"/>
    </row>
    <row r="11" spans="1:57" ht="17.25" customHeight="1" x14ac:dyDescent="0.2">
      <c r="A11" s="25"/>
      <c r="B11" s="47" t="s">
        <v>31</v>
      </c>
      <c r="C11" s="48"/>
      <c r="D11" s="48"/>
      <c r="E11" s="49"/>
      <c r="F11" s="50"/>
      <c r="G11" s="48"/>
      <c r="H11" s="48"/>
      <c r="I11" s="48"/>
      <c r="J11" s="48"/>
      <c r="K11" s="48"/>
      <c r="L11" s="48"/>
      <c r="M11" s="51"/>
      <c r="N11" s="50"/>
      <c r="O11" s="48"/>
      <c r="P11" s="48"/>
      <c r="Q11" s="48"/>
      <c r="R11" s="48"/>
      <c r="S11" s="48"/>
      <c r="T11" s="48"/>
      <c r="U11" s="51"/>
      <c r="V11" s="50"/>
      <c r="W11" s="48"/>
      <c r="X11" s="48"/>
      <c r="Y11" s="48"/>
      <c r="Z11" s="48"/>
      <c r="AA11" s="48"/>
      <c r="AB11" s="48"/>
      <c r="AC11" s="51"/>
      <c r="AD11" s="50"/>
      <c r="AE11" s="48"/>
      <c r="AF11" s="48"/>
      <c r="AG11" s="48"/>
      <c r="AH11" s="48"/>
      <c r="AI11" s="48"/>
      <c r="AJ11" s="48"/>
      <c r="AK11" s="51"/>
      <c r="AL11" s="26">
        <f t="shared" ref="AL11:AM11" si="14">SUM(AL4:AL10)</f>
        <v>1994355</v>
      </c>
      <c r="AM11" s="27">
        <f t="shared" si="14"/>
        <v>88031</v>
      </c>
      <c r="AN11" s="52"/>
      <c r="AO11" s="48"/>
      <c r="AP11" s="51"/>
      <c r="AQ11" s="28">
        <f>SUM(AQ4:AQ10)</f>
        <v>56069069</v>
      </c>
      <c r="AR11" s="29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</row>
    <row r="12" spans="1:57" ht="17" x14ac:dyDescent="0.2">
      <c r="B12" s="30"/>
      <c r="C12" s="31" t="s">
        <v>32</v>
      </c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3"/>
      <c r="O12" s="33"/>
      <c r="P12" s="33"/>
      <c r="Q12" s="33"/>
      <c r="R12" s="33"/>
      <c r="S12" s="33"/>
      <c r="T12" s="33"/>
      <c r="U12" s="34"/>
      <c r="V12" s="33"/>
      <c r="W12" s="33"/>
      <c r="X12" s="33"/>
      <c r="Y12" s="33"/>
      <c r="Z12" s="33"/>
      <c r="AA12" s="33"/>
      <c r="AB12" s="33"/>
      <c r="AC12" s="34"/>
      <c r="AD12" s="33"/>
      <c r="AE12" s="33"/>
      <c r="AF12" s="33"/>
      <c r="AG12" s="33"/>
      <c r="AH12" s="33"/>
      <c r="AI12" s="33"/>
      <c r="AJ12" s="33"/>
      <c r="AK12" s="34"/>
      <c r="AL12" s="34"/>
      <c r="AM12" s="30"/>
      <c r="AN12" s="32"/>
      <c r="AO12" s="32"/>
      <c r="AP12" s="32"/>
      <c r="AQ12" s="34"/>
      <c r="AR12" s="32"/>
    </row>
    <row r="13" spans="1:57" ht="17" x14ac:dyDescent="0.2">
      <c r="B13" s="30"/>
      <c r="C13" s="30"/>
      <c r="D13" s="32"/>
      <c r="E13" s="32"/>
      <c r="F13" s="32"/>
      <c r="G13" s="32"/>
      <c r="H13" s="35"/>
      <c r="I13" s="32"/>
      <c r="J13" s="32"/>
      <c r="K13" s="32"/>
      <c r="L13" s="32"/>
      <c r="M13" s="33"/>
      <c r="N13" s="33"/>
      <c r="O13" s="33"/>
      <c r="P13" s="33"/>
      <c r="Q13" s="33"/>
      <c r="R13" s="33"/>
      <c r="S13" s="33"/>
      <c r="T13" s="33"/>
      <c r="U13" s="36"/>
      <c r="V13" s="33"/>
      <c r="W13" s="33"/>
      <c r="X13" s="33"/>
      <c r="Y13" s="33"/>
      <c r="Z13" s="33"/>
      <c r="AA13" s="33"/>
      <c r="AB13" s="33"/>
      <c r="AC13" s="36"/>
      <c r="AD13" s="33"/>
      <c r="AE13" s="33"/>
      <c r="AF13" s="33"/>
      <c r="AG13" s="33"/>
      <c r="AH13" s="33"/>
      <c r="AI13" s="33"/>
      <c r="AJ13" s="33"/>
      <c r="AK13" s="36"/>
      <c r="AL13" s="36"/>
      <c r="AM13" s="30"/>
      <c r="AN13" s="32"/>
      <c r="AO13" s="32"/>
      <c r="AP13" s="32"/>
      <c r="AQ13" s="36"/>
      <c r="AR13" s="32"/>
    </row>
    <row r="14" spans="1:57" ht="17" x14ac:dyDescent="0.2">
      <c r="B14" s="30"/>
      <c r="C14" s="30"/>
      <c r="D14" s="32"/>
      <c r="E14" s="32"/>
      <c r="F14" s="32"/>
      <c r="G14" s="32"/>
      <c r="H14" s="32"/>
      <c r="I14" s="32"/>
      <c r="J14" s="32"/>
      <c r="K14" s="32"/>
      <c r="L14" s="32"/>
      <c r="M14" s="33"/>
      <c r="N14" s="33"/>
      <c r="O14" s="33"/>
      <c r="P14" s="33"/>
      <c r="Q14" s="33"/>
      <c r="R14" s="33"/>
      <c r="S14" s="33"/>
      <c r="T14" s="33"/>
      <c r="U14" s="36"/>
      <c r="V14" s="33"/>
      <c r="W14" s="33"/>
      <c r="X14" s="33"/>
      <c r="Y14" s="33"/>
      <c r="Z14" s="33"/>
      <c r="AA14" s="33"/>
      <c r="AB14" s="33"/>
      <c r="AC14" s="36"/>
      <c r="AD14" s="33"/>
      <c r="AE14" s="33"/>
      <c r="AF14" s="33"/>
      <c r="AG14" s="33"/>
      <c r="AH14" s="33"/>
      <c r="AI14" s="33"/>
      <c r="AJ14" s="33"/>
      <c r="AK14" s="36"/>
      <c r="AL14" s="36"/>
      <c r="AM14" s="30"/>
      <c r="AN14" s="32"/>
      <c r="AO14" s="32"/>
      <c r="AP14" s="32"/>
      <c r="AQ14" s="36"/>
      <c r="AR14" s="32"/>
    </row>
    <row r="15" spans="1:57" ht="17" x14ac:dyDescent="0.2">
      <c r="B15" s="30"/>
      <c r="C15" s="30"/>
      <c r="D15" s="32"/>
      <c r="G15" s="32"/>
      <c r="H15" s="32"/>
      <c r="I15" s="32"/>
      <c r="J15" s="32"/>
      <c r="K15" s="32"/>
      <c r="L15" s="32"/>
      <c r="M15" s="33"/>
      <c r="N15" s="33"/>
      <c r="O15" s="33"/>
      <c r="P15" s="33"/>
      <c r="Q15" s="33"/>
      <c r="R15" s="33"/>
      <c r="S15" s="33"/>
      <c r="T15" s="33"/>
      <c r="U15" s="36"/>
      <c r="V15" s="33"/>
      <c r="W15" s="33"/>
      <c r="X15" s="33"/>
      <c r="Y15" s="33"/>
      <c r="Z15" s="33"/>
      <c r="AA15" s="33"/>
      <c r="AB15" s="33"/>
      <c r="AC15" s="36"/>
      <c r="AD15" s="33"/>
      <c r="AE15" s="33"/>
      <c r="AF15" s="33"/>
      <c r="AG15" s="33"/>
      <c r="AH15" s="33"/>
      <c r="AI15" s="33"/>
      <c r="AJ15" s="33"/>
      <c r="AK15" s="36"/>
      <c r="AL15" s="36"/>
      <c r="AM15" s="30"/>
      <c r="AN15" s="32"/>
      <c r="AO15" s="32"/>
      <c r="AP15" s="32"/>
      <c r="AQ15" s="36"/>
      <c r="AR15" s="32"/>
    </row>
    <row r="16" spans="1:57" ht="17" x14ac:dyDescent="0.2">
      <c r="B16" s="30"/>
      <c r="C16" s="30"/>
      <c r="G16" s="32"/>
      <c r="H16" s="32"/>
      <c r="I16" s="32"/>
      <c r="J16" s="32"/>
      <c r="K16" s="32"/>
      <c r="L16" s="32"/>
      <c r="M16" s="33"/>
      <c r="N16" s="33"/>
      <c r="O16" s="33"/>
      <c r="P16" s="33"/>
      <c r="Q16" s="33"/>
      <c r="R16" s="33"/>
      <c r="S16" s="33"/>
      <c r="T16" s="33"/>
      <c r="U16" s="36"/>
      <c r="V16" s="33"/>
      <c r="W16" s="33"/>
      <c r="X16" s="33"/>
      <c r="Y16" s="33"/>
      <c r="Z16" s="33"/>
      <c r="AA16" s="33"/>
      <c r="AB16" s="33"/>
      <c r="AC16" s="36"/>
      <c r="AD16" s="33"/>
      <c r="AE16" s="33"/>
      <c r="AF16" s="33"/>
      <c r="AG16" s="33"/>
      <c r="AH16" s="33"/>
      <c r="AI16" s="33"/>
      <c r="AJ16" s="33"/>
      <c r="AK16" s="36"/>
      <c r="AL16" s="36"/>
      <c r="AM16" s="30"/>
      <c r="AN16" s="32"/>
      <c r="AO16" s="32"/>
      <c r="AP16" s="32"/>
      <c r="AQ16" s="36"/>
      <c r="AR16" s="32"/>
    </row>
    <row r="17" spans="2:44" ht="17" x14ac:dyDescent="0.2">
      <c r="B17" s="30"/>
      <c r="C17" s="30"/>
      <c r="D17" s="32"/>
      <c r="G17" s="32"/>
      <c r="H17" s="32"/>
      <c r="I17" s="32"/>
      <c r="J17" s="32"/>
      <c r="K17" s="32"/>
      <c r="L17" s="32"/>
      <c r="M17" s="33"/>
      <c r="N17" s="33"/>
      <c r="O17" s="33"/>
      <c r="P17" s="33"/>
      <c r="Q17" s="33"/>
      <c r="R17" s="33"/>
      <c r="S17" s="33"/>
      <c r="T17" s="33"/>
      <c r="U17" s="36"/>
      <c r="V17" s="33"/>
      <c r="W17" s="33"/>
      <c r="X17" s="33"/>
      <c r="Y17" s="33"/>
      <c r="Z17" s="33"/>
      <c r="AA17" s="33"/>
      <c r="AB17" s="33"/>
      <c r="AC17" s="36"/>
      <c r="AD17" s="33"/>
      <c r="AE17" s="33"/>
      <c r="AF17" s="33"/>
      <c r="AG17" s="33"/>
      <c r="AH17" s="33"/>
      <c r="AI17" s="33"/>
      <c r="AJ17" s="33"/>
      <c r="AK17" s="36"/>
      <c r="AL17" s="36"/>
      <c r="AM17" s="30"/>
      <c r="AN17" s="32"/>
      <c r="AO17" s="32"/>
      <c r="AP17" s="32"/>
      <c r="AQ17" s="36"/>
      <c r="AR17" s="32"/>
    </row>
    <row r="18" spans="2:44" ht="21.75" customHeight="1" x14ac:dyDescent="0.2">
      <c r="B18" s="30"/>
      <c r="C18" s="30"/>
      <c r="D18" s="32"/>
      <c r="G18" s="32"/>
      <c r="H18" s="32"/>
      <c r="I18" s="32"/>
      <c r="J18" s="32"/>
      <c r="K18" s="32"/>
      <c r="L18" s="32"/>
      <c r="M18" s="33"/>
      <c r="N18" s="33"/>
      <c r="O18" s="33"/>
      <c r="P18" s="33"/>
      <c r="Q18" s="33"/>
      <c r="R18" s="33"/>
      <c r="S18" s="33"/>
      <c r="T18" s="33"/>
      <c r="U18" s="36"/>
      <c r="V18" s="33"/>
      <c r="W18" s="33"/>
      <c r="X18" s="33"/>
      <c r="Y18" s="33"/>
      <c r="Z18" s="33"/>
      <c r="AA18" s="33"/>
      <c r="AB18" s="33"/>
      <c r="AC18" s="36"/>
      <c r="AD18" s="33"/>
      <c r="AE18" s="33"/>
      <c r="AF18" s="33"/>
      <c r="AG18" s="33"/>
      <c r="AH18" s="33"/>
      <c r="AI18" s="33"/>
      <c r="AJ18" s="33"/>
      <c r="AK18" s="36"/>
      <c r="AL18" s="36"/>
      <c r="AM18" s="30"/>
      <c r="AN18" s="32"/>
      <c r="AO18" s="32"/>
      <c r="AP18" s="32"/>
      <c r="AQ18" s="36"/>
      <c r="AR18" s="32"/>
    </row>
    <row r="19" spans="2:44" ht="26.25" customHeight="1" x14ac:dyDescent="0.2">
      <c r="G19" s="2"/>
      <c r="H19" s="2"/>
    </row>
    <row r="20" spans="2:44" ht="67.5" customHeight="1" x14ac:dyDescent="0.2">
      <c r="G20" s="10"/>
      <c r="H20" s="10"/>
    </row>
    <row r="21" spans="2:44" x14ac:dyDescent="0.2">
      <c r="G21" s="24"/>
      <c r="H21" s="24"/>
    </row>
    <row r="22" spans="2:44" x14ac:dyDescent="0.2">
      <c r="G22" s="24"/>
      <c r="H22" s="24"/>
    </row>
    <row r="23" spans="2:44" x14ac:dyDescent="0.2">
      <c r="G23" s="24"/>
      <c r="H23" s="24"/>
    </row>
    <row r="24" spans="2:44" x14ac:dyDescent="0.2">
      <c r="G24" s="24"/>
      <c r="H24" s="24"/>
    </row>
    <row r="25" spans="2:44" x14ac:dyDescent="0.2">
      <c r="G25" s="24"/>
      <c r="H25" s="24"/>
    </row>
    <row r="26" spans="2:44" ht="12.75" customHeight="1" x14ac:dyDescent="0.2">
      <c r="G26" s="32"/>
      <c r="H26" s="32"/>
      <c r="I26" s="32"/>
      <c r="J26" s="33"/>
      <c r="K26" s="33"/>
      <c r="L26" s="33"/>
      <c r="M26" s="33"/>
      <c r="N26" s="33"/>
      <c r="O26" s="33"/>
      <c r="P26" s="33"/>
      <c r="Q26" s="33"/>
      <c r="R26" s="30"/>
      <c r="S26" s="30"/>
      <c r="T26" s="30"/>
      <c r="U26" s="32"/>
      <c r="V26" s="33"/>
      <c r="W26" s="33"/>
      <c r="X26" s="33"/>
      <c r="Y26" s="33"/>
      <c r="Z26" s="30"/>
      <c r="AA26" s="30"/>
      <c r="AB26" s="30"/>
      <c r="AC26" s="32"/>
      <c r="AD26" s="33"/>
      <c r="AE26" s="33"/>
      <c r="AF26" s="33"/>
      <c r="AG26" s="33"/>
      <c r="AH26" s="30"/>
      <c r="AI26" s="30"/>
      <c r="AJ26" s="30"/>
      <c r="AK26" s="32"/>
      <c r="AL26" s="32"/>
      <c r="AM26" s="32"/>
      <c r="AN26" s="32"/>
      <c r="AQ26" s="32"/>
    </row>
    <row r="27" spans="2:44" ht="12.75" customHeight="1" x14ac:dyDescent="0.2">
      <c r="B27" s="30"/>
      <c r="C27" s="30"/>
      <c r="D27" s="32"/>
      <c r="E27" s="32"/>
      <c r="F27" s="32"/>
      <c r="G27" s="32"/>
      <c r="H27" s="32"/>
      <c r="I27" s="32"/>
      <c r="J27" s="32"/>
      <c r="K27" s="32"/>
      <c r="L27" s="32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0"/>
      <c r="AM27" s="30"/>
      <c r="AN27" s="32"/>
      <c r="AO27" s="32"/>
      <c r="AP27" s="32"/>
      <c r="AQ27" s="30"/>
      <c r="AR27" s="32"/>
    </row>
    <row r="28" spans="2:44" ht="12.75" customHeight="1" x14ac:dyDescent="0.2">
      <c r="B28" s="30"/>
      <c r="C28" s="30"/>
      <c r="D28" s="32"/>
      <c r="E28" s="32"/>
      <c r="F28" s="32"/>
      <c r="G28" s="32"/>
      <c r="H28" s="32"/>
      <c r="I28" s="32"/>
      <c r="J28" s="32"/>
      <c r="K28" s="32"/>
      <c r="L28" s="32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0"/>
      <c r="AM28" s="30"/>
      <c r="AN28" s="32"/>
      <c r="AO28" s="32"/>
      <c r="AP28" s="32"/>
      <c r="AQ28" s="30"/>
      <c r="AR28" s="32"/>
    </row>
    <row r="29" spans="2:44" ht="12.75" customHeight="1" x14ac:dyDescent="0.2">
      <c r="B29" s="30"/>
      <c r="C29" s="30"/>
      <c r="D29" s="32"/>
      <c r="E29" s="32"/>
      <c r="F29" s="32"/>
      <c r="G29" s="32"/>
      <c r="H29" s="32"/>
      <c r="I29" s="32"/>
      <c r="J29" s="32"/>
      <c r="K29" s="32"/>
      <c r="L29" s="32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0"/>
      <c r="AM29" s="30"/>
      <c r="AN29" s="32"/>
      <c r="AO29" s="32"/>
      <c r="AP29" s="32"/>
      <c r="AQ29" s="30"/>
      <c r="AR29" s="32"/>
    </row>
    <row r="30" spans="2:44" ht="12.75" customHeight="1" x14ac:dyDescent="0.2">
      <c r="B30" s="30"/>
      <c r="C30" s="30"/>
      <c r="D30" s="32"/>
      <c r="E30" s="32"/>
      <c r="F30" s="32"/>
      <c r="G30" s="32"/>
      <c r="H30" s="32"/>
      <c r="I30" s="32"/>
      <c r="J30" s="32"/>
      <c r="K30" s="32"/>
      <c r="L30" s="32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0"/>
      <c r="AM30" s="30"/>
      <c r="AN30" s="32"/>
      <c r="AO30" s="32"/>
      <c r="AP30" s="32"/>
      <c r="AQ30" s="30"/>
      <c r="AR30" s="32"/>
    </row>
    <row r="31" spans="2:44" ht="12.75" customHeight="1" x14ac:dyDescent="0.2">
      <c r="B31" s="30"/>
      <c r="C31" s="30"/>
      <c r="D31" s="32"/>
      <c r="E31" s="32"/>
      <c r="F31" s="32"/>
      <c r="G31" s="32"/>
      <c r="H31" s="32"/>
      <c r="I31" s="32"/>
      <c r="J31" s="32"/>
      <c r="K31" s="32"/>
      <c r="L31" s="32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0"/>
      <c r="AM31" s="30"/>
      <c r="AN31" s="32"/>
      <c r="AO31" s="32"/>
      <c r="AP31" s="32"/>
      <c r="AQ31" s="30"/>
      <c r="AR31" s="32"/>
    </row>
    <row r="32" spans="2:44" ht="12.75" customHeight="1" x14ac:dyDescent="0.2">
      <c r="B32" s="30"/>
      <c r="C32" s="30"/>
      <c r="D32" s="32"/>
      <c r="E32" s="32"/>
      <c r="F32" s="32"/>
      <c r="G32" s="32"/>
      <c r="H32" s="32"/>
      <c r="I32" s="32"/>
      <c r="J32" s="32"/>
      <c r="K32" s="32"/>
      <c r="L32" s="32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0"/>
      <c r="AM32" s="30"/>
      <c r="AN32" s="32"/>
      <c r="AO32" s="32"/>
      <c r="AP32" s="32"/>
      <c r="AQ32" s="30"/>
      <c r="AR32" s="32"/>
    </row>
    <row r="33" spans="2:44" ht="12.75" customHeight="1" x14ac:dyDescent="0.2">
      <c r="B33" s="30"/>
      <c r="C33" s="30"/>
      <c r="D33" s="32"/>
      <c r="E33" s="32"/>
      <c r="F33" s="32"/>
      <c r="G33" s="32"/>
      <c r="H33" s="32"/>
      <c r="I33" s="32"/>
      <c r="J33" s="32"/>
      <c r="K33" s="32"/>
      <c r="L33" s="32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0"/>
      <c r="AM33" s="30"/>
      <c r="AN33" s="32"/>
      <c r="AO33" s="32"/>
      <c r="AP33" s="32"/>
      <c r="AQ33" s="30"/>
      <c r="AR33" s="32"/>
    </row>
    <row r="34" spans="2:44" ht="12.75" customHeight="1" x14ac:dyDescent="0.2">
      <c r="B34" s="30"/>
      <c r="C34" s="30"/>
      <c r="D34" s="32"/>
      <c r="E34" s="32"/>
      <c r="F34" s="32"/>
      <c r="G34" s="32"/>
      <c r="H34" s="32"/>
      <c r="I34" s="32"/>
      <c r="J34" s="32"/>
      <c r="K34" s="32"/>
      <c r="L34" s="32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0"/>
      <c r="AM34" s="30"/>
      <c r="AN34" s="32"/>
      <c r="AO34" s="32"/>
      <c r="AP34" s="32"/>
      <c r="AQ34" s="30"/>
      <c r="AR34" s="32"/>
    </row>
    <row r="35" spans="2:44" ht="12.75" customHeight="1" x14ac:dyDescent="0.2">
      <c r="B35" s="30"/>
      <c r="C35" s="30"/>
      <c r="D35" s="32"/>
      <c r="E35" s="32"/>
      <c r="F35" s="32"/>
      <c r="G35" s="32"/>
      <c r="H35" s="32"/>
      <c r="I35" s="32"/>
      <c r="J35" s="32"/>
      <c r="K35" s="32"/>
      <c r="L35" s="32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0"/>
      <c r="AM35" s="30"/>
      <c r="AN35" s="32"/>
      <c r="AO35" s="32"/>
      <c r="AP35" s="32"/>
      <c r="AQ35" s="30"/>
      <c r="AR35" s="32"/>
    </row>
    <row r="36" spans="2:44" ht="12.75" customHeight="1" x14ac:dyDescent="0.2">
      <c r="B36" s="30"/>
      <c r="C36" s="30"/>
      <c r="D36" s="32"/>
      <c r="E36" s="32"/>
      <c r="F36" s="32"/>
      <c r="G36" s="32"/>
      <c r="H36" s="32"/>
      <c r="I36" s="32"/>
      <c r="J36" s="32"/>
      <c r="K36" s="32"/>
      <c r="L36" s="32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0"/>
      <c r="AM36" s="30"/>
      <c r="AN36" s="32"/>
      <c r="AO36" s="32"/>
      <c r="AP36" s="32"/>
      <c r="AQ36" s="30"/>
      <c r="AR36" s="32"/>
    </row>
    <row r="37" spans="2:44" ht="12.75" customHeight="1" x14ac:dyDescent="0.2">
      <c r="B37" s="30"/>
      <c r="C37" s="30"/>
      <c r="D37" s="32"/>
      <c r="E37" s="32"/>
      <c r="F37" s="32"/>
      <c r="G37" s="32"/>
      <c r="H37" s="32"/>
      <c r="I37" s="32"/>
      <c r="J37" s="32"/>
      <c r="K37" s="32"/>
      <c r="L37" s="32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0"/>
      <c r="AM37" s="30"/>
      <c r="AN37" s="32"/>
      <c r="AO37" s="32"/>
      <c r="AP37" s="32"/>
      <c r="AQ37" s="30"/>
      <c r="AR37" s="32"/>
    </row>
    <row r="38" spans="2:44" ht="12.75" customHeight="1" x14ac:dyDescent="0.2">
      <c r="B38" s="30"/>
      <c r="C38" s="30"/>
      <c r="D38" s="32"/>
      <c r="E38" s="32"/>
      <c r="F38" s="32"/>
      <c r="G38" s="32"/>
      <c r="H38" s="32"/>
      <c r="I38" s="32"/>
      <c r="J38" s="32"/>
      <c r="K38" s="32"/>
      <c r="L38" s="32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0"/>
      <c r="AM38" s="30"/>
      <c r="AN38" s="32"/>
      <c r="AO38" s="32"/>
      <c r="AP38" s="32"/>
      <c r="AQ38" s="30"/>
      <c r="AR38" s="32"/>
    </row>
    <row r="39" spans="2:44" ht="12.75" customHeight="1" x14ac:dyDescent="0.2">
      <c r="B39" s="30"/>
      <c r="C39" s="30"/>
      <c r="D39" s="32"/>
      <c r="E39" s="32"/>
      <c r="F39" s="32"/>
      <c r="G39" s="32"/>
      <c r="H39" s="32"/>
      <c r="I39" s="32"/>
      <c r="J39" s="32"/>
      <c r="K39" s="32"/>
      <c r="L39" s="32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0"/>
      <c r="AM39" s="30"/>
      <c r="AN39" s="32"/>
      <c r="AO39" s="32"/>
      <c r="AP39" s="32"/>
      <c r="AQ39" s="30"/>
      <c r="AR39" s="32"/>
    </row>
    <row r="40" spans="2:44" ht="12.75" customHeight="1" x14ac:dyDescent="0.2">
      <c r="B40" s="30"/>
      <c r="C40" s="30"/>
      <c r="D40" s="32"/>
      <c r="E40" s="32"/>
      <c r="F40" s="32"/>
      <c r="G40" s="32"/>
      <c r="H40" s="32"/>
      <c r="I40" s="32"/>
      <c r="J40" s="32"/>
      <c r="K40" s="32"/>
      <c r="L40" s="32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0"/>
      <c r="AM40" s="30"/>
      <c r="AN40" s="32"/>
      <c r="AO40" s="32"/>
      <c r="AP40" s="32"/>
      <c r="AQ40" s="30"/>
      <c r="AR40" s="32"/>
    </row>
    <row r="41" spans="2:44" ht="12.75" customHeight="1" x14ac:dyDescent="0.2">
      <c r="B41" s="30"/>
      <c r="C41" s="30"/>
      <c r="D41" s="32"/>
      <c r="E41" s="32"/>
      <c r="F41" s="32"/>
      <c r="G41" s="32"/>
      <c r="H41" s="32"/>
      <c r="I41" s="32"/>
      <c r="J41" s="32"/>
      <c r="K41" s="32"/>
      <c r="L41" s="32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0"/>
      <c r="AM41" s="30"/>
      <c r="AN41" s="32"/>
      <c r="AO41" s="32"/>
      <c r="AP41" s="32"/>
      <c r="AQ41" s="30"/>
      <c r="AR41" s="32"/>
    </row>
    <row r="42" spans="2:44" ht="12.75" customHeight="1" x14ac:dyDescent="0.2">
      <c r="B42" s="30"/>
      <c r="C42" s="30"/>
      <c r="D42" s="32"/>
      <c r="E42" s="32"/>
      <c r="F42" s="32"/>
      <c r="G42" s="32"/>
      <c r="H42" s="32"/>
      <c r="I42" s="32"/>
      <c r="J42" s="32"/>
      <c r="K42" s="32"/>
      <c r="L42" s="32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0"/>
      <c r="AM42" s="30"/>
      <c r="AN42" s="32"/>
      <c r="AO42" s="32"/>
      <c r="AP42" s="32"/>
      <c r="AQ42" s="30"/>
      <c r="AR42" s="32"/>
    </row>
    <row r="43" spans="2:44" ht="12.75" customHeight="1" x14ac:dyDescent="0.2">
      <c r="B43" s="30"/>
      <c r="C43" s="30"/>
      <c r="D43" s="32"/>
      <c r="E43" s="32"/>
      <c r="F43" s="32"/>
      <c r="G43" s="32"/>
      <c r="H43" s="32"/>
      <c r="I43" s="32"/>
      <c r="J43" s="32"/>
      <c r="K43" s="32"/>
      <c r="L43" s="32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0"/>
      <c r="AM43" s="30"/>
      <c r="AN43" s="32"/>
      <c r="AO43" s="32"/>
      <c r="AP43" s="32"/>
      <c r="AQ43" s="30"/>
      <c r="AR43" s="32"/>
    </row>
    <row r="44" spans="2:44" ht="12.75" customHeight="1" x14ac:dyDescent="0.2">
      <c r="B44" s="30"/>
      <c r="C44" s="30"/>
      <c r="D44" s="32"/>
      <c r="E44" s="32"/>
      <c r="F44" s="32"/>
      <c r="G44" s="32"/>
      <c r="H44" s="32"/>
      <c r="I44" s="32"/>
      <c r="J44" s="32"/>
      <c r="K44" s="32"/>
      <c r="L44" s="32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0"/>
      <c r="AM44" s="30"/>
      <c r="AN44" s="32"/>
      <c r="AO44" s="32"/>
      <c r="AP44" s="32"/>
      <c r="AQ44" s="30"/>
      <c r="AR44" s="32"/>
    </row>
    <row r="45" spans="2:44" ht="12.75" customHeight="1" x14ac:dyDescent="0.2">
      <c r="B45" s="30"/>
      <c r="C45" s="30"/>
      <c r="D45" s="32"/>
      <c r="E45" s="32"/>
      <c r="F45" s="32"/>
      <c r="G45" s="32"/>
      <c r="H45" s="32"/>
      <c r="I45" s="32"/>
      <c r="J45" s="32"/>
      <c r="K45" s="32"/>
      <c r="L45" s="32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0"/>
      <c r="AM45" s="30"/>
      <c r="AN45" s="32"/>
      <c r="AO45" s="32"/>
      <c r="AP45" s="32"/>
      <c r="AQ45" s="30"/>
      <c r="AR45" s="32"/>
    </row>
    <row r="46" spans="2:44" ht="12.75" customHeight="1" x14ac:dyDescent="0.2">
      <c r="B46" s="30"/>
      <c r="C46" s="30"/>
      <c r="D46" s="32"/>
      <c r="E46" s="32"/>
      <c r="F46" s="32"/>
      <c r="G46" s="32"/>
      <c r="H46" s="32"/>
      <c r="I46" s="32"/>
      <c r="J46" s="32"/>
      <c r="K46" s="32"/>
      <c r="L46" s="32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0"/>
      <c r="AM46" s="30"/>
      <c r="AN46" s="32"/>
      <c r="AO46" s="32"/>
      <c r="AP46" s="32"/>
      <c r="AQ46" s="30"/>
      <c r="AR46" s="32"/>
    </row>
    <row r="47" spans="2:44" ht="12.75" customHeight="1" x14ac:dyDescent="0.2">
      <c r="B47" s="30"/>
      <c r="C47" s="30"/>
      <c r="D47" s="32"/>
      <c r="E47" s="32"/>
      <c r="F47" s="32"/>
      <c r="G47" s="32"/>
      <c r="H47" s="32"/>
      <c r="I47" s="32"/>
      <c r="J47" s="32"/>
      <c r="K47" s="32"/>
      <c r="L47" s="32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0"/>
      <c r="AM47" s="30"/>
      <c r="AN47" s="32"/>
      <c r="AO47" s="32"/>
      <c r="AP47" s="32"/>
      <c r="AQ47" s="30"/>
      <c r="AR47" s="32"/>
    </row>
    <row r="48" spans="2:44" ht="12.75" customHeight="1" x14ac:dyDescent="0.2">
      <c r="B48" s="30"/>
      <c r="C48" s="30"/>
      <c r="D48" s="32"/>
      <c r="E48" s="32"/>
      <c r="F48" s="32"/>
      <c r="G48" s="32"/>
      <c r="H48" s="32"/>
      <c r="I48" s="32"/>
      <c r="J48" s="32"/>
      <c r="K48" s="32"/>
      <c r="L48" s="32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0"/>
      <c r="AM48" s="30"/>
      <c r="AN48" s="32"/>
      <c r="AO48" s="32"/>
      <c r="AP48" s="32"/>
      <c r="AQ48" s="30"/>
      <c r="AR48" s="32"/>
    </row>
    <row r="49" spans="2:44" ht="12.75" customHeight="1" x14ac:dyDescent="0.2">
      <c r="B49" s="30"/>
      <c r="C49" s="30"/>
      <c r="D49" s="32"/>
      <c r="E49" s="32"/>
      <c r="F49" s="32"/>
      <c r="G49" s="32"/>
      <c r="H49" s="32"/>
      <c r="I49" s="32"/>
      <c r="J49" s="32"/>
      <c r="K49" s="32"/>
      <c r="L49" s="32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0"/>
      <c r="AM49" s="30"/>
      <c r="AN49" s="32"/>
      <c r="AO49" s="32"/>
      <c r="AP49" s="32"/>
      <c r="AQ49" s="30"/>
      <c r="AR49" s="32"/>
    </row>
    <row r="50" spans="2:44" ht="12.75" customHeight="1" x14ac:dyDescent="0.2">
      <c r="B50" s="30"/>
      <c r="C50" s="30"/>
      <c r="D50" s="32"/>
      <c r="E50" s="32"/>
      <c r="F50" s="32"/>
      <c r="G50" s="32"/>
      <c r="H50" s="32"/>
      <c r="I50" s="32"/>
      <c r="J50" s="32"/>
      <c r="K50" s="32"/>
      <c r="L50" s="32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0"/>
      <c r="AM50" s="30"/>
      <c r="AN50" s="32"/>
      <c r="AO50" s="32"/>
      <c r="AP50" s="32"/>
      <c r="AQ50" s="30"/>
      <c r="AR50" s="32"/>
    </row>
    <row r="51" spans="2:44" ht="12.75" customHeight="1" x14ac:dyDescent="0.2">
      <c r="B51" s="30"/>
      <c r="C51" s="30"/>
      <c r="D51" s="32"/>
      <c r="E51" s="32"/>
      <c r="F51" s="32"/>
      <c r="G51" s="32"/>
      <c r="H51" s="32"/>
      <c r="I51" s="32"/>
      <c r="J51" s="32"/>
      <c r="K51" s="32"/>
      <c r="L51" s="32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0"/>
      <c r="AM51" s="30"/>
      <c r="AN51" s="32"/>
      <c r="AO51" s="32"/>
      <c r="AP51" s="32"/>
      <c r="AQ51" s="30"/>
      <c r="AR51" s="32"/>
    </row>
    <row r="52" spans="2:44" ht="12.75" customHeight="1" x14ac:dyDescent="0.2">
      <c r="B52" s="30"/>
      <c r="C52" s="30"/>
      <c r="D52" s="32"/>
      <c r="E52" s="32"/>
      <c r="F52" s="32"/>
      <c r="G52" s="32"/>
      <c r="H52" s="32"/>
      <c r="I52" s="32"/>
      <c r="J52" s="32"/>
      <c r="K52" s="32"/>
      <c r="L52" s="32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0"/>
      <c r="AM52" s="30"/>
      <c r="AN52" s="32"/>
      <c r="AO52" s="32"/>
      <c r="AP52" s="32"/>
      <c r="AQ52" s="30"/>
      <c r="AR52" s="32"/>
    </row>
    <row r="53" spans="2:44" ht="12.75" customHeight="1" x14ac:dyDescent="0.2">
      <c r="B53" s="30"/>
      <c r="C53" s="30"/>
      <c r="D53" s="32"/>
      <c r="E53" s="32"/>
      <c r="F53" s="32"/>
      <c r="G53" s="32"/>
      <c r="H53" s="32"/>
      <c r="I53" s="32"/>
      <c r="J53" s="32"/>
      <c r="K53" s="32"/>
      <c r="L53" s="32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0"/>
      <c r="AM53" s="30"/>
      <c r="AN53" s="32"/>
      <c r="AO53" s="32"/>
      <c r="AP53" s="32"/>
      <c r="AQ53" s="30"/>
      <c r="AR53" s="32"/>
    </row>
    <row r="54" spans="2:44" ht="12.75" customHeight="1" x14ac:dyDescent="0.2">
      <c r="B54" s="30"/>
      <c r="C54" s="30"/>
      <c r="D54" s="32"/>
      <c r="E54" s="32"/>
      <c r="F54" s="32"/>
      <c r="G54" s="32"/>
      <c r="H54" s="32"/>
      <c r="I54" s="32"/>
      <c r="J54" s="32"/>
      <c r="K54" s="32"/>
      <c r="L54" s="32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0"/>
      <c r="AM54" s="30"/>
      <c r="AN54" s="32"/>
      <c r="AO54" s="32"/>
      <c r="AP54" s="32"/>
      <c r="AQ54" s="30"/>
      <c r="AR54" s="32"/>
    </row>
    <row r="55" spans="2:44" ht="12.75" customHeight="1" x14ac:dyDescent="0.2">
      <c r="B55" s="30"/>
      <c r="C55" s="30"/>
      <c r="D55" s="32"/>
      <c r="E55" s="32"/>
      <c r="F55" s="32"/>
      <c r="G55" s="32"/>
      <c r="H55" s="32"/>
      <c r="I55" s="32"/>
      <c r="J55" s="32"/>
      <c r="K55" s="32"/>
      <c r="L55" s="32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0"/>
      <c r="AM55" s="30"/>
      <c r="AN55" s="32"/>
      <c r="AO55" s="32"/>
      <c r="AP55" s="32"/>
      <c r="AQ55" s="30"/>
      <c r="AR55" s="32"/>
    </row>
    <row r="56" spans="2:44" ht="12.75" customHeight="1" x14ac:dyDescent="0.2">
      <c r="B56" s="30"/>
      <c r="C56" s="30"/>
      <c r="D56" s="32"/>
      <c r="E56" s="32"/>
      <c r="F56" s="32"/>
      <c r="G56" s="32"/>
      <c r="H56" s="32"/>
      <c r="I56" s="32"/>
      <c r="J56" s="32"/>
      <c r="K56" s="32"/>
      <c r="L56" s="32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0"/>
      <c r="AM56" s="30"/>
      <c r="AN56" s="32"/>
      <c r="AO56" s="32"/>
      <c r="AP56" s="32"/>
      <c r="AQ56" s="30"/>
      <c r="AR56" s="32"/>
    </row>
    <row r="57" spans="2:44" ht="12.75" customHeight="1" x14ac:dyDescent="0.2">
      <c r="B57" s="30"/>
      <c r="C57" s="30"/>
      <c r="D57" s="32"/>
      <c r="E57" s="32"/>
      <c r="F57" s="32"/>
      <c r="G57" s="32"/>
      <c r="H57" s="32"/>
      <c r="I57" s="32"/>
      <c r="J57" s="32"/>
      <c r="K57" s="32"/>
      <c r="L57" s="32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0"/>
      <c r="AM57" s="30"/>
      <c r="AN57" s="32"/>
      <c r="AO57" s="32"/>
      <c r="AP57" s="32"/>
      <c r="AQ57" s="30"/>
      <c r="AR57" s="32"/>
    </row>
    <row r="58" spans="2:44" ht="12.75" customHeight="1" x14ac:dyDescent="0.2">
      <c r="B58" s="30"/>
      <c r="C58" s="30"/>
      <c r="D58" s="32"/>
      <c r="E58" s="32"/>
      <c r="F58" s="32"/>
      <c r="G58" s="32"/>
      <c r="H58" s="32"/>
      <c r="I58" s="32"/>
      <c r="J58" s="32"/>
      <c r="K58" s="32"/>
      <c r="L58" s="32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0"/>
      <c r="AM58" s="30"/>
      <c r="AN58" s="32"/>
      <c r="AO58" s="32"/>
      <c r="AP58" s="32"/>
      <c r="AQ58" s="30"/>
      <c r="AR58" s="32"/>
    </row>
    <row r="59" spans="2:44" ht="12.75" customHeight="1" x14ac:dyDescent="0.2">
      <c r="B59" s="30"/>
      <c r="C59" s="30"/>
      <c r="D59" s="32"/>
      <c r="E59" s="32"/>
      <c r="F59" s="32"/>
      <c r="G59" s="32"/>
      <c r="H59" s="32"/>
      <c r="I59" s="32"/>
      <c r="J59" s="32"/>
      <c r="K59" s="32"/>
      <c r="L59" s="32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0"/>
      <c r="AM59" s="30"/>
      <c r="AN59" s="32"/>
      <c r="AO59" s="32"/>
      <c r="AP59" s="32"/>
      <c r="AQ59" s="30"/>
      <c r="AR59" s="32"/>
    </row>
    <row r="60" spans="2:44" ht="12.75" customHeight="1" x14ac:dyDescent="0.2">
      <c r="B60" s="30"/>
      <c r="C60" s="30"/>
      <c r="D60" s="32"/>
      <c r="E60" s="32"/>
      <c r="F60" s="32"/>
      <c r="G60" s="32"/>
      <c r="H60" s="32"/>
      <c r="I60" s="32"/>
      <c r="J60" s="32"/>
      <c r="K60" s="32"/>
      <c r="L60" s="32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0"/>
      <c r="AM60" s="30"/>
      <c r="AN60" s="32"/>
      <c r="AO60" s="32"/>
      <c r="AP60" s="32"/>
      <c r="AQ60" s="30"/>
      <c r="AR60" s="32"/>
    </row>
    <row r="61" spans="2:44" ht="12.75" customHeight="1" x14ac:dyDescent="0.2">
      <c r="B61" s="30"/>
      <c r="C61" s="30"/>
      <c r="D61" s="32"/>
      <c r="E61" s="32"/>
      <c r="F61" s="32"/>
      <c r="G61" s="32"/>
      <c r="H61" s="32"/>
      <c r="I61" s="32"/>
      <c r="J61" s="32"/>
      <c r="K61" s="32"/>
      <c r="L61" s="32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0"/>
      <c r="AM61" s="30"/>
      <c r="AN61" s="32"/>
      <c r="AO61" s="32"/>
      <c r="AP61" s="32"/>
      <c r="AQ61" s="30"/>
      <c r="AR61" s="32"/>
    </row>
    <row r="62" spans="2:44" ht="12.75" customHeight="1" x14ac:dyDescent="0.2">
      <c r="B62" s="30"/>
      <c r="C62" s="30"/>
      <c r="D62" s="32"/>
      <c r="E62" s="32"/>
      <c r="F62" s="32"/>
      <c r="G62" s="32"/>
      <c r="H62" s="32"/>
      <c r="I62" s="32"/>
      <c r="J62" s="32"/>
      <c r="K62" s="32"/>
      <c r="L62" s="32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0"/>
      <c r="AM62" s="30"/>
      <c r="AN62" s="32"/>
      <c r="AO62" s="32"/>
      <c r="AP62" s="32"/>
      <c r="AQ62" s="30"/>
      <c r="AR62" s="32"/>
    </row>
    <row r="63" spans="2:44" ht="12.75" customHeight="1" x14ac:dyDescent="0.2">
      <c r="B63" s="30"/>
      <c r="C63" s="30"/>
      <c r="D63" s="32"/>
      <c r="E63" s="32"/>
      <c r="F63" s="32"/>
      <c r="G63" s="32"/>
      <c r="H63" s="32"/>
      <c r="I63" s="32"/>
      <c r="J63" s="32"/>
      <c r="K63" s="32"/>
      <c r="L63" s="32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0"/>
      <c r="AM63" s="30"/>
      <c r="AN63" s="32"/>
      <c r="AO63" s="32"/>
      <c r="AP63" s="32"/>
      <c r="AQ63" s="30"/>
      <c r="AR63" s="32"/>
    </row>
    <row r="64" spans="2:44" ht="12.75" customHeight="1" x14ac:dyDescent="0.2">
      <c r="B64" s="30"/>
      <c r="C64" s="30"/>
      <c r="D64" s="32"/>
      <c r="E64" s="32"/>
      <c r="F64" s="32"/>
      <c r="G64" s="32"/>
      <c r="H64" s="32"/>
      <c r="I64" s="32"/>
      <c r="J64" s="32"/>
      <c r="K64" s="32"/>
      <c r="L64" s="32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0"/>
      <c r="AM64" s="30"/>
      <c r="AN64" s="32"/>
      <c r="AO64" s="32"/>
      <c r="AP64" s="32"/>
      <c r="AQ64" s="30"/>
      <c r="AR64" s="32"/>
    </row>
    <row r="65" spans="2:44" ht="12.75" customHeight="1" x14ac:dyDescent="0.2">
      <c r="B65" s="30"/>
      <c r="C65" s="30"/>
      <c r="D65" s="32"/>
      <c r="E65" s="32"/>
      <c r="F65" s="32"/>
      <c r="G65" s="32"/>
      <c r="H65" s="32"/>
      <c r="I65" s="32"/>
      <c r="J65" s="32"/>
      <c r="K65" s="32"/>
      <c r="L65" s="32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0"/>
      <c r="AM65" s="30"/>
      <c r="AN65" s="32"/>
      <c r="AO65" s="32"/>
      <c r="AP65" s="32"/>
      <c r="AQ65" s="30"/>
      <c r="AR65" s="32"/>
    </row>
    <row r="66" spans="2:44" ht="12.75" customHeight="1" x14ac:dyDescent="0.2">
      <c r="B66" s="30"/>
      <c r="C66" s="30"/>
      <c r="D66" s="32"/>
      <c r="E66" s="32"/>
      <c r="F66" s="32"/>
      <c r="G66" s="32"/>
      <c r="H66" s="32"/>
      <c r="I66" s="32"/>
      <c r="J66" s="32"/>
      <c r="K66" s="32"/>
      <c r="L66" s="32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0"/>
      <c r="AM66" s="30"/>
      <c r="AN66" s="32"/>
      <c r="AO66" s="32"/>
      <c r="AP66" s="32"/>
      <c r="AQ66" s="30"/>
      <c r="AR66" s="32"/>
    </row>
    <row r="67" spans="2:44" ht="12.75" customHeight="1" x14ac:dyDescent="0.2">
      <c r="B67" s="30"/>
      <c r="C67" s="30"/>
      <c r="D67" s="32"/>
      <c r="E67" s="32"/>
      <c r="F67" s="32"/>
      <c r="G67" s="32"/>
      <c r="H67" s="32"/>
      <c r="I67" s="32"/>
      <c r="J67" s="32"/>
      <c r="K67" s="32"/>
      <c r="L67" s="32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0"/>
      <c r="AM67" s="30"/>
      <c r="AN67" s="32"/>
      <c r="AO67" s="32"/>
      <c r="AP67" s="32"/>
      <c r="AQ67" s="30"/>
      <c r="AR67" s="32"/>
    </row>
    <row r="68" spans="2:44" ht="12.75" customHeight="1" x14ac:dyDescent="0.2">
      <c r="B68" s="30"/>
      <c r="C68" s="30"/>
      <c r="D68" s="32"/>
      <c r="E68" s="32"/>
      <c r="F68" s="32"/>
      <c r="G68" s="32"/>
      <c r="H68" s="32"/>
      <c r="I68" s="32"/>
      <c r="J68" s="32"/>
      <c r="K68" s="32"/>
      <c r="L68" s="32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0"/>
      <c r="AM68" s="30"/>
      <c r="AN68" s="32"/>
      <c r="AO68" s="32"/>
      <c r="AP68" s="32"/>
      <c r="AQ68" s="30"/>
      <c r="AR68" s="32"/>
    </row>
    <row r="69" spans="2:44" ht="12.75" customHeight="1" x14ac:dyDescent="0.2">
      <c r="B69" s="30"/>
      <c r="C69" s="30"/>
      <c r="D69" s="32"/>
      <c r="E69" s="32"/>
      <c r="F69" s="32"/>
      <c r="G69" s="32"/>
      <c r="H69" s="32"/>
      <c r="I69" s="32"/>
      <c r="J69" s="32"/>
      <c r="K69" s="32"/>
      <c r="L69" s="32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0"/>
      <c r="AM69" s="30"/>
      <c r="AN69" s="32"/>
      <c r="AO69" s="32"/>
      <c r="AP69" s="32"/>
      <c r="AQ69" s="30"/>
      <c r="AR69" s="32"/>
    </row>
    <row r="70" spans="2:44" ht="12.75" customHeight="1" x14ac:dyDescent="0.2">
      <c r="B70" s="30"/>
      <c r="C70" s="30"/>
      <c r="D70" s="32"/>
      <c r="E70" s="32"/>
      <c r="F70" s="32"/>
      <c r="G70" s="32"/>
      <c r="H70" s="32"/>
      <c r="I70" s="32"/>
      <c r="J70" s="32"/>
      <c r="K70" s="32"/>
      <c r="L70" s="32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0"/>
      <c r="AM70" s="30"/>
      <c r="AN70" s="32"/>
      <c r="AO70" s="32"/>
      <c r="AP70" s="32"/>
      <c r="AQ70" s="30"/>
      <c r="AR70" s="32"/>
    </row>
    <row r="71" spans="2:44" ht="12.75" customHeight="1" x14ac:dyDescent="0.2">
      <c r="B71" s="30"/>
      <c r="C71" s="30"/>
      <c r="D71" s="32"/>
      <c r="E71" s="32"/>
      <c r="F71" s="32"/>
      <c r="G71" s="32"/>
      <c r="H71" s="32"/>
      <c r="I71" s="32"/>
      <c r="J71" s="32"/>
      <c r="K71" s="32"/>
      <c r="L71" s="32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0"/>
      <c r="AM71" s="30"/>
      <c r="AN71" s="32"/>
      <c r="AO71" s="32"/>
      <c r="AP71" s="32"/>
      <c r="AQ71" s="30"/>
      <c r="AR71" s="32"/>
    </row>
    <row r="72" spans="2:44" ht="12.75" customHeight="1" x14ac:dyDescent="0.2">
      <c r="B72" s="30"/>
      <c r="C72" s="30"/>
      <c r="D72" s="32"/>
      <c r="E72" s="32"/>
      <c r="F72" s="32"/>
      <c r="G72" s="32"/>
      <c r="H72" s="32"/>
      <c r="I72" s="32"/>
      <c r="J72" s="32"/>
      <c r="K72" s="32"/>
      <c r="L72" s="32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0"/>
      <c r="AM72" s="30"/>
      <c r="AN72" s="32"/>
      <c r="AO72" s="32"/>
      <c r="AP72" s="32"/>
      <c r="AQ72" s="30"/>
      <c r="AR72" s="32"/>
    </row>
    <row r="73" spans="2:44" ht="12.75" customHeight="1" x14ac:dyDescent="0.2">
      <c r="B73" s="30"/>
      <c r="C73" s="30"/>
      <c r="D73" s="32"/>
      <c r="E73" s="32"/>
      <c r="F73" s="32"/>
      <c r="G73" s="32"/>
      <c r="H73" s="32"/>
      <c r="I73" s="32"/>
      <c r="J73" s="32"/>
      <c r="K73" s="32"/>
      <c r="L73" s="32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0"/>
      <c r="AM73" s="30"/>
      <c r="AN73" s="32"/>
      <c r="AO73" s="32"/>
      <c r="AP73" s="32"/>
      <c r="AQ73" s="30"/>
      <c r="AR73" s="32"/>
    </row>
    <row r="74" spans="2:44" ht="12.75" customHeight="1" x14ac:dyDescent="0.2">
      <c r="B74" s="30"/>
      <c r="C74" s="30"/>
      <c r="D74" s="32"/>
      <c r="E74" s="32"/>
      <c r="F74" s="32"/>
      <c r="G74" s="32"/>
      <c r="H74" s="32"/>
      <c r="I74" s="32"/>
      <c r="J74" s="32"/>
      <c r="K74" s="32"/>
      <c r="L74" s="32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0"/>
      <c r="AM74" s="30"/>
      <c r="AN74" s="32"/>
      <c r="AO74" s="32"/>
      <c r="AP74" s="32"/>
      <c r="AQ74" s="30"/>
      <c r="AR74" s="32"/>
    </row>
    <row r="75" spans="2:44" ht="12.75" customHeight="1" x14ac:dyDescent="0.2">
      <c r="B75" s="30"/>
      <c r="C75" s="30"/>
      <c r="D75" s="32"/>
      <c r="E75" s="32"/>
      <c r="F75" s="32"/>
      <c r="G75" s="32"/>
      <c r="H75" s="32"/>
      <c r="I75" s="32"/>
      <c r="J75" s="32"/>
      <c r="K75" s="32"/>
      <c r="L75" s="32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0"/>
      <c r="AM75" s="30"/>
      <c r="AN75" s="32"/>
      <c r="AO75" s="32"/>
      <c r="AP75" s="32"/>
      <c r="AQ75" s="30"/>
      <c r="AR75" s="32"/>
    </row>
    <row r="76" spans="2:44" ht="12.75" customHeight="1" x14ac:dyDescent="0.2">
      <c r="B76" s="30"/>
      <c r="C76" s="30"/>
      <c r="D76" s="32"/>
      <c r="E76" s="32"/>
      <c r="F76" s="32"/>
      <c r="G76" s="32"/>
      <c r="H76" s="32"/>
      <c r="I76" s="32"/>
      <c r="J76" s="32"/>
      <c r="K76" s="32"/>
      <c r="L76" s="32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0"/>
      <c r="AM76" s="30"/>
      <c r="AN76" s="32"/>
      <c r="AO76" s="32"/>
      <c r="AP76" s="32"/>
      <c r="AQ76" s="30"/>
      <c r="AR76" s="32"/>
    </row>
    <row r="77" spans="2:44" ht="12.75" customHeight="1" x14ac:dyDescent="0.2">
      <c r="B77" s="30"/>
      <c r="C77" s="30"/>
      <c r="D77" s="32"/>
      <c r="E77" s="32"/>
      <c r="F77" s="32"/>
      <c r="G77" s="32"/>
      <c r="H77" s="32"/>
      <c r="I77" s="32"/>
      <c r="J77" s="32"/>
      <c r="K77" s="32"/>
      <c r="L77" s="32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0"/>
      <c r="AM77" s="30"/>
      <c r="AN77" s="32"/>
      <c r="AO77" s="32"/>
      <c r="AP77" s="32"/>
      <c r="AQ77" s="30"/>
      <c r="AR77" s="32"/>
    </row>
    <row r="78" spans="2:44" ht="12.75" customHeight="1" x14ac:dyDescent="0.2">
      <c r="B78" s="30"/>
      <c r="C78" s="30"/>
      <c r="D78" s="32"/>
      <c r="E78" s="32"/>
      <c r="F78" s="32"/>
      <c r="G78" s="32"/>
      <c r="H78" s="32"/>
      <c r="I78" s="32"/>
      <c r="J78" s="32"/>
      <c r="K78" s="32"/>
      <c r="L78" s="32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0"/>
      <c r="AM78" s="30"/>
      <c r="AN78" s="32"/>
      <c r="AO78" s="32"/>
      <c r="AP78" s="32"/>
      <c r="AQ78" s="30"/>
      <c r="AR78" s="32"/>
    </row>
    <row r="79" spans="2:44" ht="12.75" customHeight="1" x14ac:dyDescent="0.2">
      <c r="B79" s="30"/>
      <c r="C79" s="30"/>
      <c r="D79" s="32"/>
      <c r="E79" s="32"/>
      <c r="F79" s="32"/>
      <c r="G79" s="32"/>
      <c r="H79" s="32"/>
      <c r="I79" s="32"/>
      <c r="J79" s="32"/>
      <c r="K79" s="32"/>
      <c r="L79" s="32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0"/>
      <c r="AM79" s="30"/>
      <c r="AN79" s="32"/>
      <c r="AO79" s="32"/>
      <c r="AP79" s="32"/>
      <c r="AQ79" s="30"/>
      <c r="AR79" s="32"/>
    </row>
    <row r="80" spans="2:44" ht="12.75" customHeight="1" x14ac:dyDescent="0.2">
      <c r="B80" s="30"/>
      <c r="C80" s="30"/>
      <c r="D80" s="32"/>
      <c r="E80" s="32"/>
      <c r="F80" s="32"/>
      <c r="G80" s="32"/>
      <c r="H80" s="32"/>
      <c r="I80" s="32"/>
      <c r="J80" s="32"/>
      <c r="K80" s="32"/>
      <c r="L80" s="32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0"/>
      <c r="AM80" s="30"/>
      <c r="AN80" s="32"/>
      <c r="AO80" s="32"/>
      <c r="AP80" s="32"/>
      <c r="AQ80" s="30"/>
      <c r="AR80" s="32"/>
    </row>
    <row r="81" spans="2:44" ht="12.75" customHeight="1" x14ac:dyDescent="0.2">
      <c r="B81" s="30"/>
      <c r="C81" s="30"/>
      <c r="D81" s="32"/>
      <c r="E81" s="32"/>
      <c r="F81" s="32"/>
      <c r="G81" s="32"/>
      <c r="H81" s="32"/>
      <c r="I81" s="32"/>
      <c r="J81" s="32"/>
      <c r="K81" s="32"/>
      <c r="L81" s="32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0"/>
      <c r="AM81" s="30"/>
      <c r="AN81" s="32"/>
      <c r="AO81" s="32"/>
      <c r="AP81" s="32"/>
      <c r="AQ81" s="30"/>
      <c r="AR81" s="32"/>
    </row>
    <row r="82" spans="2:44" ht="12.75" customHeight="1" x14ac:dyDescent="0.2">
      <c r="B82" s="30"/>
      <c r="C82" s="30"/>
      <c r="D82" s="32"/>
      <c r="E82" s="32"/>
      <c r="F82" s="32"/>
      <c r="G82" s="32"/>
      <c r="H82" s="32"/>
      <c r="I82" s="32"/>
      <c r="J82" s="32"/>
      <c r="K82" s="32"/>
      <c r="L82" s="32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0"/>
      <c r="AM82" s="30"/>
      <c r="AN82" s="32"/>
      <c r="AO82" s="32"/>
      <c r="AP82" s="32"/>
      <c r="AQ82" s="30"/>
      <c r="AR82" s="32"/>
    </row>
    <row r="83" spans="2:44" ht="12.75" customHeight="1" x14ac:dyDescent="0.2">
      <c r="B83" s="30"/>
      <c r="C83" s="30"/>
      <c r="D83" s="32"/>
      <c r="E83" s="32"/>
      <c r="F83" s="32"/>
      <c r="G83" s="32"/>
      <c r="H83" s="32"/>
      <c r="I83" s="32"/>
      <c r="J83" s="32"/>
      <c r="K83" s="32"/>
      <c r="L83" s="32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0"/>
      <c r="AM83" s="30"/>
      <c r="AN83" s="32"/>
      <c r="AO83" s="32"/>
      <c r="AP83" s="32"/>
      <c r="AQ83" s="30"/>
      <c r="AR83" s="32"/>
    </row>
    <row r="84" spans="2:44" ht="12.75" customHeight="1" x14ac:dyDescent="0.2">
      <c r="B84" s="30"/>
      <c r="C84" s="30"/>
      <c r="D84" s="32"/>
      <c r="E84" s="32"/>
      <c r="F84" s="32"/>
      <c r="G84" s="32"/>
      <c r="H84" s="32"/>
      <c r="I84" s="32"/>
      <c r="J84" s="32"/>
      <c r="K84" s="32"/>
      <c r="L84" s="32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0"/>
      <c r="AM84" s="30"/>
      <c r="AN84" s="32"/>
      <c r="AO84" s="32"/>
      <c r="AP84" s="32"/>
      <c r="AQ84" s="30"/>
      <c r="AR84" s="32"/>
    </row>
    <row r="85" spans="2:44" ht="12.75" customHeight="1" x14ac:dyDescent="0.2">
      <c r="B85" s="30"/>
      <c r="C85" s="30"/>
      <c r="D85" s="32"/>
      <c r="E85" s="32"/>
      <c r="F85" s="32"/>
      <c r="G85" s="32"/>
      <c r="H85" s="32"/>
      <c r="I85" s="32"/>
      <c r="J85" s="32"/>
      <c r="K85" s="32"/>
      <c r="L85" s="32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0"/>
      <c r="AM85" s="30"/>
      <c r="AN85" s="32"/>
      <c r="AO85" s="32"/>
      <c r="AP85" s="32"/>
      <c r="AQ85" s="30"/>
      <c r="AR85" s="32"/>
    </row>
    <row r="86" spans="2:44" ht="12.75" customHeight="1" x14ac:dyDescent="0.2">
      <c r="B86" s="30"/>
      <c r="C86" s="30"/>
      <c r="D86" s="32"/>
      <c r="E86" s="32"/>
      <c r="F86" s="32"/>
      <c r="G86" s="32"/>
      <c r="H86" s="32"/>
      <c r="I86" s="32"/>
      <c r="J86" s="32"/>
      <c r="K86" s="32"/>
      <c r="L86" s="32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0"/>
      <c r="AM86" s="30"/>
      <c r="AN86" s="32"/>
      <c r="AO86" s="32"/>
      <c r="AP86" s="32"/>
      <c r="AQ86" s="30"/>
      <c r="AR86" s="32"/>
    </row>
    <row r="87" spans="2:44" ht="12.75" customHeight="1" x14ac:dyDescent="0.2">
      <c r="B87" s="30"/>
      <c r="C87" s="30"/>
      <c r="D87" s="32"/>
      <c r="E87" s="32"/>
      <c r="F87" s="32"/>
      <c r="G87" s="32"/>
      <c r="H87" s="32"/>
      <c r="I87" s="32"/>
      <c r="J87" s="32"/>
      <c r="K87" s="32"/>
      <c r="L87" s="32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0"/>
      <c r="AM87" s="30"/>
      <c r="AN87" s="32"/>
      <c r="AO87" s="32"/>
      <c r="AP87" s="32"/>
      <c r="AQ87" s="30"/>
      <c r="AR87" s="32"/>
    </row>
    <row r="88" spans="2:44" ht="12.75" customHeight="1" x14ac:dyDescent="0.2">
      <c r="B88" s="30"/>
      <c r="C88" s="30"/>
      <c r="D88" s="32"/>
      <c r="E88" s="32"/>
      <c r="F88" s="32"/>
      <c r="G88" s="32"/>
      <c r="H88" s="32"/>
      <c r="I88" s="32"/>
      <c r="J88" s="32"/>
      <c r="K88" s="32"/>
      <c r="L88" s="32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0"/>
      <c r="AM88" s="30"/>
      <c r="AN88" s="32"/>
      <c r="AO88" s="32"/>
      <c r="AP88" s="32"/>
      <c r="AQ88" s="30"/>
      <c r="AR88" s="32"/>
    </row>
    <row r="89" spans="2:44" ht="12.75" customHeight="1" x14ac:dyDescent="0.2">
      <c r="B89" s="30"/>
      <c r="C89" s="30"/>
      <c r="D89" s="32"/>
      <c r="E89" s="32"/>
      <c r="F89" s="32"/>
      <c r="G89" s="32"/>
      <c r="H89" s="32"/>
      <c r="I89" s="32"/>
      <c r="J89" s="32"/>
      <c r="K89" s="32"/>
      <c r="L89" s="32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0"/>
      <c r="AM89" s="30"/>
      <c r="AN89" s="32"/>
      <c r="AO89" s="32"/>
      <c r="AP89" s="32"/>
      <c r="AQ89" s="30"/>
      <c r="AR89" s="32"/>
    </row>
    <row r="90" spans="2:44" ht="12.75" customHeight="1" x14ac:dyDescent="0.2">
      <c r="B90" s="30"/>
      <c r="C90" s="30"/>
      <c r="D90" s="32"/>
      <c r="E90" s="32"/>
      <c r="F90" s="32"/>
      <c r="G90" s="32"/>
      <c r="H90" s="32"/>
      <c r="I90" s="32"/>
      <c r="J90" s="32"/>
      <c r="K90" s="32"/>
      <c r="L90" s="32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0"/>
      <c r="AM90" s="30"/>
      <c r="AN90" s="32"/>
      <c r="AO90" s="32"/>
      <c r="AP90" s="32"/>
      <c r="AQ90" s="30"/>
      <c r="AR90" s="32"/>
    </row>
    <row r="91" spans="2:44" ht="12.75" customHeight="1" x14ac:dyDescent="0.2">
      <c r="B91" s="30"/>
      <c r="C91" s="30"/>
      <c r="D91" s="32"/>
      <c r="E91" s="32"/>
      <c r="F91" s="32"/>
      <c r="G91" s="32"/>
      <c r="H91" s="32"/>
      <c r="I91" s="32"/>
      <c r="J91" s="32"/>
      <c r="K91" s="32"/>
      <c r="L91" s="32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0"/>
      <c r="AM91" s="30"/>
      <c r="AN91" s="32"/>
      <c r="AO91" s="32"/>
      <c r="AP91" s="32"/>
      <c r="AQ91" s="30"/>
      <c r="AR91" s="32"/>
    </row>
    <row r="92" spans="2:44" ht="12.75" customHeight="1" x14ac:dyDescent="0.2">
      <c r="B92" s="30"/>
      <c r="C92" s="30"/>
      <c r="D92" s="32"/>
      <c r="E92" s="32"/>
      <c r="F92" s="32"/>
      <c r="G92" s="32"/>
      <c r="H92" s="32"/>
      <c r="I92" s="32"/>
      <c r="J92" s="32"/>
      <c r="K92" s="32"/>
      <c r="L92" s="32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0"/>
      <c r="AM92" s="30"/>
      <c r="AN92" s="32"/>
      <c r="AO92" s="32"/>
      <c r="AP92" s="32"/>
      <c r="AQ92" s="30"/>
      <c r="AR92" s="32"/>
    </row>
    <row r="93" spans="2:44" ht="12.75" customHeight="1" x14ac:dyDescent="0.2">
      <c r="B93" s="30"/>
      <c r="C93" s="30"/>
      <c r="D93" s="32"/>
      <c r="E93" s="32"/>
      <c r="F93" s="32"/>
      <c r="G93" s="32"/>
      <c r="H93" s="32"/>
      <c r="I93" s="32"/>
      <c r="J93" s="32"/>
      <c r="K93" s="32"/>
      <c r="L93" s="32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0"/>
      <c r="AM93" s="30"/>
      <c r="AN93" s="32"/>
      <c r="AO93" s="32"/>
      <c r="AP93" s="32"/>
      <c r="AQ93" s="30"/>
      <c r="AR93" s="32"/>
    </row>
    <row r="94" spans="2:44" ht="12.75" customHeight="1" x14ac:dyDescent="0.2">
      <c r="B94" s="30"/>
      <c r="C94" s="30"/>
      <c r="D94" s="32"/>
      <c r="E94" s="32"/>
      <c r="F94" s="32"/>
      <c r="G94" s="32"/>
      <c r="H94" s="32"/>
      <c r="I94" s="32"/>
      <c r="J94" s="32"/>
      <c r="K94" s="32"/>
      <c r="L94" s="32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0"/>
      <c r="AM94" s="30"/>
      <c r="AN94" s="32"/>
      <c r="AO94" s="32"/>
      <c r="AP94" s="32"/>
      <c r="AQ94" s="30"/>
      <c r="AR94" s="32"/>
    </row>
    <row r="95" spans="2:44" ht="12.75" customHeight="1" x14ac:dyDescent="0.2">
      <c r="B95" s="30"/>
      <c r="C95" s="30"/>
      <c r="D95" s="32"/>
      <c r="E95" s="32"/>
      <c r="F95" s="32"/>
      <c r="G95" s="32"/>
      <c r="H95" s="32"/>
      <c r="I95" s="32"/>
      <c r="J95" s="32"/>
      <c r="K95" s="32"/>
      <c r="L95" s="32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0"/>
      <c r="AM95" s="30"/>
      <c r="AN95" s="32"/>
      <c r="AO95" s="32"/>
      <c r="AP95" s="32"/>
      <c r="AQ95" s="30"/>
      <c r="AR95" s="32"/>
    </row>
    <row r="96" spans="2:44" ht="12.75" customHeight="1" x14ac:dyDescent="0.2">
      <c r="B96" s="30"/>
      <c r="C96" s="30"/>
      <c r="D96" s="32"/>
      <c r="E96" s="32"/>
      <c r="F96" s="32"/>
      <c r="G96" s="32"/>
      <c r="H96" s="32"/>
      <c r="I96" s="32"/>
      <c r="J96" s="32"/>
      <c r="K96" s="32"/>
      <c r="L96" s="32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0"/>
      <c r="AM96" s="30"/>
      <c r="AN96" s="32"/>
      <c r="AO96" s="32"/>
      <c r="AP96" s="32"/>
      <c r="AQ96" s="30"/>
      <c r="AR96" s="32"/>
    </row>
    <row r="97" spans="2:44" ht="12.75" customHeight="1" x14ac:dyDescent="0.2">
      <c r="B97" s="30"/>
      <c r="C97" s="30"/>
      <c r="D97" s="32"/>
      <c r="E97" s="32"/>
      <c r="F97" s="32"/>
      <c r="G97" s="32"/>
      <c r="H97" s="32"/>
      <c r="I97" s="32"/>
      <c r="J97" s="32"/>
      <c r="K97" s="32"/>
      <c r="L97" s="32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0"/>
      <c r="AM97" s="30"/>
      <c r="AN97" s="32"/>
      <c r="AO97" s="32"/>
      <c r="AP97" s="32"/>
      <c r="AQ97" s="30"/>
      <c r="AR97" s="32"/>
    </row>
    <row r="98" spans="2:44" ht="12.75" customHeight="1" x14ac:dyDescent="0.2">
      <c r="B98" s="30"/>
      <c r="C98" s="30"/>
      <c r="D98" s="32"/>
      <c r="E98" s="32"/>
      <c r="F98" s="32"/>
      <c r="G98" s="32"/>
      <c r="H98" s="32"/>
      <c r="I98" s="32"/>
      <c r="J98" s="32"/>
      <c r="K98" s="32"/>
      <c r="L98" s="32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0"/>
      <c r="AM98" s="30"/>
      <c r="AN98" s="32"/>
      <c r="AO98" s="32"/>
      <c r="AP98" s="32"/>
      <c r="AQ98" s="30"/>
      <c r="AR98" s="32"/>
    </row>
    <row r="99" spans="2:44" ht="12.75" customHeight="1" x14ac:dyDescent="0.2">
      <c r="B99" s="30"/>
      <c r="C99" s="30"/>
      <c r="D99" s="32"/>
      <c r="E99" s="32"/>
      <c r="F99" s="32"/>
      <c r="G99" s="32"/>
      <c r="H99" s="32"/>
      <c r="I99" s="32"/>
      <c r="J99" s="32"/>
      <c r="K99" s="32"/>
      <c r="L99" s="32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0"/>
      <c r="AM99" s="30"/>
      <c r="AN99" s="32"/>
      <c r="AO99" s="32"/>
      <c r="AP99" s="32"/>
      <c r="AQ99" s="30"/>
      <c r="AR99" s="32"/>
    </row>
    <row r="100" spans="2:44" ht="12.75" customHeight="1" x14ac:dyDescent="0.2">
      <c r="B100" s="30"/>
      <c r="C100" s="30"/>
      <c r="D100" s="32"/>
      <c r="E100" s="32"/>
      <c r="F100" s="32"/>
      <c r="G100" s="32"/>
      <c r="H100" s="32"/>
      <c r="I100" s="32"/>
      <c r="J100" s="32"/>
      <c r="K100" s="32"/>
      <c r="L100" s="32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0"/>
      <c r="AM100" s="30"/>
      <c r="AN100" s="32"/>
      <c r="AO100" s="32"/>
      <c r="AP100" s="32"/>
      <c r="AQ100" s="30"/>
      <c r="AR100" s="32"/>
    </row>
    <row r="101" spans="2:44" ht="12.75" customHeight="1" x14ac:dyDescent="0.2">
      <c r="B101" s="30"/>
      <c r="C101" s="30"/>
      <c r="D101" s="32"/>
      <c r="E101" s="32"/>
      <c r="F101" s="32"/>
      <c r="G101" s="32"/>
      <c r="H101" s="32"/>
      <c r="I101" s="32"/>
      <c r="J101" s="32"/>
      <c r="K101" s="32"/>
      <c r="L101" s="32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0"/>
      <c r="AM101" s="30"/>
      <c r="AN101" s="32"/>
      <c r="AO101" s="32"/>
      <c r="AP101" s="32"/>
      <c r="AQ101" s="30"/>
      <c r="AR101" s="32"/>
    </row>
    <row r="102" spans="2:44" ht="12.75" customHeight="1" x14ac:dyDescent="0.2">
      <c r="B102" s="30"/>
      <c r="C102" s="30"/>
      <c r="D102" s="32"/>
      <c r="E102" s="32"/>
      <c r="F102" s="32"/>
      <c r="G102" s="32"/>
      <c r="H102" s="32"/>
      <c r="I102" s="32"/>
      <c r="J102" s="32"/>
      <c r="K102" s="32"/>
      <c r="L102" s="32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0"/>
      <c r="AM102" s="30"/>
      <c r="AN102" s="32"/>
      <c r="AO102" s="32"/>
      <c r="AP102" s="32"/>
      <c r="AQ102" s="30"/>
      <c r="AR102" s="32"/>
    </row>
    <row r="103" spans="2:44" ht="12.75" customHeight="1" x14ac:dyDescent="0.2">
      <c r="B103" s="30"/>
      <c r="C103" s="30"/>
      <c r="D103" s="32"/>
      <c r="E103" s="32"/>
      <c r="F103" s="32"/>
      <c r="G103" s="32"/>
      <c r="H103" s="32"/>
      <c r="I103" s="32"/>
      <c r="J103" s="32"/>
      <c r="K103" s="32"/>
      <c r="L103" s="32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0"/>
      <c r="AM103" s="30"/>
      <c r="AN103" s="32"/>
      <c r="AO103" s="32"/>
      <c r="AP103" s="32"/>
      <c r="AQ103" s="30"/>
      <c r="AR103" s="32"/>
    </row>
    <row r="104" spans="2:44" ht="12.75" customHeight="1" x14ac:dyDescent="0.2">
      <c r="B104" s="30"/>
      <c r="C104" s="30"/>
      <c r="D104" s="32"/>
      <c r="E104" s="32"/>
      <c r="F104" s="32"/>
      <c r="G104" s="32"/>
      <c r="H104" s="32"/>
      <c r="I104" s="32"/>
      <c r="J104" s="32"/>
      <c r="K104" s="32"/>
      <c r="L104" s="32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0"/>
      <c r="AM104" s="30"/>
      <c r="AN104" s="32"/>
      <c r="AO104" s="32"/>
      <c r="AP104" s="32"/>
      <c r="AQ104" s="30"/>
      <c r="AR104" s="32"/>
    </row>
    <row r="105" spans="2:44" ht="12.75" customHeight="1" x14ac:dyDescent="0.2">
      <c r="B105" s="30"/>
      <c r="C105" s="30"/>
      <c r="D105" s="32"/>
      <c r="E105" s="32"/>
      <c r="F105" s="32"/>
      <c r="G105" s="32"/>
      <c r="H105" s="32"/>
      <c r="I105" s="32"/>
      <c r="J105" s="32"/>
      <c r="K105" s="32"/>
      <c r="L105" s="32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0"/>
      <c r="AM105" s="30"/>
      <c r="AN105" s="32"/>
      <c r="AO105" s="32"/>
      <c r="AP105" s="32"/>
      <c r="AQ105" s="30"/>
      <c r="AR105" s="32"/>
    </row>
    <row r="106" spans="2:44" ht="12.75" customHeight="1" x14ac:dyDescent="0.2">
      <c r="B106" s="30"/>
      <c r="C106" s="30"/>
      <c r="D106" s="32"/>
      <c r="E106" s="32"/>
      <c r="F106" s="32"/>
      <c r="G106" s="32"/>
      <c r="H106" s="32"/>
      <c r="I106" s="32"/>
      <c r="J106" s="32"/>
      <c r="K106" s="32"/>
      <c r="L106" s="32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0"/>
      <c r="AM106" s="30"/>
      <c r="AN106" s="32"/>
      <c r="AO106" s="32"/>
      <c r="AP106" s="32"/>
      <c r="AQ106" s="30"/>
      <c r="AR106" s="32"/>
    </row>
    <row r="107" spans="2:44" ht="12.75" customHeight="1" x14ac:dyDescent="0.2">
      <c r="B107" s="30"/>
      <c r="C107" s="30"/>
      <c r="D107" s="32"/>
      <c r="E107" s="32"/>
      <c r="F107" s="32"/>
      <c r="G107" s="32"/>
      <c r="H107" s="32"/>
      <c r="I107" s="32"/>
      <c r="J107" s="32"/>
      <c r="K107" s="32"/>
      <c r="L107" s="32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0"/>
      <c r="AM107" s="30"/>
      <c r="AN107" s="32"/>
      <c r="AO107" s="32"/>
      <c r="AP107" s="32"/>
      <c r="AQ107" s="30"/>
      <c r="AR107" s="32"/>
    </row>
    <row r="108" spans="2:44" ht="12.75" customHeight="1" x14ac:dyDescent="0.2">
      <c r="B108" s="30"/>
      <c r="C108" s="30"/>
      <c r="D108" s="32"/>
      <c r="E108" s="32"/>
      <c r="F108" s="32"/>
      <c r="G108" s="32"/>
      <c r="H108" s="32"/>
      <c r="I108" s="32"/>
      <c r="J108" s="32"/>
      <c r="K108" s="32"/>
      <c r="L108" s="32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0"/>
      <c r="AM108" s="30"/>
      <c r="AN108" s="32"/>
      <c r="AO108" s="32"/>
      <c r="AP108" s="32"/>
      <c r="AQ108" s="30"/>
      <c r="AR108" s="32"/>
    </row>
    <row r="109" spans="2:44" ht="12.75" customHeight="1" x14ac:dyDescent="0.2">
      <c r="B109" s="30"/>
      <c r="C109" s="30"/>
      <c r="D109" s="32"/>
      <c r="E109" s="32"/>
      <c r="F109" s="32"/>
      <c r="G109" s="32"/>
      <c r="H109" s="32"/>
      <c r="I109" s="32"/>
      <c r="J109" s="32"/>
      <c r="K109" s="32"/>
      <c r="L109" s="32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0"/>
      <c r="AM109" s="30"/>
      <c r="AN109" s="32"/>
      <c r="AO109" s="32"/>
      <c r="AP109" s="32"/>
      <c r="AQ109" s="30"/>
      <c r="AR109" s="32"/>
    </row>
    <row r="110" spans="2:44" ht="12.75" customHeight="1" x14ac:dyDescent="0.2">
      <c r="B110" s="30"/>
      <c r="C110" s="30"/>
      <c r="D110" s="32"/>
      <c r="E110" s="32"/>
      <c r="F110" s="32"/>
      <c r="G110" s="32"/>
      <c r="H110" s="32"/>
      <c r="I110" s="32"/>
      <c r="J110" s="32"/>
      <c r="K110" s="32"/>
      <c r="L110" s="32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0"/>
      <c r="AM110" s="30"/>
      <c r="AN110" s="32"/>
      <c r="AO110" s="32"/>
      <c r="AP110" s="32"/>
      <c r="AQ110" s="30"/>
      <c r="AR110" s="32"/>
    </row>
    <row r="111" spans="2:44" ht="12.75" customHeight="1" x14ac:dyDescent="0.2">
      <c r="B111" s="30"/>
      <c r="C111" s="30"/>
      <c r="D111" s="32"/>
      <c r="E111" s="32"/>
      <c r="F111" s="32"/>
      <c r="G111" s="32"/>
      <c r="H111" s="32"/>
      <c r="I111" s="32"/>
      <c r="J111" s="32"/>
      <c r="K111" s="32"/>
      <c r="L111" s="32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0"/>
      <c r="AM111" s="30"/>
      <c r="AN111" s="32"/>
      <c r="AO111" s="32"/>
      <c r="AP111" s="32"/>
      <c r="AQ111" s="30"/>
      <c r="AR111" s="32"/>
    </row>
    <row r="112" spans="2:44" ht="12.75" customHeight="1" x14ac:dyDescent="0.2">
      <c r="B112" s="30"/>
      <c r="C112" s="30"/>
      <c r="D112" s="32"/>
      <c r="E112" s="32"/>
      <c r="F112" s="32"/>
      <c r="G112" s="32"/>
      <c r="H112" s="32"/>
      <c r="I112" s="32"/>
      <c r="J112" s="32"/>
      <c r="K112" s="32"/>
      <c r="L112" s="32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0"/>
      <c r="AM112" s="30"/>
      <c r="AN112" s="32"/>
      <c r="AO112" s="32"/>
      <c r="AP112" s="32"/>
      <c r="AQ112" s="30"/>
      <c r="AR112" s="32"/>
    </row>
    <row r="113" spans="2:44" ht="12.75" customHeight="1" x14ac:dyDescent="0.2">
      <c r="B113" s="30"/>
      <c r="C113" s="30"/>
      <c r="D113" s="32"/>
      <c r="E113" s="32"/>
      <c r="F113" s="32"/>
      <c r="G113" s="32"/>
      <c r="H113" s="32"/>
      <c r="I113" s="32"/>
      <c r="J113" s="32"/>
      <c r="K113" s="32"/>
      <c r="L113" s="32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0"/>
      <c r="AM113" s="30"/>
      <c r="AN113" s="32"/>
      <c r="AO113" s="32"/>
      <c r="AP113" s="32"/>
      <c r="AQ113" s="30"/>
      <c r="AR113" s="32"/>
    </row>
    <row r="114" spans="2:44" ht="12.75" customHeight="1" x14ac:dyDescent="0.2">
      <c r="B114" s="30"/>
      <c r="C114" s="30"/>
      <c r="D114" s="32"/>
      <c r="E114" s="32"/>
      <c r="F114" s="32"/>
      <c r="G114" s="32"/>
      <c r="H114" s="32"/>
      <c r="I114" s="32"/>
      <c r="J114" s="32"/>
      <c r="K114" s="32"/>
      <c r="L114" s="32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0"/>
      <c r="AM114" s="30"/>
      <c r="AN114" s="32"/>
      <c r="AO114" s="32"/>
      <c r="AP114" s="32"/>
      <c r="AQ114" s="30"/>
      <c r="AR114" s="32"/>
    </row>
    <row r="115" spans="2:44" ht="12.75" customHeight="1" x14ac:dyDescent="0.2">
      <c r="B115" s="30"/>
      <c r="C115" s="30"/>
      <c r="D115" s="32"/>
      <c r="E115" s="32"/>
      <c r="F115" s="32"/>
      <c r="G115" s="32"/>
      <c r="H115" s="32"/>
      <c r="I115" s="32"/>
      <c r="J115" s="32"/>
      <c r="K115" s="32"/>
      <c r="L115" s="32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0"/>
      <c r="AM115" s="30"/>
      <c r="AN115" s="32"/>
      <c r="AO115" s="32"/>
      <c r="AP115" s="32"/>
      <c r="AQ115" s="30"/>
      <c r="AR115" s="32"/>
    </row>
    <row r="116" spans="2:44" ht="12.75" customHeight="1" x14ac:dyDescent="0.2">
      <c r="B116" s="30"/>
      <c r="C116" s="30"/>
      <c r="D116" s="32"/>
      <c r="E116" s="32"/>
      <c r="F116" s="32"/>
      <c r="G116" s="32"/>
      <c r="H116" s="32"/>
      <c r="I116" s="32"/>
      <c r="J116" s="32"/>
      <c r="K116" s="32"/>
      <c r="L116" s="32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0"/>
      <c r="AM116" s="30"/>
      <c r="AN116" s="32"/>
      <c r="AO116" s="32"/>
      <c r="AP116" s="32"/>
      <c r="AQ116" s="30"/>
      <c r="AR116" s="32"/>
    </row>
    <row r="117" spans="2:44" ht="12.75" customHeight="1" x14ac:dyDescent="0.2">
      <c r="B117" s="30"/>
      <c r="C117" s="30"/>
      <c r="D117" s="32"/>
      <c r="E117" s="32"/>
      <c r="F117" s="32"/>
      <c r="G117" s="32"/>
      <c r="H117" s="32"/>
      <c r="I117" s="32"/>
      <c r="J117" s="32"/>
      <c r="K117" s="32"/>
      <c r="L117" s="32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0"/>
      <c r="AM117" s="30"/>
      <c r="AN117" s="32"/>
      <c r="AO117" s="32"/>
      <c r="AP117" s="32"/>
      <c r="AQ117" s="30"/>
      <c r="AR117" s="32"/>
    </row>
    <row r="118" spans="2:44" ht="12.75" customHeight="1" x14ac:dyDescent="0.2">
      <c r="B118" s="30"/>
      <c r="C118" s="30"/>
      <c r="D118" s="32"/>
      <c r="E118" s="32"/>
      <c r="F118" s="32"/>
      <c r="G118" s="32"/>
      <c r="H118" s="32"/>
      <c r="I118" s="32"/>
      <c r="J118" s="32"/>
      <c r="K118" s="32"/>
      <c r="L118" s="32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0"/>
      <c r="AM118" s="30"/>
      <c r="AN118" s="32"/>
      <c r="AO118" s="32"/>
      <c r="AP118" s="32"/>
      <c r="AQ118" s="30"/>
      <c r="AR118" s="32"/>
    </row>
    <row r="119" spans="2:44" ht="12.75" customHeight="1" x14ac:dyDescent="0.2">
      <c r="B119" s="30"/>
      <c r="C119" s="30"/>
      <c r="D119" s="32"/>
      <c r="E119" s="32"/>
      <c r="F119" s="32"/>
      <c r="G119" s="32"/>
      <c r="H119" s="32"/>
      <c r="I119" s="32"/>
      <c r="J119" s="32"/>
      <c r="K119" s="32"/>
      <c r="L119" s="32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0"/>
      <c r="AM119" s="30"/>
      <c r="AN119" s="32"/>
      <c r="AO119" s="32"/>
      <c r="AP119" s="32"/>
      <c r="AQ119" s="30"/>
      <c r="AR119" s="32"/>
    </row>
    <row r="120" spans="2:44" ht="12.75" customHeight="1" x14ac:dyDescent="0.2">
      <c r="B120" s="30"/>
      <c r="C120" s="30"/>
      <c r="D120" s="32"/>
      <c r="E120" s="32"/>
      <c r="F120" s="32"/>
      <c r="G120" s="32"/>
      <c r="H120" s="32"/>
      <c r="I120" s="32"/>
      <c r="J120" s="32"/>
      <c r="K120" s="32"/>
      <c r="L120" s="32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0"/>
      <c r="AM120" s="30"/>
      <c r="AN120" s="32"/>
      <c r="AO120" s="32"/>
      <c r="AP120" s="32"/>
      <c r="AQ120" s="30"/>
      <c r="AR120" s="32"/>
    </row>
    <row r="121" spans="2:44" ht="12.75" customHeight="1" x14ac:dyDescent="0.2">
      <c r="B121" s="30"/>
      <c r="C121" s="30"/>
      <c r="D121" s="32"/>
      <c r="E121" s="32"/>
      <c r="F121" s="32"/>
      <c r="G121" s="32"/>
      <c r="H121" s="32"/>
      <c r="I121" s="32"/>
      <c r="J121" s="32"/>
      <c r="K121" s="32"/>
      <c r="L121" s="32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0"/>
      <c r="AM121" s="30"/>
      <c r="AN121" s="32"/>
      <c r="AO121" s="32"/>
      <c r="AP121" s="32"/>
      <c r="AQ121" s="30"/>
      <c r="AR121" s="32"/>
    </row>
    <row r="122" spans="2:44" ht="12.75" customHeight="1" x14ac:dyDescent="0.2">
      <c r="B122" s="30"/>
      <c r="C122" s="30"/>
      <c r="D122" s="32"/>
      <c r="E122" s="32"/>
      <c r="F122" s="32"/>
      <c r="G122" s="32"/>
      <c r="H122" s="32"/>
      <c r="I122" s="32"/>
      <c r="J122" s="32"/>
      <c r="K122" s="32"/>
      <c r="L122" s="32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0"/>
      <c r="AM122" s="30"/>
      <c r="AN122" s="32"/>
      <c r="AO122" s="32"/>
      <c r="AP122" s="32"/>
      <c r="AQ122" s="30"/>
      <c r="AR122" s="32"/>
    </row>
    <row r="123" spans="2:44" ht="12.75" customHeight="1" x14ac:dyDescent="0.2">
      <c r="B123" s="30"/>
      <c r="C123" s="30"/>
      <c r="D123" s="32"/>
      <c r="E123" s="32"/>
      <c r="F123" s="32"/>
      <c r="G123" s="32"/>
      <c r="H123" s="32"/>
      <c r="I123" s="32"/>
      <c r="J123" s="32"/>
      <c r="K123" s="32"/>
      <c r="L123" s="32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0"/>
      <c r="AM123" s="30"/>
      <c r="AN123" s="32"/>
      <c r="AO123" s="32"/>
      <c r="AP123" s="32"/>
      <c r="AQ123" s="30"/>
      <c r="AR123" s="32"/>
    </row>
    <row r="124" spans="2:44" ht="12.75" customHeight="1" x14ac:dyDescent="0.2">
      <c r="B124" s="30"/>
      <c r="C124" s="30"/>
      <c r="D124" s="32"/>
      <c r="E124" s="32"/>
      <c r="F124" s="32"/>
      <c r="G124" s="32"/>
      <c r="H124" s="32"/>
      <c r="I124" s="32"/>
      <c r="J124" s="32"/>
      <c r="K124" s="32"/>
      <c r="L124" s="32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0"/>
      <c r="AM124" s="30"/>
      <c r="AN124" s="32"/>
      <c r="AO124" s="32"/>
      <c r="AP124" s="32"/>
      <c r="AQ124" s="30"/>
      <c r="AR124" s="32"/>
    </row>
    <row r="125" spans="2:44" ht="12.75" customHeight="1" x14ac:dyDescent="0.2">
      <c r="B125" s="30"/>
      <c r="C125" s="30"/>
      <c r="D125" s="32"/>
      <c r="E125" s="32"/>
      <c r="F125" s="32"/>
      <c r="G125" s="32"/>
      <c r="H125" s="32"/>
      <c r="I125" s="32"/>
      <c r="J125" s="32"/>
      <c r="K125" s="32"/>
      <c r="L125" s="32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0"/>
      <c r="AM125" s="30"/>
      <c r="AN125" s="32"/>
      <c r="AO125" s="32"/>
      <c r="AP125" s="32"/>
      <c r="AQ125" s="30"/>
      <c r="AR125" s="32"/>
    </row>
    <row r="126" spans="2:44" ht="12.75" customHeight="1" x14ac:dyDescent="0.2">
      <c r="B126" s="30"/>
      <c r="C126" s="30"/>
      <c r="D126" s="32"/>
      <c r="E126" s="32"/>
      <c r="F126" s="32"/>
      <c r="G126" s="32"/>
      <c r="H126" s="32"/>
      <c r="I126" s="32"/>
      <c r="J126" s="32"/>
      <c r="K126" s="32"/>
      <c r="L126" s="32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0"/>
      <c r="AM126" s="30"/>
      <c r="AN126" s="32"/>
      <c r="AO126" s="32"/>
      <c r="AP126" s="32"/>
      <c r="AQ126" s="30"/>
      <c r="AR126" s="32"/>
    </row>
    <row r="127" spans="2:44" ht="12.75" customHeight="1" x14ac:dyDescent="0.2">
      <c r="B127" s="30"/>
      <c r="C127" s="30"/>
      <c r="D127" s="32"/>
      <c r="E127" s="32"/>
      <c r="F127" s="32"/>
      <c r="G127" s="32"/>
      <c r="H127" s="32"/>
      <c r="I127" s="32"/>
      <c r="J127" s="32"/>
      <c r="K127" s="32"/>
      <c r="L127" s="32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0"/>
      <c r="AM127" s="30"/>
      <c r="AN127" s="32"/>
      <c r="AO127" s="32"/>
      <c r="AP127" s="32"/>
      <c r="AQ127" s="30"/>
      <c r="AR127" s="32"/>
    </row>
    <row r="128" spans="2:44" ht="12.75" customHeight="1" x14ac:dyDescent="0.2">
      <c r="B128" s="30"/>
      <c r="C128" s="30"/>
      <c r="D128" s="32"/>
      <c r="E128" s="32"/>
      <c r="F128" s="32"/>
      <c r="G128" s="32"/>
      <c r="H128" s="32"/>
      <c r="I128" s="32"/>
      <c r="J128" s="32"/>
      <c r="K128" s="32"/>
      <c r="L128" s="32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0"/>
      <c r="AM128" s="30"/>
      <c r="AN128" s="32"/>
      <c r="AO128" s="32"/>
      <c r="AP128" s="32"/>
      <c r="AQ128" s="30"/>
      <c r="AR128" s="32"/>
    </row>
    <row r="129" spans="2:44" ht="12.75" customHeight="1" x14ac:dyDescent="0.2">
      <c r="B129" s="30"/>
      <c r="C129" s="30"/>
      <c r="D129" s="32"/>
      <c r="E129" s="32"/>
      <c r="F129" s="32"/>
      <c r="G129" s="32"/>
      <c r="H129" s="32"/>
      <c r="I129" s="32"/>
      <c r="J129" s="32"/>
      <c r="K129" s="32"/>
      <c r="L129" s="32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0"/>
      <c r="AM129" s="30"/>
      <c r="AN129" s="32"/>
      <c r="AO129" s="32"/>
      <c r="AP129" s="32"/>
      <c r="AQ129" s="30"/>
      <c r="AR129" s="32"/>
    </row>
    <row r="130" spans="2:44" ht="12.75" customHeight="1" x14ac:dyDescent="0.2">
      <c r="B130" s="30"/>
      <c r="C130" s="30"/>
      <c r="D130" s="32"/>
      <c r="E130" s="32"/>
      <c r="F130" s="32"/>
      <c r="G130" s="32"/>
      <c r="H130" s="32"/>
      <c r="I130" s="32"/>
      <c r="J130" s="32"/>
      <c r="K130" s="32"/>
      <c r="L130" s="32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0"/>
      <c r="AM130" s="30"/>
      <c r="AN130" s="32"/>
      <c r="AO130" s="32"/>
      <c r="AP130" s="32"/>
      <c r="AQ130" s="30"/>
      <c r="AR130" s="32"/>
    </row>
    <row r="131" spans="2:44" ht="12.75" customHeight="1" x14ac:dyDescent="0.2">
      <c r="B131" s="30"/>
      <c r="C131" s="30"/>
      <c r="D131" s="32"/>
      <c r="E131" s="32"/>
      <c r="F131" s="32"/>
      <c r="G131" s="32"/>
      <c r="H131" s="32"/>
      <c r="I131" s="32"/>
      <c r="J131" s="32"/>
      <c r="K131" s="32"/>
      <c r="L131" s="32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0"/>
      <c r="AM131" s="30"/>
      <c r="AN131" s="32"/>
      <c r="AO131" s="32"/>
      <c r="AP131" s="32"/>
      <c r="AQ131" s="30"/>
      <c r="AR131" s="32"/>
    </row>
    <row r="132" spans="2:44" ht="12.75" customHeight="1" x14ac:dyDescent="0.2">
      <c r="B132" s="30"/>
      <c r="C132" s="30"/>
      <c r="D132" s="32"/>
      <c r="E132" s="32"/>
      <c r="F132" s="32"/>
      <c r="G132" s="32"/>
      <c r="H132" s="32"/>
      <c r="I132" s="32"/>
      <c r="J132" s="32"/>
      <c r="K132" s="32"/>
      <c r="L132" s="32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0"/>
      <c r="AM132" s="30"/>
      <c r="AN132" s="32"/>
      <c r="AO132" s="32"/>
      <c r="AP132" s="32"/>
      <c r="AQ132" s="30"/>
      <c r="AR132" s="32"/>
    </row>
    <row r="133" spans="2:44" ht="12.75" customHeight="1" x14ac:dyDescent="0.2">
      <c r="B133" s="30"/>
      <c r="C133" s="30"/>
      <c r="D133" s="32"/>
      <c r="E133" s="32"/>
      <c r="F133" s="32"/>
      <c r="G133" s="32"/>
      <c r="H133" s="32"/>
      <c r="I133" s="32"/>
      <c r="J133" s="32"/>
      <c r="K133" s="32"/>
      <c r="L133" s="32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0"/>
      <c r="AM133" s="30"/>
      <c r="AN133" s="32"/>
      <c r="AO133" s="32"/>
      <c r="AP133" s="32"/>
      <c r="AQ133" s="30"/>
      <c r="AR133" s="32"/>
    </row>
    <row r="134" spans="2:44" ht="12.75" customHeight="1" x14ac:dyDescent="0.2">
      <c r="B134" s="30"/>
      <c r="C134" s="30"/>
      <c r="D134" s="32"/>
      <c r="E134" s="32"/>
      <c r="F134" s="32"/>
      <c r="G134" s="32"/>
      <c r="H134" s="32"/>
      <c r="I134" s="32"/>
      <c r="J134" s="32"/>
      <c r="K134" s="32"/>
      <c r="L134" s="32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0"/>
      <c r="AM134" s="30"/>
      <c r="AN134" s="32"/>
      <c r="AO134" s="32"/>
      <c r="AP134" s="32"/>
      <c r="AQ134" s="30"/>
      <c r="AR134" s="32"/>
    </row>
    <row r="135" spans="2:44" ht="12.75" customHeight="1" x14ac:dyDescent="0.2">
      <c r="B135" s="30"/>
      <c r="C135" s="30"/>
      <c r="D135" s="32"/>
      <c r="E135" s="32"/>
      <c r="F135" s="32"/>
      <c r="G135" s="32"/>
      <c r="H135" s="32"/>
      <c r="I135" s="32"/>
      <c r="J135" s="32"/>
      <c r="K135" s="32"/>
      <c r="L135" s="32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0"/>
      <c r="AM135" s="30"/>
      <c r="AN135" s="32"/>
      <c r="AO135" s="32"/>
      <c r="AP135" s="32"/>
      <c r="AQ135" s="30"/>
      <c r="AR135" s="32"/>
    </row>
    <row r="136" spans="2:44" ht="12.75" customHeight="1" x14ac:dyDescent="0.2">
      <c r="B136" s="30"/>
      <c r="C136" s="30"/>
      <c r="D136" s="32"/>
      <c r="E136" s="32"/>
      <c r="F136" s="32"/>
      <c r="G136" s="32"/>
      <c r="H136" s="32"/>
      <c r="I136" s="32"/>
      <c r="J136" s="32"/>
      <c r="K136" s="32"/>
      <c r="L136" s="32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0"/>
      <c r="AM136" s="30"/>
      <c r="AN136" s="32"/>
      <c r="AO136" s="32"/>
      <c r="AP136" s="32"/>
      <c r="AQ136" s="30"/>
      <c r="AR136" s="32"/>
    </row>
    <row r="137" spans="2:44" ht="12.75" customHeight="1" x14ac:dyDescent="0.2">
      <c r="B137" s="30"/>
      <c r="C137" s="30"/>
      <c r="D137" s="32"/>
      <c r="E137" s="32"/>
      <c r="F137" s="32"/>
      <c r="G137" s="32"/>
      <c r="H137" s="32"/>
      <c r="I137" s="32"/>
      <c r="J137" s="32"/>
      <c r="K137" s="32"/>
      <c r="L137" s="32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0"/>
      <c r="AM137" s="30"/>
      <c r="AN137" s="32"/>
      <c r="AO137" s="32"/>
      <c r="AP137" s="32"/>
      <c r="AQ137" s="30"/>
      <c r="AR137" s="32"/>
    </row>
    <row r="138" spans="2:44" ht="12.75" customHeight="1" x14ac:dyDescent="0.2">
      <c r="B138" s="30"/>
      <c r="C138" s="30"/>
      <c r="D138" s="32"/>
      <c r="E138" s="32"/>
      <c r="F138" s="32"/>
      <c r="G138" s="32"/>
      <c r="H138" s="32"/>
      <c r="I138" s="32"/>
      <c r="J138" s="32"/>
      <c r="K138" s="32"/>
      <c r="L138" s="32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0"/>
      <c r="AM138" s="30"/>
      <c r="AN138" s="32"/>
      <c r="AO138" s="32"/>
      <c r="AP138" s="32"/>
      <c r="AQ138" s="30"/>
      <c r="AR138" s="32"/>
    </row>
    <row r="139" spans="2:44" ht="12.75" customHeight="1" x14ac:dyDescent="0.2">
      <c r="B139" s="30"/>
      <c r="C139" s="30"/>
      <c r="D139" s="32"/>
      <c r="E139" s="32"/>
      <c r="F139" s="32"/>
      <c r="G139" s="32"/>
      <c r="H139" s="32"/>
      <c r="I139" s="32"/>
      <c r="J139" s="32"/>
      <c r="K139" s="32"/>
      <c r="L139" s="32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0"/>
      <c r="AM139" s="30"/>
      <c r="AN139" s="32"/>
      <c r="AO139" s="32"/>
      <c r="AP139" s="32"/>
      <c r="AQ139" s="30"/>
      <c r="AR139" s="32"/>
    </row>
    <row r="140" spans="2:44" ht="15.75" customHeight="1" x14ac:dyDescent="0.2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2:44" ht="15.75" customHeight="1" x14ac:dyDescent="0.2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2:44" ht="15.75" customHeight="1" x14ac:dyDescent="0.2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2:44" ht="15.75" customHeight="1" x14ac:dyDescent="0.2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2:44" ht="15.75" customHeight="1" x14ac:dyDescent="0.2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3:37" ht="15.75" customHeight="1" x14ac:dyDescent="0.2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3:37" ht="15.75" customHeight="1" x14ac:dyDescent="0.2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3:37" ht="15.75" customHeight="1" x14ac:dyDescent="0.2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3:37" ht="15.75" customHeight="1" x14ac:dyDescent="0.2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3:37" ht="15.75" customHeight="1" x14ac:dyDescent="0.2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3:37" ht="15.75" customHeight="1" x14ac:dyDescent="0.2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3:37" ht="15.75" customHeight="1" x14ac:dyDescent="0.2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3:37" ht="15.75" customHeight="1" x14ac:dyDescent="0.2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3:37" ht="15.75" customHeight="1" x14ac:dyDescent="0.2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3:37" ht="15.75" customHeight="1" x14ac:dyDescent="0.2"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3:37" ht="15.75" customHeight="1" x14ac:dyDescent="0.2"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3:37" ht="15.75" customHeight="1" x14ac:dyDescent="0.2"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3:37" ht="15.75" customHeight="1" x14ac:dyDescent="0.2"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3:37" ht="15.75" customHeight="1" x14ac:dyDescent="0.2"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3:37" ht="15.75" customHeight="1" x14ac:dyDescent="0.2"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3:37" ht="15.75" customHeight="1" x14ac:dyDescent="0.2"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3:37" ht="15.75" customHeight="1" x14ac:dyDescent="0.2"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3:37" ht="15.75" customHeight="1" x14ac:dyDescent="0.2"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3:37" ht="15.75" customHeight="1" x14ac:dyDescent="0.2"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3:37" ht="15.75" customHeight="1" x14ac:dyDescent="0.2"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3:37" ht="15.75" customHeight="1" x14ac:dyDescent="0.2"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3:37" ht="15.75" customHeight="1" x14ac:dyDescent="0.2"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3:37" ht="15.75" customHeight="1" x14ac:dyDescent="0.2"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3:37" ht="15.75" customHeight="1" x14ac:dyDescent="0.2"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3:37" ht="15.75" customHeight="1" x14ac:dyDescent="0.2"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3:37" ht="15.75" customHeight="1" x14ac:dyDescent="0.2"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3:37" ht="15.75" customHeight="1" x14ac:dyDescent="0.2"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3:37" ht="15.75" customHeight="1" x14ac:dyDescent="0.2"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3:37" ht="15.75" customHeight="1" x14ac:dyDescent="0.2"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3:37" ht="15.75" customHeight="1" x14ac:dyDescent="0.2"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3:37" ht="15.75" customHeight="1" x14ac:dyDescent="0.2"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3:37" ht="15.75" customHeight="1" x14ac:dyDescent="0.2"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3:37" ht="15.75" customHeight="1" x14ac:dyDescent="0.2"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3:37" ht="15.75" customHeight="1" x14ac:dyDescent="0.2"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3:37" ht="15.75" customHeight="1" x14ac:dyDescent="0.2"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3:37" ht="15.75" customHeight="1" x14ac:dyDescent="0.2"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3:37" ht="15.75" customHeight="1" x14ac:dyDescent="0.2"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3:37" ht="15.75" customHeight="1" x14ac:dyDescent="0.2"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3:37" ht="15.75" customHeight="1" x14ac:dyDescent="0.2"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3:37" ht="15.75" customHeight="1" x14ac:dyDescent="0.2"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3:37" ht="15.75" customHeight="1" x14ac:dyDescent="0.2"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3:37" ht="15.75" customHeight="1" x14ac:dyDescent="0.2"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3:37" ht="15.75" customHeight="1" x14ac:dyDescent="0.2"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3:37" ht="15.75" customHeight="1" x14ac:dyDescent="0.2"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3:37" ht="15.75" customHeight="1" x14ac:dyDescent="0.2"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3:37" ht="15.75" customHeight="1" x14ac:dyDescent="0.2"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3:37" ht="15.75" customHeight="1" x14ac:dyDescent="0.2"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3:37" ht="15.75" customHeight="1" x14ac:dyDescent="0.2"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3:37" ht="15.75" customHeight="1" x14ac:dyDescent="0.2"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3:37" ht="15.75" customHeight="1" x14ac:dyDescent="0.2"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3:37" ht="15.75" customHeight="1" x14ac:dyDescent="0.2"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3:37" ht="15.75" customHeight="1" x14ac:dyDescent="0.2"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3:37" ht="15.75" customHeight="1" x14ac:dyDescent="0.2"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3:37" ht="15.75" customHeight="1" x14ac:dyDescent="0.2"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3:37" ht="15.75" customHeight="1" x14ac:dyDescent="0.2"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3:37" ht="15.75" customHeight="1" x14ac:dyDescent="0.2"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3:37" ht="15.75" customHeight="1" x14ac:dyDescent="0.2"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3:37" ht="15.75" customHeight="1" x14ac:dyDescent="0.2"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3:37" ht="15.75" customHeight="1" x14ac:dyDescent="0.2"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3:37" ht="15.75" customHeight="1" x14ac:dyDescent="0.2"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3:37" ht="15.75" customHeight="1" x14ac:dyDescent="0.2"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3:37" ht="15.75" customHeight="1" x14ac:dyDescent="0.2"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3:37" ht="15.75" customHeight="1" x14ac:dyDescent="0.2"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3:37" ht="15.75" customHeight="1" x14ac:dyDescent="0.2"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3:37" ht="15.75" customHeight="1" x14ac:dyDescent="0.2"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3:37" ht="15.75" customHeight="1" x14ac:dyDescent="0.2"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3:37" ht="15.75" customHeight="1" x14ac:dyDescent="0.2"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3:37" ht="15.75" customHeight="1" x14ac:dyDescent="0.2"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3:37" ht="15.75" customHeight="1" x14ac:dyDescent="0.2"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3:37" ht="15.75" customHeight="1" x14ac:dyDescent="0.2"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3:37" ht="15.75" customHeight="1" x14ac:dyDescent="0.2"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3:37" ht="15.75" customHeight="1" x14ac:dyDescent="0.2"/>
    <row r="217" spans="13:37" ht="15.75" customHeight="1" x14ac:dyDescent="0.2"/>
    <row r="218" spans="13:37" ht="15.75" customHeight="1" x14ac:dyDescent="0.2"/>
    <row r="219" spans="13:37" ht="15.75" customHeight="1" x14ac:dyDescent="0.2"/>
    <row r="220" spans="13:37" ht="15.75" customHeight="1" x14ac:dyDescent="0.2"/>
    <row r="221" spans="13:37" ht="15.75" customHeight="1" x14ac:dyDescent="0.2"/>
    <row r="222" spans="13:37" ht="15.75" customHeight="1" x14ac:dyDescent="0.2"/>
    <row r="223" spans="13:37" ht="15.75" customHeight="1" x14ac:dyDescent="0.2"/>
    <row r="224" spans="13:37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</sheetData>
  <mergeCells count="15">
    <mergeCell ref="AN2:AP2"/>
    <mergeCell ref="AQ2:AQ3"/>
    <mergeCell ref="B11:E11"/>
    <mergeCell ref="F11:M11"/>
    <mergeCell ref="N11:U11"/>
    <mergeCell ref="V11:AC11"/>
    <mergeCell ref="AD11:AK11"/>
    <mergeCell ref="AN11:AP11"/>
    <mergeCell ref="B2:E2"/>
    <mergeCell ref="F2:M2"/>
    <mergeCell ref="N2:U2"/>
    <mergeCell ref="V2:AC2"/>
    <mergeCell ref="AD2:AK2"/>
    <mergeCell ref="AL2:AL3"/>
    <mergeCell ref="AM2:AM3"/>
  </mergeCells>
  <conditionalFormatting sqref="L4:L10">
    <cfRule type="cellIs" dxfId="3" priority="1" operator="greaterThan">
      <formula>#REF!</formula>
    </cfRule>
  </conditionalFormatting>
  <conditionalFormatting sqref="G21:H25 AP4:AP10 AR4:AR11">
    <cfRule type="cellIs" dxfId="2" priority="2" operator="equal">
      <formula>"BAJO"</formula>
    </cfRule>
  </conditionalFormatting>
  <conditionalFormatting sqref="AP4:AP10">
    <cfRule type="cellIs" dxfId="1" priority="3" operator="equal">
      <formula>"ALTO"</formula>
    </cfRule>
  </conditionalFormatting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88"/>
  <sheetViews>
    <sheetView showGridLines="0" workbookViewId="0"/>
  </sheetViews>
  <sheetFormatPr baseColWidth="10" defaultColWidth="14.5" defaultRowHeight="15" customHeight="1" x14ac:dyDescent="0.2"/>
  <cols>
    <col min="1" max="2" width="10.6640625" customWidth="1"/>
    <col min="3" max="3" width="49.1640625" customWidth="1"/>
    <col min="4" max="5" width="10.6640625" customWidth="1"/>
    <col min="6" max="7" width="12.83203125" customWidth="1"/>
    <col min="8" max="45" width="10.6640625" customWidth="1"/>
  </cols>
  <sheetData>
    <row r="1" spans="2:9" ht="14.25" customHeight="1" x14ac:dyDescent="0.2"/>
    <row r="2" spans="2:9" ht="14.25" customHeight="1" x14ac:dyDescent="0.2"/>
    <row r="3" spans="2:9" ht="14.25" customHeight="1" x14ac:dyDescent="0.2"/>
    <row r="4" spans="2:9" ht="14.25" customHeight="1" x14ac:dyDescent="0.2">
      <c r="B4" s="60" t="s">
        <v>0</v>
      </c>
      <c r="C4" s="61"/>
      <c r="D4" s="61"/>
      <c r="E4" s="62"/>
      <c r="F4" s="63" t="s">
        <v>33</v>
      </c>
      <c r="G4" s="63" t="s">
        <v>34</v>
      </c>
      <c r="H4" s="2"/>
      <c r="I4" s="2"/>
    </row>
    <row r="5" spans="2:9" ht="25.5" customHeight="1" x14ac:dyDescent="0.2">
      <c r="B5" s="37" t="s">
        <v>9</v>
      </c>
      <c r="C5" s="4" t="s">
        <v>10</v>
      </c>
      <c r="D5" s="4" t="s">
        <v>11</v>
      </c>
      <c r="E5" s="4" t="s">
        <v>12</v>
      </c>
      <c r="F5" s="59"/>
      <c r="G5" s="59"/>
      <c r="H5" s="10"/>
      <c r="I5" s="10"/>
    </row>
    <row r="6" spans="2:9" ht="26" x14ac:dyDescent="0.2">
      <c r="B6" s="38">
        <v>1</v>
      </c>
      <c r="C6" s="12" t="str">
        <f>'ESTUDIO DE MERCADO'!C4</f>
        <v>SERVICIO DE REVISIÓN TÉCNICO-MECÁNICA PARA VEHÍCULO LIVIANO CAMIONETA NISSAN URVAN MODELO 2020</v>
      </c>
      <c r="D6" s="39" t="str">
        <f>'ESTUDIO DE MERCADO'!D4</f>
        <v>UND</v>
      </c>
      <c r="E6" s="39">
        <f>'ESTUDIO DE MERCADO'!E4</f>
        <v>31</v>
      </c>
      <c r="F6" s="40">
        <f>'ESTUDIO DE MERCADO'!AL4</f>
        <v>334671</v>
      </c>
      <c r="G6" s="40">
        <f>'ESTUDIO DE MERCADO'!AQ4</f>
        <v>10374801</v>
      </c>
      <c r="H6" s="24"/>
      <c r="I6" s="24"/>
    </row>
    <row r="7" spans="2:9" ht="26" x14ac:dyDescent="0.2">
      <c r="B7" s="38">
        <v>2</v>
      </c>
      <c r="C7" s="12" t="str">
        <f>'ESTUDIO DE MERCADO'!C5</f>
        <v>SERVICIO DE REVISIÓN TÉCNICO-MECÁNICA PARA VEHÍCULO LIVIANO CAMIONETA NISSAN URVAN MODELO 2018</v>
      </c>
      <c r="D7" s="39" t="str">
        <f>'ESTUDIO DE MERCADO'!D5</f>
        <v>UND</v>
      </c>
      <c r="E7" s="39">
        <f>'ESTUDIO DE MERCADO'!E5</f>
        <v>3</v>
      </c>
      <c r="F7" s="40">
        <f>'ESTUDIO DE MERCADO'!AL5</f>
        <v>334671</v>
      </c>
      <c r="G7" s="40">
        <f>'ESTUDIO DE MERCADO'!AQ5</f>
        <v>1004013</v>
      </c>
      <c r="H7" s="24"/>
      <c r="I7" s="24"/>
    </row>
    <row r="8" spans="2:9" ht="26" x14ac:dyDescent="0.2">
      <c r="B8" s="38">
        <v>3</v>
      </c>
      <c r="C8" s="12" t="str">
        <f>'ESTUDIO DE MERCADO'!C6</f>
        <v>SERVICIO DE REVISIÓN TÉCNICO-MECÁNICA PARA VEHÍCULO LIVIANO CAMIONETA NISSAN URVAN MODELO 2011</v>
      </c>
      <c r="D8" s="39" t="str">
        <f>'ESTUDIO DE MERCADO'!D6</f>
        <v>UND</v>
      </c>
      <c r="E8" s="39">
        <f>'ESTUDIO DE MERCADO'!E6</f>
        <v>1</v>
      </c>
      <c r="F8" s="40">
        <f>'ESTUDIO DE MERCADO'!AL6</f>
        <v>334971</v>
      </c>
      <c r="G8" s="40">
        <f>'ESTUDIO DE MERCADO'!AQ6</f>
        <v>334971</v>
      </c>
      <c r="H8" s="24"/>
      <c r="I8" s="24"/>
    </row>
    <row r="9" spans="2:9" ht="26" x14ac:dyDescent="0.2">
      <c r="B9" s="38">
        <v>4</v>
      </c>
      <c r="C9" s="12" t="str">
        <f>'ESTUDIO DE MERCADO'!C7</f>
        <v>SERVICIO DE REVISIÓN TÉCNICO-MECÁNICA PARA VEHÍCULO LIVIANO CAMIONETA NISSAN  FRONTIER MODELO 2020</v>
      </c>
      <c r="D9" s="39" t="str">
        <f>'ESTUDIO DE MERCADO'!D7</f>
        <v>UND</v>
      </c>
      <c r="E9" s="39">
        <f>'ESTUDIO DE MERCADO'!E7</f>
        <v>6</v>
      </c>
      <c r="F9" s="40">
        <f>'ESTUDIO DE MERCADO'!AL7</f>
        <v>334671</v>
      </c>
      <c r="G9" s="40">
        <f>'ESTUDIO DE MERCADO'!AQ7</f>
        <v>2008026</v>
      </c>
      <c r="H9" s="24"/>
      <c r="I9" s="24"/>
    </row>
    <row r="10" spans="2:9" ht="26" x14ac:dyDescent="0.2">
      <c r="B10" s="38">
        <v>5</v>
      </c>
      <c r="C10" s="12" t="str">
        <f>'ESTUDIO DE MERCADO'!C8</f>
        <v>SERVICIO DE REVISIÓN TÉCNICO-MECÁNICA PARA MOTOCICLETA YAMAHA FZN250-A MODELO 2023</v>
      </c>
      <c r="D10" s="39" t="str">
        <f>'ESTUDIO DE MERCADO'!D8</f>
        <v>UND</v>
      </c>
      <c r="E10" s="39">
        <f>'ESTUDIO DE MERCADO'!E8</f>
        <v>184</v>
      </c>
      <c r="F10" s="40">
        <f>'ESTUDIO DE MERCADO'!AL8</f>
        <v>218257</v>
      </c>
      <c r="G10" s="40">
        <f>'ESTUDIO DE MERCADO'!AQ8</f>
        <v>40159288</v>
      </c>
      <c r="H10" s="24"/>
      <c r="I10" s="24"/>
    </row>
    <row r="11" spans="2:9" ht="26" x14ac:dyDescent="0.2">
      <c r="B11" s="38">
        <v>6</v>
      </c>
      <c r="C11" s="12" t="str">
        <f>'ESTUDIO DE MERCADO'!C9</f>
        <v>SERVICIO DE REVISIÓN TÉCNICO-MECÁNICA PARA MOTOCICLETA YAMAHA XTZ 250 MODELO 2023</v>
      </c>
      <c r="D11" s="39" t="str">
        <f>'ESTUDIO DE MERCADO'!D9</f>
        <v>UND</v>
      </c>
      <c r="E11" s="39">
        <f>'ESTUDIO DE MERCADO'!E9</f>
        <v>1</v>
      </c>
      <c r="F11" s="40">
        <f>'ESTUDIO DE MERCADO'!AL9</f>
        <v>218257</v>
      </c>
      <c r="G11" s="40">
        <f>'ESTUDIO DE MERCADO'!AQ9</f>
        <v>218257</v>
      </c>
      <c r="H11" s="24"/>
      <c r="I11" s="24"/>
    </row>
    <row r="12" spans="2:9" ht="26" x14ac:dyDescent="0.2">
      <c r="B12" s="38">
        <v>7</v>
      </c>
      <c r="C12" s="12" t="str">
        <f>'ESTUDIO DE MERCADO'!C10</f>
        <v>SERVICIO DE REVISIÓN TÉCNICO-MECÁNICA PARA MOTOCICLETA YAMAHA XT660R MODELO 2011</v>
      </c>
      <c r="D12" s="39" t="str">
        <f>'ESTUDIO DE MERCADO'!D10</f>
        <v>UND</v>
      </c>
      <c r="E12" s="39">
        <f>'ESTUDIO DE MERCADO'!E10</f>
        <v>9</v>
      </c>
      <c r="F12" s="40">
        <f>'ESTUDIO DE MERCADO'!AL10</f>
        <v>218857</v>
      </c>
      <c r="G12" s="40">
        <f>'ESTUDIO DE MERCADO'!AQ10</f>
        <v>1969713</v>
      </c>
      <c r="H12" s="24"/>
      <c r="I12" s="24"/>
    </row>
    <row r="13" spans="2:9" ht="14.25" customHeight="1" x14ac:dyDescent="0.2">
      <c r="B13" s="60" t="s">
        <v>35</v>
      </c>
      <c r="C13" s="61"/>
      <c r="D13" s="61"/>
      <c r="E13" s="62"/>
      <c r="F13" s="41"/>
      <c r="G13" s="41">
        <f>SUM(G6:G12)</f>
        <v>56069069</v>
      </c>
    </row>
    <row r="14" spans="2:9" ht="14.25" customHeight="1" x14ac:dyDescent="0.2"/>
    <row r="15" spans="2:9" ht="14.25" customHeight="1" x14ac:dyDescent="0.2"/>
    <row r="16" spans="2:9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</sheetData>
  <mergeCells count="4">
    <mergeCell ref="B4:E4"/>
    <mergeCell ref="F4:F5"/>
    <mergeCell ref="G4:G5"/>
    <mergeCell ref="B13:E13"/>
  </mergeCells>
  <conditionalFormatting sqref="H6:I12">
    <cfRule type="cellIs" dxfId="0" priority="1" operator="equal">
      <formula>"BAJO"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Precios Techo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Microsoft Office</cp:lastModifiedBy>
  <dcterms:created xsi:type="dcterms:W3CDTF">2024-03-04T00:12:43Z</dcterms:created>
  <dcterms:modified xsi:type="dcterms:W3CDTF">2025-04-25T16:12:53Z</dcterms:modified>
</cp:coreProperties>
</file>