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etb4-my.sharepoint.com/personal/jennrod2_etb_com_co/Documents/Carpetas ETB/EJECUTIVO PREMIUM/CSJ/Oferta 8M-Nuevo CTO/Versión 250425/"/>
    </mc:Choice>
  </mc:AlternateContent>
  <xr:revisionPtr revIDLastSave="20" documentId="13_ncr:1_{FD4E9A54-D9B1-4B9F-8F7D-85E1FD7DE4AF}" xr6:coauthVersionLast="47" xr6:coauthVersionMax="47" xr10:uidLastSave="{C779B80A-8B0F-487F-9389-8B000831E0B8}"/>
  <bookViews>
    <workbookView xWindow="-110" yWindow="-110" windowWidth="19420" windowHeight="10420" tabRatio="880" firstSheet="5" activeTab="9" xr2:uid="{DBD10CF1-EA6E-4B4C-8E13-A3C62AFDDF38}"/>
  </bookViews>
  <sheets>
    <sheet name="Instructivo" sheetId="12" r:id="rId1"/>
    <sheet name="1. Información del Oferente" sheetId="5" r:id="rId2"/>
    <sheet name="2. Líneas de servicios " sheetId="9" r:id="rId3"/>
    <sheet name="3. Servicios TH  (línea B)" sheetId="22" r:id="rId4"/>
    <sheet name="4. Recursos por demanda" sheetId="20" r:id="rId5"/>
    <sheet name="5. Otros Servicios por demanda" sheetId="19" r:id="rId6"/>
    <sheet name="6. Servicios Complementarios" sheetId="29" r:id="rId7"/>
    <sheet name="7. Costo Línea B (TH)" sheetId="21" r:id="rId8"/>
    <sheet name="8. Costo Consolidado (TH)" sheetId="23" r:id="rId9"/>
    <sheet name="9. Otros Costos" sheetId="31" r:id="rId10"/>
  </sheets>
  <definedNames>
    <definedName name="_xlnm._FilterDatabase" localSheetId="3" hidden="1">'3. Servicios TH  (línea B)'!$A$7:$N$1687</definedName>
    <definedName name="_xlnm._FilterDatabase" localSheetId="4" hidden="1">'4. Recursos por demanda'!$A$6:$J$1276</definedName>
    <definedName name="_xlnm._FilterDatabase" localSheetId="5" hidden="1">'5. Otros Servicios por demanda'!$A$7:$H$7</definedName>
    <definedName name="_xlnm._FilterDatabase" localSheetId="6" hidden="1">'6. Servicios Complementarios'!$A$8:$L$323</definedName>
    <definedName name="_xlnm._FilterDatabase" localSheetId="7" hidden="1">'7. Costo Línea B (TH)'!$C$7:$L$428</definedName>
    <definedName name="_Toc181894164" localSheetId="2">'2. Líneas de servicios '!$C$8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31" l="1"/>
  <c r="B9" i="31"/>
  <c r="K8" i="21" l="1"/>
  <c r="K20" i="21" l="1"/>
  <c r="K9" i="21" l="1"/>
  <c r="K10" i="21"/>
  <c r="K11" i="21"/>
  <c r="K12" i="21"/>
  <c r="K13" i="21"/>
  <c r="K14" i="21"/>
  <c r="K15" i="21"/>
  <c r="K16" i="21"/>
  <c r="K17" i="21"/>
  <c r="K18" i="21"/>
  <c r="K19" i="21"/>
  <c r="K21" i="21"/>
  <c r="K22" i="21"/>
  <c r="K23" i="21"/>
  <c r="K24" i="21"/>
  <c r="K25" i="21"/>
  <c r="K26" i="21"/>
  <c r="K27" i="21"/>
  <c r="K28" i="21"/>
  <c r="K29" i="21"/>
  <c r="K30" i="21"/>
  <c r="K31" i="21"/>
  <c r="K32" i="21"/>
  <c r="K33" i="21"/>
  <c r="K34" i="21"/>
  <c r="K35" i="21"/>
  <c r="K36" i="21"/>
  <c r="K37" i="21"/>
  <c r="K38" i="21"/>
  <c r="K39" i="21"/>
  <c r="K40" i="21"/>
  <c r="K41" i="21"/>
  <c r="K42" i="21"/>
  <c r="K43" i="21"/>
  <c r="K44" i="21"/>
  <c r="K45" i="21"/>
  <c r="K46" i="21"/>
  <c r="K47" i="21"/>
  <c r="K48" i="21"/>
  <c r="K49" i="21"/>
  <c r="K50" i="21"/>
  <c r="K51" i="21"/>
  <c r="K52" i="21"/>
  <c r="K53" i="21"/>
  <c r="K54" i="21"/>
  <c r="K55" i="21"/>
  <c r="K56" i="21"/>
  <c r="K57" i="21"/>
  <c r="K58" i="21"/>
  <c r="K59" i="21"/>
  <c r="K60" i="21"/>
  <c r="K61" i="21"/>
  <c r="K62" i="21"/>
  <c r="K63" i="21"/>
  <c r="K64" i="21"/>
  <c r="K65" i="21"/>
  <c r="K66" i="21"/>
  <c r="K67" i="21"/>
  <c r="K68" i="21"/>
  <c r="K69" i="21"/>
  <c r="K70" i="21"/>
  <c r="K71" i="21"/>
  <c r="K72" i="21"/>
  <c r="K73" i="21"/>
  <c r="K74" i="21"/>
  <c r="K75" i="21"/>
  <c r="K76" i="21"/>
  <c r="K77" i="21"/>
  <c r="K78" i="21"/>
  <c r="K79" i="21"/>
  <c r="K80" i="21"/>
  <c r="K81" i="21"/>
  <c r="K82" i="21"/>
  <c r="K83" i="21"/>
  <c r="K84" i="21"/>
  <c r="K85" i="21"/>
  <c r="K86" i="21"/>
  <c r="K87" i="21"/>
  <c r="K88" i="21"/>
  <c r="K89" i="21"/>
  <c r="K90" i="21"/>
  <c r="K91" i="21"/>
  <c r="K92" i="21"/>
  <c r="K93" i="21"/>
  <c r="K94" i="21"/>
  <c r="K95" i="21"/>
  <c r="K96" i="21"/>
  <c r="K97" i="21"/>
  <c r="K98" i="21"/>
  <c r="K99" i="21"/>
  <c r="K100" i="21"/>
  <c r="K101" i="21"/>
  <c r="K102" i="21"/>
  <c r="K103" i="21"/>
  <c r="K104" i="21"/>
  <c r="K105" i="21"/>
  <c r="K106" i="21"/>
  <c r="K107" i="21"/>
  <c r="K108" i="21"/>
  <c r="K109" i="21"/>
  <c r="K110" i="21"/>
  <c r="K111" i="21"/>
  <c r="K112" i="21"/>
  <c r="K113" i="21"/>
  <c r="K114" i="21"/>
  <c r="K115" i="21"/>
  <c r="K116" i="21"/>
  <c r="K117" i="21"/>
  <c r="K118" i="21"/>
  <c r="K119" i="21"/>
  <c r="K120" i="21"/>
  <c r="K121" i="21"/>
  <c r="K122" i="21"/>
  <c r="K123" i="21"/>
  <c r="K124" i="21"/>
  <c r="K125" i="21"/>
  <c r="K126" i="21"/>
  <c r="K127" i="21"/>
  <c r="K128" i="21"/>
  <c r="K129" i="21"/>
  <c r="K130" i="21"/>
  <c r="K131" i="21"/>
  <c r="K132" i="21"/>
  <c r="K133" i="21"/>
  <c r="K134" i="21"/>
  <c r="K135" i="21"/>
  <c r="K136" i="21"/>
  <c r="K137" i="21"/>
  <c r="K138" i="21"/>
  <c r="K139" i="21"/>
  <c r="K140" i="21"/>
  <c r="K141" i="21"/>
  <c r="K142" i="21"/>
  <c r="K143" i="21"/>
  <c r="K144" i="21"/>
  <c r="K145" i="21"/>
  <c r="K146" i="21"/>
  <c r="K147" i="21"/>
  <c r="K148" i="21"/>
  <c r="K149" i="21"/>
  <c r="K150" i="21"/>
  <c r="K151" i="21"/>
  <c r="K152" i="21"/>
  <c r="K153" i="21"/>
  <c r="K154" i="21"/>
  <c r="K155" i="21"/>
  <c r="K156" i="21"/>
  <c r="K157" i="21"/>
  <c r="K158" i="21"/>
  <c r="K159" i="21"/>
  <c r="K160" i="21"/>
  <c r="K161" i="21"/>
  <c r="K162" i="21"/>
  <c r="K163" i="21"/>
  <c r="K164" i="21"/>
  <c r="K165" i="21"/>
  <c r="K166" i="21"/>
  <c r="K167" i="21"/>
  <c r="K168" i="21"/>
  <c r="K169" i="21"/>
  <c r="K170" i="21"/>
  <c r="K171" i="21"/>
  <c r="K172" i="21"/>
  <c r="K173" i="21"/>
  <c r="K174" i="21"/>
  <c r="K175" i="21"/>
  <c r="K176" i="21"/>
  <c r="K177" i="21"/>
  <c r="K178" i="21"/>
  <c r="K179" i="21"/>
  <c r="K180" i="21"/>
  <c r="K181" i="21"/>
  <c r="K182" i="21"/>
  <c r="K183" i="21"/>
  <c r="K184" i="21"/>
  <c r="K185" i="21"/>
  <c r="K186" i="21"/>
  <c r="K187" i="21"/>
  <c r="K188" i="21"/>
  <c r="K189" i="21"/>
  <c r="K190" i="21"/>
  <c r="K191" i="21"/>
  <c r="K192" i="21"/>
  <c r="K193" i="21"/>
  <c r="K194" i="21"/>
  <c r="K195" i="21"/>
  <c r="K196" i="21"/>
  <c r="K197" i="21"/>
  <c r="K198" i="21"/>
  <c r="K199" i="21"/>
  <c r="K200" i="21"/>
  <c r="K201" i="21"/>
  <c r="K202" i="21"/>
  <c r="K203" i="21"/>
  <c r="K204" i="21"/>
  <c r="K205" i="21"/>
  <c r="K206" i="21"/>
  <c r="K207" i="21"/>
  <c r="K208" i="21"/>
  <c r="K209" i="21"/>
  <c r="K210" i="21"/>
  <c r="K211" i="21"/>
  <c r="K212" i="21"/>
  <c r="K213" i="21"/>
  <c r="K214" i="21"/>
  <c r="K215" i="21"/>
  <c r="K216" i="21"/>
  <c r="K217" i="21"/>
  <c r="K218" i="21"/>
  <c r="K219" i="21"/>
  <c r="K220" i="21"/>
  <c r="K221" i="21"/>
  <c r="K222" i="21"/>
  <c r="K223" i="21"/>
  <c r="K224" i="21"/>
  <c r="K225" i="21"/>
  <c r="K226" i="21"/>
  <c r="K227" i="21"/>
  <c r="K228" i="21"/>
  <c r="K229" i="21"/>
  <c r="K230" i="21"/>
  <c r="K231" i="21"/>
  <c r="K232" i="21"/>
  <c r="K233" i="21"/>
  <c r="K234" i="21"/>
  <c r="K235" i="21"/>
  <c r="K236" i="21"/>
  <c r="K237" i="21"/>
  <c r="K238" i="21"/>
  <c r="K239" i="21"/>
  <c r="K240" i="21"/>
  <c r="K241" i="21"/>
  <c r="K242" i="21"/>
  <c r="K243" i="21"/>
  <c r="K244" i="21"/>
  <c r="K245" i="21"/>
  <c r="K246" i="21"/>
  <c r="K247" i="21"/>
  <c r="K248" i="21"/>
  <c r="K249" i="21"/>
  <c r="K250" i="21"/>
  <c r="K251" i="21"/>
  <c r="K252" i="21"/>
  <c r="K253" i="21"/>
  <c r="K254" i="21"/>
  <c r="K255" i="21"/>
  <c r="K256" i="21"/>
  <c r="K257" i="21"/>
  <c r="K258" i="21"/>
  <c r="K259" i="21"/>
  <c r="K260" i="21"/>
  <c r="K261" i="21"/>
  <c r="K262" i="21"/>
  <c r="K263" i="21"/>
  <c r="K264" i="21"/>
  <c r="K265" i="21"/>
  <c r="K266" i="21"/>
  <c r="K267" i="21"/>
  <c r="K268" i="21"/>
  <c r="K269" i="21"/>
  <c r="K270" i="21"/>
  <c r="K271" i="21"/>
  <c r="K272" i="21"/>
  <c r="K273" i="21"/>
  <c r="K274" i="21"/>
  <c r="K275" i="21"/>
  <c r="K276" i="21"/>
  <c r="K277" i="21"/>
  <c r="K278" i="21"/>
  <c r="K279" i="21"/>
  <c r="K280" i="21"/>
  <c r="K281" i="21"/>
  <c r="K282" i="21"/>
  <c r="K283" i="21"/>
  <c r="K284" i="21"/>
  <c r="K285" i="21"/>
  <c r="K286" i="21"/>
  <c r="K287" i="21"/>
  <c r="K288" i="21"/>
  <c r="K289" i="21"/>
  <c r="K290" i="21"/>
  <c r="K291" i="21"/>
  <c r="K292" i="21"/>
  <c r="K293" i="21"/>
  <c r="K294" i="21"/>
  <c r="K295" i="21"/>
  <c r="K296" i="21"/>
  <c r="K297" i="21"/>
  <c r="K298" i="21"/>
  <c r="K299" i="21"/>
  <c r="K300" i="21"/>
  <c r="K301" i="21"/>
  <c r="K302" i="21"/>
  <c r="K303" i="21"/>
  <c r="K304" i="21"/>
  <c r="K305" i="21"/>
  <c r="K306" i="21"/>
  <c r="K307" i="21"/>
  <c r="K308" i="21"/>
  <c r="K309" i="21"/>
  <c r="K310" i="21"/>
  <c r="K311" i="21"/>
  <c r="K312" i="21"/>
  <c r="K313" i="21"/>
  <c r="K314" i="21"/>
  <c r="K315" i="21"/>
  <c r="K316" i="21"/>
  <c r="K317" i="21"/>
  <c r="K318" i="21"/>
  <c r="K319" i="21"/>
  <c r="K320" i="21"/>
  <c r="K321" i="21"/>
  <c r="K322" i="21"/>
  <c r="K323" i="21"/>
  <c r="K324" i="21"/>
  <c r="K325" i="21"/>
  <c r="K326" i="21"/>
  <c r="K327" i="21"/>
  <c r="K328" i="21"/>
  <c r="K329" i="21"/>
  <c r="K330" i="21"/>
  <c r="K331" i="21"/>
  <c r="K332" i="21"/>
  <c r="K333" i="21"/>
  <c r="K334" i="21"/>
  <c r="K335" i="21"/>
  <c r="K336" i="21"/>
  <c r="K337" i="21"/>
  <c r="K338" i="21"/>
  <c r="K339" i="21"/>
  <c r="K340" i="21"/>
  <c r="K341" i="21"/>
  <c r="K342" i="21"/>
  <c r="K343" i="21"/>
  <c r="K344" i="21"/>
  <c r="K345" i="21"/>
  <c r="K346" i="21"/>
  <c r="K347" i="21"/>
  <c r="K348" i="21"/>
  <c r="K349" i="21"/>
  <c r="K350" i="21"/>
  <c r="K351" i="21"/>
  <c r="K352" i="21"/>
  <c r="K353" i="21"/>
  <c r="K354" i="21"/>
  <c r="K355" i="21"/>
  <c r="K356" i="21"/>
  <c r="K357" i="21"/>
  <c r="K358" i="21"/>
  <c r="K359" i="21"/>
  <c r="K360" i="21"/>
  <c r="K361" i="21"/>
  <c r="K362" i="21"/>
  <c r="K363" i="21"/>
  <c r="K364" i="21"/>
  <c r="K365" i="21"/>
  <c r="K366" i="21"/>
  <c r="K367" i="21"/>
  <c r="K368" i="21"/>
  <c r="K369" i="21"/>
  <c r="K370" i="21"/>
  <c r="K371" i="21"/>
  <c r="K372" i="21"/>
  <c r="K373" i="21"/>
  <c r="K374" i="21"/>
  <c r="K375" i="21"/>
  <c r="K376" i="21"/>
  <c r="K377" i="21"/>
  <c r="K378" i="21"/>
  <c r="K379" i="21"/>
  <c r="K380" i="21"/>
  <c r="K381" i="21"/>
  <c r="K382" i="21"/>
  <c r="K383" i="21"/>
  <c r="K384" i="21"/>
  <c r="K385" i="21"/>
  <c r="K386" i="21"/>
  <c r="K387" i="21"/>
  <c r="K388" i="21"/>
  <c r="K389" i="21"/>
  <c r="K390" i="21"/>
  <c r="K391" i="21"/>
  <c r="K392" i="21"/>
  <c r="K393" i="21"/>
  <c r="K394" i="21"/>
  <c r="K395" i="21"/>
  <c r="K396" i="21"/>
  <c r="K397" i="21"/>
  <c r="K398" i="21"/>
  <c r="K399" i="21"/>
  <c r="K400" i="21"/>
  <c r="K401" i="21"/>
  <c r="K402" i="21"/>
  <c r="K403" i="21"/>
  <c r="K404" i="21"/>
  <c r="K405" i="21"/>
  <c r="K406" i="21"/>
  <c r="K407" i="21"/>
  <c r="K408" i="21"/>
  <c r="K409" i="21"/>
  <c r="K410" i="21"/>
  <c r="K411" i="21"/>
  <c r="K412" i="21"/>
  <c r="K413" i="21"/>
  <c r="K414" i="21"/>
  <c r="K415" i="21"/>
  <c r="K416" i="21"/>
  <c r="K417" i="21"/>
  <c r="K418" i="21"/>
  <c r="K419" i="21"/>
  <c r="K420" i="21"/>
  <c r="K421" i="21"/>
  <c r="K422" i="21"/>
  <c r="K423" i="21"/>
  <c r="K424" i="21"/>
  <c r="K425" i="21"/>
  <c r="K426" i="21"/>
  <c r="K427" i="21"/>
  <c r="L8" i="21"/>
  <c r="L9" i="21"/>
  <c r="L10" i="21"/>
  <c r="L11" i="21"/>
  <c r="L12" i="21"/>
  <c r="L13" i="21"/>
  <c r="L14" i="21"/>
  <c r="L15" i="21"/>
  <c r="L16" i="21"/>
  <c r="L17" i="21"/>
  <c r="L18" i="21"/>
  <c r="L19" i="21"/>
  <c r="L20" i="21"/>
  <c r="L21" i="21"/>
  <c r="L22" i="21"/>
  <c r="L23" i="21"/>
  <c r="L24" i="21"/>
  <c r="L25" i="21"/>
  <c r="L26" i="21"/>
  <c r="L27" i="21"/>
  <c r="L28" i="21"/>
  <c r="L29" i="21"/>
  <c r="L30" i="21"/>
  <c r="L31" i="21"/>
  <c r="L32" i="21"/>
  <c r="L33" i="21"/>
  <c r="L34" i="21"/>
  <c r="L35" i="21"/>
  <c r="L36" i="21"/>
  <c r="L37" i="21"/>
  <c r="L38" i="21"/>
  <c r="L39" i="21"/>
  <c r="L40" i="21"/>
  <c r="L41" i="21"/>
  <c r="L42" i="21"/>
  <c r="L43" i="21"/>
  <c r="L44" i="21"/>
  <c r="L45" i="21"/>
  <c r="L46" i="21"/>
  <c r="L47" i="21"/>
  <c r="L48" i="21"/>
  <c r="L49" i="21"/>
  <c r="L50" i="21"/>
  <c r="L51" i="21"/>
  <c r="L52" i="21"/>
  <c r="L53" i="21"/>
  <c r="L54" i="21"/>
  <c r="L55" i="21"/>
  <c r="L56" i="21"/>
  <c r="L57" i="21"/>
  <c r="L58" i="21"/>
  <c r="L59" i="21"/>
  <c r="L60" i="21"/>
  <c r="L61" i="21"/>
  <c r="L62" i="21"/>
  <c r="L63" i="21"/>
  <c r="L64" i="21"/>
  <c r="L65" i="21"/>
  <c r="L66" i="21"/>
  <c r="L67" i="21"/>
  <c r="L68" i="21"/>
  <c r="L69" i="21"/>
  <c r="L70" i="21"/>
  <c r="L71" i="21"/>
  <c r="L72" i="21"/>
  <c r="L73" i="21"/>
  <c r="L74" i="21"/>
  <c r="L75" i="21"/>
  <c r="L76" i="21"/>
  <c r="L77" i="21"/>
  <c r="L78" i="21"/>
  <c r="L79" i="21"/>
  <c r="L80" i="21"/>
  <c r="L81" i="21"/>
  <c r="L82" i="21"/>
  <c r="L83" i="21"/>
  <c r="L84" i="21"/>
  <c r="L85" i="21"/>
  <c r="L86" i="21"/>
  <c r="L87" i="21"/>
  <c r="L88" i="21"/>
  <c r="L89" i="21"/>
  <c r="L90" i="21"/>
  <c r="L91" i="21"/>
  <c r="L92" i="21"/>
  <c r="L93" i="21"/>
  <c r="L94" i="21"/>
  <c r="L95" i="21"/>
  <c r="L96" i="21"/>
  <c r="L97" i="21"/>
  <c r="L98" i="21"/>
  <c r="L99" i="21"/>
  <c r="L100" i="21"/>
  <c r="L101" i="21"/>
  <c r="L102" i="21"/>
  <c r="L103" i="21"/>
  <c r="L104" i="21"/>
  <c r="L105" i="21"/>
  <c r="L106" i="21"/>
  <c r="L107" i="21"/>
  <c r="L108" i="21"/>
  <c r="L109" i="21"/>
  <c r="L110" i="21"/>
  <c r="L111" i="21"/>
  <c r="L112" i="21"/>
  <c r="L113" i="21"/>
  <c r="L114" i="21"/>
  <c r="L115" i="21"/>
  <c r="L116" i="21"/>
  <c r="L117" i="21"/>
  <c r="L118" i="21"/>
  <c r="L119" i="21"/>
  <c r="L120" i="21"/>
  <c r="L121" i="21"/>
  <c r="L122" i="21"/>
  <c r="L123" i="21"/>
  <c r="L124" i="21"/>
  <c r="L125" i="21"/>
  <c r="L126" i="21"/>
  <c r="L127" i="21"/>
  <c r="L128" i="21"/>
  <c r="L129" i="21"/>
  <c r="L130" i="21"/>
  <c r="L131" i="21"/>
  <c r="L132" i="21"/>
  <c r="L133" i="21"/>
  <c r="L134" i="21"/>
  <c r="L135" i="21"/>
  <c r="L136" i="21"/>
  <c r="L137" i="21"/>
  <c r="L138" i="21"/>
  <c r="L139" i="21"/>
  <c r="L140" i="21"/>
  <c r="L141" i="21"/>
  <c r="L142" i="21"/>
  <c r="L143" i="21"/>
  <c r="L144" i="21"/>
  <c r="L145" i="21"/>
  <c r="L146" i="21"/>
  <c r="L147" i="21"/>
  <c r="L148" i="21"/>
  <c r="L149" i="21"/>
  <c r="L150" i="21"/>
  <c r="L151" i="21"/>
  <c r="L152" i="21"/>
  <c r="L153" i="21"/>
  <c r="L154" i="21"/>
  <c r="L155" i="21"/>
  <c r="L156" i="21"/>
  <c r="L157" i="21"/>
  <c r="L158" i="21"/>
  <c r="L159" i="21"/>
  <c r="L160" i="21"/>
  <c r="L161" i="21"/>
  <c r="L162" i="21"/>
  <c r="L163" i="21"/>
  <c r="L164" i="21"/>
  <c r="L165" i="21"/>
  <c r="L166" i="21"/>
  <c r="L167" i="21"/>
  <c r="L168" i="21"/>
  <c r="L169" i="21"/>
  <c r="L170" i="21"/>
  <c r="L171" i="21"/>
  <c r="L172" i="21"/>
  <c r="L173" i="21"/>
  <c r="L174" i="21"/>
  <c r="L175" i="21"/>
  <c r="L176" i="21"/>
  <c r="L177" i="21"/>
  <c r="L178" i="21"/>
  <c r="L179" i="21"/>
  <c r="L180" i="21"/>
  <c r="L181" i="21"/>
  <c r="L182" i="21"/>
  <c r="L183" i="21"/>
  <c r="L184" i="21"/>
  <c r="L185" i="21"/>
  <c r="L186" i="21"/>
  <c r="L187" i="21"/>
  <c r="L188" i="21"/>
  <c r="L189" i="21"/>
  <c r="L190" i="21"/>
  <c r="L191" i="21"/>
  <c r="L192" i="21"/>
  <c r="L193" i="21"/>
  <c r="L194" i="21"/>
  <c r="L195" i="21"/>
  <c r="L196" i="21"/>
  <c r="L197" i="21"/>
  <c r="L198" i="21"/>
  <c r="L199" i="21"/>
  <c r="L200" i="21"/>
  <c r="L201" i="21"/>
  <c r="L202" i="21"/>
  <c r="L203" i="21"/>
  <c r="L204" i="21"/>
  <c r="L205" i="21"/>
  <c r="L206" i="21"/>
  <c r="L207" i="21"/>
  <c r="L208" i="21"/>
  <c r="L209" i="21"/>
  <c r="L210" i="21"/>
  <c r="L211" i="21"/>
  <c r="L212" i="21"/>
  <c r="L213" i="21"/>
  <c r="L214" i="21"/>
  <c r="L215" i="21"/>
  <c r="L216" i="21"/>
  <c r="L217" i="21"/>
  <c r="L218" i="21"/>
  <c r="L219" i="21"/>
  <c r="L220" i="21"/>
  <c r="L221" i="21"/>
  <c r="L222" i="21"/>
  <c r="L223" i="21"/>
  <c r="L224" i="21"/>
  <c r="L225" i="21"/>
  <c r="L226" i="21"/>
  <c r="L227" i="21"/>
  <c r="L228" i="21"/>
  <c r="L229" i="21"/>
  <c r="L230" i="21"/>
  <c r="L231" i="21"/>
  <c r="L232" i="21"/>
  <c r="L233" i="21"/>
  <c r="L234" i="21"/>
  <c r="L235" i="21"/>
  <c r="L236" i="21"/>
  <c r="L237" i="21"/>
  <c r="L238" i="21"/>
  <c r="L239" i="21"/>
  <c r="L240" i="21"/>
  <c r="L241" i="21"/>
  <c r="L242" i="21"/>
  <c r="L243" i="21"/>
  <c r="L244" i="21"/>
  <c r="L245" i="21"/>
  <c r="L246" i="21"/>
  <c r="L247" i="21"/>
  <c r="L248" i="21"/>
  <c r="L249" i="21"/>
  <c r="L250" i="21"/>
  <c r="L251" i="21"/>
  <c r="L252" i="21"/>
  <c r="L253" i="21"/>
  <c r="L254" i="21"/>
  <c r="L255" i="21"/>
  <c r="L256" i="21"/>
  <c r="L257" i="21"/>
  <c r="L258" i="21"/>
  <c r="L259" i="21"/>
  <c r="L260" i="21"/>
  <c r="L261" i="21"/>
  <c r="L262" i="21"/>
  <c r="L263" i="21"/>
  <c r="L264" i="21"/>
  <c r="L265" i="21"/>
  <c r="L266" i="21"/>
  <c r="L267" i="21"/>
  <c r="L268" i="21"/>
  <c r="L269" i="21"/>
  <c r="L270" i="21"/>
  <c r="L271" i="21"/>
  <c r="L272" i="21"/>
  <c r="L273" i="21"/>
  <c r="L274" i="21"/>
  <c r="L275" i="21"/>
  <c r="L276" i="21"/>
  <c r="L277" i="21"/>
  <c r="L278" i="21"/>
  <c r="L279" i="21"/>
  <c r="L280" i="21"/>
  <c r="L281" i="21"/>
  <c r="L282" i="21"/>
  <c r="L283" i="21"/>
  <c r="L284" i="21"/>
  <c r="L285" i="21"/>
  <c r="L286" i="21"/>
  <c r="L287" i="21"/>
  <c r="L288" i="21"/>
  <c r="L289" i="21"/>
  <c r="L290" i="21"/>
  <c r="L291" i="21"/>
  <c r="L292" i="21"/>
  <c r="L293" i="21"/>
  <c r="L294" i="21"/>
  <c r="L295" i="21"/>
  <c r="L296" i="21"/>
  <c r="L297" i="21"/>
  <c r="L298" i="21"/>
  <c r="L299" i="21"/>
  <c r="L300" i="21"/>
  <c r="L301" i="21"/>
  <c r="L302" i="21"/>
  <c r="L303" i="21"/>
  <c r="L304" i="21"/>
  <c r="L305" i="21"/>
  <c r="L306" i="21"/>
  <c r="L307" i="21"/>
  <c r="L308" i="21"/>
  <c r="L309" i="21"/>
  <c r="L310" i="21"/>
  <c r="L311" i="21"/>
  <c r="L312" i="21"/>
  <c r="L313" i="21"/>
  <c r="L314" i="21"/>
  <c r="L315" i="21"/>
  <c r="L316" i="21"/>
  <c r="L317" i="21"/>
  <c r="L318" i="21"/>
  <c r="L319" i="21"/>
  <c r="L320" i="21"/>
  <c r="L321" i="21"/>
  <c r="L322" i="21"/>
  <c r="L323" i="21"/>
  <c r="L324" i="21"/>
  <c r="L325" i="21"/>
  <c r="L326" i="21"/>
  <c r="L327" i="21"/>
  <c r="L328" i="21"/>
  <c r="L329" i="21"/>
  <c r="L330" i="21"/>
  <c r="L331" i="21"/>
  <c r="L332" i="21"/>
  <c r="L333" i="21"/>
  <c r="L334" i="21"/>
  <c r="L335" i="21"/>
  <c r="L336" i="21"/>
  <c r="L337" i="21"/>
  <c r="L338" i="21"/>
  <c r="L339" i="21"/>
  <c r="L340" i="21"/>
  <c r="L341" i="21"/>
  <c r="L342" i="21"/>
  <c r="L343" i="21"/>
  <c r="L344" i="21"/>
  <c r="L345" i="21"/>
  <c r="L346" i="21"/>
  <c r="L347" i="21"/>
  <c r="L348" i="21"/>
  <c r="L349" i="21"/>
  <c r="L350" i="21"/>
  <c r="L351" i="21"/>
  <c r="L352" i="21"/>
  <c r="L353" i="21"/>
  <c r="L354" i="21"/>
  <c r="L355" i="21"/>
  <c r="L356" i="21"/>
  <c r="L357" i="21"/>
  <c r="L358" i="21"/>
  <c r="L359" i="21"/>
  <c r="L360" i="21"/>
  <c r="L361" i="21"/>
  <c r="L362" i="21"/>
  <c r="L363" i="21"/>
  <c r="L364" i="21"/>
  <c r="L365" i="21"/>
  <c r="L366" i="21"/>
  <c r="L367" i="21"/>
  <c r="L368" i="21"/>
  <c r="L369" i="21"/>
  <c r="L370" i="21"/>
  <c r="L371" i="21"/>
  <c r="L372" i="21"/>
  <c r="L373" i="21"/>
  <c r="L374" i="21"/>
  <c r="L375" i="21"/>
  <c r="L376" i="21"/>
  <c r="L377" i="21"/>
  <c r="L378" i="21"/>
  <c r="L379" i="21"/>
  <c r="L380" i="21"/>
  <c r="L381" i="21"/>
  <c r="L382" i="21"/>
  <c r="L383" i="21"/>
  <c r="L384" i="21"/>
  <c r="L385" i="21"/>
  <c r="L386" i="21"/>
  <c r="L387" i="21"/>
  <c r="L388" i="21"/>
  <c r="L389" i="21"/>
  <c r="L390" i="21"/>
  <c r="L391" i="21"/>
  <c r="L392" i="21"/>
  <c r="L393" i="21"/>
  <c r="L394" i="21"/>
  <c r="L395" i="21"/>
  <c r="L396" i="21"/>
  <c r="L397" i="21"/>
  <c r="L398" i="21"/>
  <c r="L399" i="21"/>
  <c r="L400" i="21"/>
  <c r="L401" i="21"/>
  <c r="L402" i="21"/>
  <c r="L403" i="21"/>
  <c r="L404" i="21"/>
  <c r="L405" i="21"/>
  <c r="L406" i="21"/>
  <c r="L407" i="21"/>
  <c r="L408" i="21"/>
  <c r="L409" i="21"/>
  <c r="L410" i="21"/>
  <c r="L411" i="21"/>
  <c r="L412" i="21"/>
  <c r="L413" i="21"/>
  <c r="L414" i="21"/>
  <c r="L415" i="21"/>
  <c r="L416" i="21"/>
  <c r="L417" i="21"/>
  <c r="L418" i="21"/>
  <c r="L419" i="21"/>
  <c r="L420" i="21"/>
  <c r="L421" i="21"/>
  <c r="L422" i="21"/>
  <c r="L423" i="21"/>
  <c r="L424" i="21"/>
  <c r="L425" i="21"/>
  <c r="L426" i="21"/>
  <c r="L427" i="21"/>
  <c r="B7" i="23"/>
  <c r="B6" i="23"/>
  <c r="B15" i="23" l="1"/>
  <c r="F15" i="23" s="1"/>
  <c r="B29" i="23"/>
  <c r="F29" i="23" s="1"/>
  <c r="B30" i="23"/>
  <c r="F30" i="23" s="1"/>
  <c r="B27" i="23"/>
  <c r="F27" i="23" s="1"/>
  <c r="B26" i="23"/>
  <c r="F26" i="23" s="1"/>
  <c r="B18" i="23"/>
  <c r="F18" i="23" s="1"/>
  <c r="B17" i="23"/>
  <c r="F17" i="23" s="1"/>
  <c r="B28" i="23"/>
  <c r="F28" i="23" s="1"/>
  <c r="B16" i="23"/>
  <c r="F16" i="23" s="1"/>
  <c r="B14" i="23"/>
  <c r="F14" i="23" s="1"/>
  <c r="M67" i="21"/>
  <c r="M243" i="21"/>
  <c r="M211" i="21"/>
  <c r="M195" i="21"/>
  <c r="M163" i="21"/>
  <c r="M147" i="21"/>
  <c r="M51" i="21"/>
  <c r="M19" i="21"/>
  <c r="M236" i="21"/>
  <c r="M220" i="21"/>
  <c r="M188" i="21"/>
  <c r="M172" i="21"/>
  <c r="M140" i="21"/>
  <c r="M124" i="21"/>
  <c r="M76" i="21"/>
  <c r="M44" i="21"/>
  <c r="M28" i="21"/>
  <c r="M411" i="21"/>
  <c r="M331" i="21"/>
  <c r="M315" i="21"/>
  <c r="M283" i="21"/>
  <c r="M267" i="21"/>
  <c r="M235" i="21"/>
  <c r="M219" i="21"/>
  <c r="M171" i="21"/>
  <c r="M139" i="21"/>
  <c r="M123" i="21"/>
  <c r="M121" i="21"/>
  <c r="M217" i="21"/>
  <c r="M169" i="21"/>
  <c r="M153" i="21"/>
  <c r="M105" i="21"/>
  <c r="M73" i="21"/>
  <c r="M57" i="21"/>
  <c r="M25" i="21"/>
  <c r="M9" i="21"/>
  <c r="M314" i="21"/>
  <c r="M122" i="21"/>
  <c r="M58" i="21"/>
  <c r="M410" i="21"/>
  <c r="M218" i="21"/>
  <c r="M106" i="21"/>
  <c r="M74" i="21"/>
  <c r="M200" i="21"/>
  <c r="M75" i="21"/>
  <c r="M27" i="21"/>
  <c r="M409" i="21"/>
  <c r="M345" i="21"/>
  <c r="M297" i="21"/>
  <c r="M393" i="21"/>
  <c r="M313" i="21"/>
  <c r="M265" i="21"/>
  <c r="M26" i="21"/>
  <c r="M346" i="21"/>
  <c r="M361" i="21"/>
  <c r="M104" i="21"/>
  <c r="M232" i="21"/>
  <c r="M184" i="21"/>
  <c r="M152" i="21"/>
  <c r="M136" i="21"/>
  <c r="M88" i="21"/>
  <c r="M56" i="21"/>
  <c r="M8" i="21"/>
  <c r="M225" i="21"/>
  <c r="M33" i="21"/>
  <c r="M400" i="21"/>
  <c r="M352" i="21"/>
  <c r="M304" i="21"/>
  <c r="M256" i="21"/>
  <c r="M224" i="21"/>
  <c r="M176" i="21"/>
  <c r="M128" i="21"/>
  <c r="M64" i="21"/>
  <c r="M32" i="21"/>
  <c r="M16" i="21"/>
  <c r="M193" i="21"/>
  <c r="M177" i="21"/>
  <c r="M145" i="21"/>
  <c r="M129" i="21"/>
  <c r="M399" i="21"/>
  <c r="M351" i="21"/>
  <c r="M303" i="21"/>
  <c r="M255" i="21"/>
  <c r="M223" i="21"/>
  <c r="M175" i="21"/>
  <c r="M159" i="21"/>
  <c r="M127" i="21"/>
  <c r="M111" i="21"/>
  <c r="M79" i="21"/>
  <c r="M63" i="21"/>
  <c r="M31" i="21"/>
  <c r="M170" i="21"/>
  <c r="M398" i="21"/>
  <c r="M350" i="21"/>
  <c r="M334" i="21"/>
  <c r="M302" i="21"/>
  <c r="M286" i="21"/>
  <c r="M238" i="21"/>
  <c r="M190" i="21"/>
  <c r="M158" i="21"/>
  <c r="M142" i="21"/>
  <c r="M110" i="21"/>
  <c r="M62" i="21"/>
  <c r="M46" i="21"/>
  <c r="M14" i="21"/>
  <c r="M187" i="21"/>
  <c r="M10" i="21"/>
  <c r="M154" i="21"/>
  <c r="M15" i="21"/>
  <c r="M379" i="21"/>
  <c r="M337" i="21"/>
  <c r="M289" i="21"/>
  <c r="M397" i="21"/>
  <c r="M381" i="21"/>
  <c r="M349" i="21"/>
  <c r="M333" i="21"/>
  <c r="M301" i="21"/>
  <c r="M285" i="21"/>
  <c r="M237" i="21"/>
  <c r="M157" i="21"/>
  <c r="M109" i="21"/>
  <c r="M61" i="21"/>
  <c r="M412" i="21"/>
  <c r="M380" i="21"/>
  <c r="M332" i="21"/>
  <c r="M316" i="21"/>
  <c r="M284" i="21"/>
  <c r="M268" i="21"/>
  <c r="M266" i="21"/>
  <c r="M403" i="21"/>
  <c r="M339" i="21"/>
  <c r="M307" i="21"/>
  <c r="M370" i="21"/>
  <c r="M338" i="21"/>
  <c r="M322" i="21"/>
  <c r="M290" i="21"/>
  <c r="M242" i="21"/>
  <c r="M226" i="21"/>
  <c r="M194" i="21"/>
  <c r="M178" i="21"/>
  <c r="M146" i="21"/>
  <c r="M130" i="21"/>
  <c r="M82" i="21"/>
  <c r="M50" i="21"/>
  <c r="M34" i="21"/>
  <c r="M344" i="21"/>
  <c r="M355" i="21"/>
  <c r="M291" i="21"/>
  <c r="M387" i="21"/>
  <c r="M386" i="21"/>
  <c r="M385" i="21"/>
  <c r="M160" i="21"/>
  <c r="M112" i="21"/>
  <c r="M388" i="21"/>
  <c r="M382" i="21"/>
  <c r="M115" i="21"/>
  <c r="M116" i="21"/>
  <c r="M254" i="21"/>
  <c r="M274" i="21"/>
  <c r="M241" i="21"/>
  <c r="M320" i="21"/>
  <c r="M272" i="21"/>
  <c r="M208" i="21"/>
  <c r="M80" i="21"/>
  <c r="M415" i="21"/>
  <c r="M367" i="21"/>
  <c r="M319" i="21"/>
  <c r="M271" i="21"/>
  <c r="M207" i="21"/>
  <c r="M189" i="21"/>
  <c r="M141" i="21"/>
  <c r="M45" i="21"/>
  <c r="M259" i="21"/>
  <c r="M253" i="21"/>
  <c r="M81" i="21"/>
  <c r="M368" i="21"/>
  <c r="M392" i="21"/>
  <c r="M328" i="21"/>
  <c r="M296" i="21"/>
  <c r="M364" i="21"/>
  <c r="M363" i="21"/>
  <c r="M369" i="21"/>
  <c r="M321" i="21"/>
  <c r="M273" i="21"/>
  <c r="M49" i="21"/>
  <c r="M376" i="21"/>
  <c r="M280" i="21"/>
  <c r="M394" i="21"/>
  <c r="M362" i="21"/>
  <c r="M298" i="21"/>
  <c r="M406" i="21"/>
  <c r="M374" i="21"/>
  <c r="M358" i="21"/>
  <c r="M326" i="21"/>
  <c r="M310" i="21"/>
  <c r="M278" i="21"/>
  <c r="M262" i="21"/>
  <c r="M230" i="21"/>
  <c r="M214" i="21"/>
  <c r="M182" i="21"/>
  <c r="M166" i="21"/>
  <c r="M134" i="21"/>
  <c r="M118" i="21"/>
  <c r="M86" i="21"/>
  <c r="M70" i="21"/>
  <c r="M22" i="21"/>
  <c r="M405" i="21"/>
  <c r="M373" i="21"/>
  <c r="M357" i="21"/>
  <c r="M325" i="21"/>
  <c r="M309" i="21"/>
  <c r="M277" i="21"/>
  <c r="M261" i="21"/>
  <c r="M229" i="21"/>
  <c r="M213" i="21"/>
  <c r="M181" i="21"/>
  <c r="M165" i="21"/>
  <c r="M117" i="21"/>
  <c r="M85" i="21"/>
  <c r="M69" i="21"/>
  <c r="M37" i="21"/>
  <c r="M21" i="21"/>
  <c r="M391" i="21"/>
  <c r="M375" i="21"/>
  <c r="M343" i="21"/>
  <c r="M327" i="21"/>
  <c r="M295" i="21"/>
  <c r="M279" i="21"/>
  <c r="M231" i="21"/>
  <c r="M199" i="21"/>
  <c r="M183" i="21"/>
  <c r="M151" i="21"/>
  <c r="M135" i="21"/>
  <c r="M103" i="21"/>
  <c r="M87" i="21"/>
  <c r="M55" i="21"/>
  <c r="M404" i="21"/>
  <c r="M356" i="21"/>
  <c r="M340" i="21"/>
  <c r="M308" i="21"/>
  <c r="M292" i="21"/>
  <c r="M260" i="21"/>
  <c r="M244" i="21"/>
  <c r="M212" i="21"/>
  <c r="M196" i="21"/>
  <c r="M164" i="21"/>
  <c r="M148" i="21"/>
  <c r="M68" i="21"/>
  <c r="M52" i="21"/>
  <c r="M20" i="21"/>
  <c r="J1406" i="20"/>
  <c r="H8" i="19"/>
  <c r="H116" i="19"/>
  <c r="H117" i="19"/>
  <c r="H115" i="19"/>
  <c r="H114" i="19"/>
  <c r="H113" i="19"/>
  <c r="H112" i="19"/>
  <c r="H111" i="19"/>
  <c r="H110" i="19"/>
  <c r="H109" i="19"/>
  <c r="H108" i="19"/>
  <c r="H107" i="19"/>
  <c r="H106" i="19"/>
  <c r="I387" i="21"/>
  <c r="G389" i="21"/>
  <c r="G386" i="21"/>
  <c r="G10" i="21"/>
  <c r="G397" i="21"/>
  <c r="J11" i="21"/>
  <c r="J12" i="21"/>
  <c r="F98" i="21"/>
  <c r="J103" i="21"/>
  <c r="I103" i="21"/>
  <c r="G103" i="21"/>
  <c r="F103" i="21"/>
  <c r="J102" i="21"/>
  <c r="I102" i="21"/>
  <c r="G102" i="21"/>
  <c r="F102" i="21"/>
  <c r="J101" i="21"/>
  <c r="I101" i="21"/>
  <c r="G101" i="21"/>
  <c r="F101" i="21"/>
  <c r="J100" i="21"/>
  <c r="I100" i="21"/>
  <c r="G100" i="21"/>
  <c r="F100" i="21"/>
  <c r="J99" i="21"/>
  <c r="I99" i="21"/>
  <c r="G99" i="21"/>
  <c r="F99" i="21"/>
  <c r="J98" i="21"/>
  <c r="I98" i="21"/>
  <c r="G98" i="21"/>
  <c r="J97" i="21"/>
  <c r="I97" i="21"/>
  <c r="G97" i="21"/>
  <c r="F97" i="21"/>
  <c r="J1420" i="20"/>
  <c r="J1419" i="20"/>
  <c r="J1418" i="20"/>
  <c r="J1417" i="20"/>
  <c r="J1416" i="20"/>
  <c r="J1415" i="20"/>
  <c r="J1414" i="20"/>
  <c r="J1413" i="20"/>
  <c r="J1412" i="20"/>
  <c r="J1411" i="20"/>
  <c r="J1410" i="20"/>
  <c r="J1409" i="20"/>
  <c r="J1408" i="20"/>
  <c r="J1407" i="20"/>
  <c r="J1405" i="20"/>
  <c r="J1404" i="20"/>
  <c r="J1403" i="20"/>
  <c r="J1402" i="20"/>
  <c r="J1401" i="20"/>
  <c r="J1400" i="20"/>
  <c r="J1399" i="20"/>
  <c r="J1398" i="20"/>
  <c r="J1397" i="20"/>
  <c r="J1396" i="20"/>
  <c r="J1395" i="20"/>
  <c r="J1394" i="20"/>
  <c r="J1393" i="20"/>
  <c r="J1392" i="20"/>
  <c r="J1391" i="20"/>
  <c r="J1390" i="20"/>
  <c r="J1389" i="20"/>
  <c r="J1388" i="20"/>
  <c r="J1387" i="20"/>
  <c r="J1386" i="20"/>
  <c r="J1385" i="20"/>
  <c r="J1384" i="20"/>
  <c r="J1383" i="20"/>
  <c r="J1382" i="20"/>
  <c r="J1381" i="20"/>
  <c r="J1380" i="20"/>
  <c r="J1379" i="20"/>
  <c r="J1378" i="20"/>
  <c r="J1377" i="20"/>
  <c r="J1376" i="20"/>
  <c r="J1375" i="20"/>
  <c r="J1374" i="20"/>
  <c r="J1373" i="20"/>
  <c r="J1372" i="20"/>
  <c r="J1371" i="20"/>
  <c r="J1370" i="20"/>
  <c r="J1369" i="20"/>
  <c r="J1368" i="20"/>
  <c r="J1367" i="20"/>
  <c r="J1366" i="20"/>
  <c r="J1365" i="20"/>
  <c r="J1364" i="20"/>
  <c r="J1363" i="20"/>
  <c r="J1362" i="20"/>
  <c r="J1361" i="20"/>
  <c r="J1360" i="20"/>
  <c r="J1359" i="20"/>
  <c r="J1358" i="20"/>
  <c r="J1357" i="20"/>
  <c r="J1356" i="20"/>
  <c r="J1355" i="20"/>
  <c r="J1354" i="20"/>
  <c r="J1353" i="20"/>
  <c r="J1352" i="20"/>
  <c r="J1351" i="20"/>
  <c r="J1350" i="20"/>
  <c r="J1349" i="20"/>
  <c r="J1348" i="20"/>
  <c r="J1347" i="20"/>
  <c r="J1346" i="20"/>
  <c r="J1345" i="20"/>
  <c r="J1344" i="20"/>
  <c r="J1343" i="20"/>
  <c r="J1342" i="20"/>
  <c r="J1341" i="20"/>
  <c r="J1340" i="20"/>
  <c r="J1339" i="20"/>
  <c r="J1338" i="20"/>
  <c r="J1337" i="20"/>
  <c r="J1336" i="20"/>
  <c r="J1335" i="20"/>
  <c r="J1334" i="20"/>
  <c r="J1333" i="20"/>
  <c r="J1332" i="20"/>
  <c r="J1331" i="20"/>
  <c r="J1330" i="20"/>
  <c r="J1329" i="20"/>
  <c r="J1328" i="20"/>
  <c r="J1327" i="20"/>
  <c r="J1326" i="20"/>
  <c r="J1325" i="20"/>
  <c r="J1324" i="20"/>
  <c r="J1323" i="20"/>
  <c r="J1322" i="20"/>
  <c r="J1321" i="20"/>
  <c r="J1320" i="20"/>
  <c r="J1319" i="20"/>
  <c r="J1318" i="20"/>
  <c r="J1317" i="20"/>
  <c r="J1316" i="20"/>
  <c r="J1315" i="20"/>
  <c r="J1314" i="20"/>
  <c r="J1313" i="20"/>
  <c r="J1312" i="20"/>
  <c r="J1311" i="20"/>
  <c r="J1310" i="20"/>
  <c r="J1309" i="20"/>
  <c r="J1308" i="20"/>
  <c r="J1307" i="20"/>
  <c r="J1306" i="20"/>
  <c r="J1305" i="20"/>
  <c r="J1304" i="20"/>
  <c r="J1303" i="20"/>
  <c r="J1302" i="20"/>
  <c r="J1301" i="20"/>
  <c r="J1300" i="20"/>
  <c r="J1299" i="20"/>
  <c r="J1298" i="20"/>
  <c r="J1297" i="20"/>
  <c r="J1296" i="20"/>
  <c r="J1295" i="20"/>
  <c r="J1294" i="20"/>
  <c r="J1293" i="20"/>
  <c r="J1292" i="20"/>
  <c r="J1291" i="20"/>
  <c r="J1290" i="20"/>
  <c r="J1289" i="20"/>
  <c r="J1288" i="20"/>
  <c r="J1287" i="20"/>
  <c r="J1286" i="20"/>
  <c r="J1285" i="20"/>
  <c r="J1284" i="20"/>
  <c r="J1283" i="20"/>
  <c r="J1282" i="20"/>
  <c r="J1281" i="20"/>
  <c r="J1280" i="20"/>
  <c r="J1279" i="20"/>
  <c r="J1278" i="20"/>
  <c r="J1277" i="20"/>
  <c r="J1276" i="20"/>
  <c r="J1275" i="20"/>
  <c r="J1274" i="20"/>
  <c r="J1273" i="20"/>
  <c r="J1272" i="20"/>
  <c r="J1271" i="20"/>
  <c r="J1270" i="20"/>
  <c r="J1269" i="20"/>
  <c r="J1268" i="20"/>
  <c r="J1267" i="20"/>
  <c r="J1266" i="20"/>
  <c r="J1265" i="20"/>
  <c r="J1264" i="20"/>
  <c r="J1263" i="20"/>
  <c r="J1262" i="20"/>
  <c r="J1261" i="20"/>
  <c r="J1260" i="20"/>
  <c r="J1259" i="20"/>
  <c r="J1258" i="20"/>
  <c r="J1257" i="20"/>
  <c r="J1256" i="20"/>
  <c r="J1255" i="20"/>
  <c r="J1254" i="20"/>
  <c r="J1253" i="20"/>
  <c r="J1252" i="20"/>
  <c r="J1251" i="20"/>
  <c r="J1250" i="20"/>
  <c r="J1249" i="20"/>
  <c r="J1248" i="20"/>
  <c r="J1247" i="20"/>
  <c r="J1246" i="20"/>
  <c r="J1245" i="20"/>
  <c r="J1244" i="20"/>
  <c r="J1243" i="20"/>
  <c r="J1242" i="20"/>
  <c r="J1241" i="20"/>
  <c r="J1240" i="20"/>
  <c r="J1239" i="20"/>
  <c r="J1238" i="20"/>
  <c r="J1237" i="20"/>
  <c r="J1236" i="20"/>
  <c r="J1235" i="20"/>
  <c r="J1234" i="20"/>
  <c r="J1233" i="20"/>
  <c r="J1232" i="20"/>
  <c r="J1231" i="20"/>
  <c r="J1230" i="20"/>
  <c r="J1229" i="20"/>
  <c r="J1228" i="20"/>
  <c r="J1227" i="20"/>
  <c r="J1226" i="20"/>
  <c r="J1225" i="20"/>
  <c r="J1224" i="20"/>
  <c r="J1223" i="20"/>
  <c r="J1222" i="20"/>
  <c r="J1221" i="20"/>
  <c r="J1220" i="20"/>
  <c r="J1219" i="20"/>
  <c r="J1218" i="20"/>
  <c r="J1217" i="20"/>
  <c r="J1216" i="20"/>
  <c r="J1215" i="20"/>
  <c r="J1214" i="20"/>
  <c r="J1213" i="20"/>
  <c r="J1212" i="20"/>
  <c r="J1211" i="20"/>
  <c r="J1210" i="20"/>
  <c r="J1209" i="20"/>
  <c r="J1208" i="20"/>
  <c r="J1207" i="20"/>
  <c r="J1206" i="20"/>
  <c r="J1205" i="20"/>
  <c r="J1204" i="20"/>
  <c r="J1203" i="20"/>
  <c r="J1202" i="20"/>
  <c r="J1201" i="20"/>
  <c r="J1200" i="20"/>
  <c r="J1199" i="20"/>
  <c r="J1198" i="20"/>
  <c r="J1197" i="20"/>
  <c r="J1196" i="20"/>
  <c r="J1195" i="20"/>
  <c r="J1194" i="20"/>
  <c r="J1193" i="20"/>
  <c r="J1192" i="20"/>
  <c r="J1191" i="20"/>
  <c r="J1190" i="20"/>
  <c r="J1189" i="20"/>
  <c r="J1188" i="20"/>
  <c r="J1187" i="20"/>
  <c r="J1186" i="20"/>
  <c r="J1185" i="20"/>
  <c r="J1184" i="20"/>
  <c r="J1183" i="20"/>
  <c r="J1182" i="20"/>
  <c r="J1181" i="20"/>
  <c r="J1180" i="20"/>
  <c r="J1179" i="20"/>
  <c r="J1178" i="20"/>
  <c r="J1177" i="20"/>
  <c r="J1176" i="20"/>
  <c r="J1175" i="20"/>
  <c r="J1174" i="20"/>
  <c r="J1173" i="20"/>
  <c r="J1172" i="20"/>
  <c r="J1171" i="20"/>
  <c r="J1170" i="20"/>
  <c r="J1169" i="20"/>
  <c r="J1168" i="20"/>
  <c r="J1167" i="20"/>
  <c r="J1166" i="20"/>
  <c r="J1165" i="20"/>
  <c r="J1164" i="20"/>
  <c r="J1163" i="20"/>
  <c r="J1162" i="20"/>
  <c r="J1161" i="20"/>
  <c r="J1160" i="20"/>
  <c r="J1159" i="20"/>
  <c r="J1158" i="20"/>
  <c r="J1157" i="20"/>
  <c r="J1156" i="20"/>
  <c r="J1155" i="20"/>
  <c r="J1154" i="20"/>
  <c r="J1153" i="20"/>
  <c r="J1152" i="20"/>
  <c r="J1151" i="20"/>
  <c r="J1150" i="20"/>
  <c r="J1149" i="20"/>
  <c r="J1148" i="20"/>
  <c r="J1147" i="20"/>
  <c r="J1146" i="20"/>
  <c r="J1145" i="20"/>
  <c r="J1144" i="20"/>
  <c r="J1143" i="20"/>
  <c r="J1142" i="20"/>
  <c r="J1141" i="20"/>
  <c r="J1140" i="20"/>
  <c r="J1139" i="20"/>
  <c r="J1138" i="20"/>
  <c r="J1137" i="20"/>
  <c r="J1136" i="20"/>
  <c r="J1135" i="20"/>
  <c r="J1134" i="20"/>
  <c r="J1133" i="20"/>
  <c r="J1132" i="20"/>
  <c r="J1131" i="20"/>
  <c r="J1130" i="20"/>
  <c r="J1129" i="20"/>
  <c r="J1128" i="20"/>
  <c r="J1127" i="20"/>
  <c r="J1126" i="20"/>
  <c r="J1125" i="20"/>
  <c r="J1124" i="20"/>
  <c r="J1123" i="20"/>
  <c r="J1122" i="20"/>
  <c r="J1121" i="20"/>
  <c r="J1120" i="20"/>
  <c r="J1119" i="20"/>
  <c r="J1118" i="20"/>
  <c r="J1117" i="20"/>
  <c r="J1116" i="20"/>
  <c r="J1115" i="20"/>
  <c r="J1114" i="20"/>
  <c r="J1113" i="20"/>
  <c r="J1112" i="20"/>
  <c r="J1111" i="20"/>
  <c r="J1110" i="20"/>
  <c r="J1109" i="20"/>
  <c r="J1108" i="20"/>
  <c r="J1107" i="20"/>
  <c r="J1106" i="20"/>
  <c r="J1105" i="20"/>
  <c r="J1104" i="20"/>
  <c r="J1103" i="20"/>
  <c r="J1102" i="20"/>
  <c r="J1101" i="20"/>
  <c r="J1100" i="20"/>
  <c r="J1099" i="20"/>
  <c r="J1098" i="20"/>
  <c r="J1097" i="20"/>
  <c r="J1096" i="20"/>
  <c r="J1095" i="20"/>
  <c r="J1094" i="20"/>
  <c r="J1093" i="20"/>
  <c r="J1092" i="20"/>
  <c r="J1091" i="20"/>
  <c r="J1090" i="20"/>
  <c r="J1089" i="20"/>
  <c r="J1088" i="20"/>
  <c r="J1087" i="20"/>
  <c r="J1086" i="20"/>
  <c r="J1085" i="20"/>
  <c r="J1084" i="20"/>
  <c r="J1083" i="20"/>
  <c r="J1082" i="20"/>
  <c r="J1081" i="20"/>
  <c r="J1080" i="20"/>
  <c r="J1079" i="20"/>
  <c r="J1078" i="20"/>
  <c r="J1077" i="20"/>
  <c r="J1076" i="20"/>
  <c r="J1075" i="20"/>
  <c r="J1074" i="20"/>
  <c r="J1073" i="20"/>
  <c r="J1072" i="20"/>
  <c r="J1071" i="20"/>
  <c r="J1070" i="20"/>
  <c r="J1069" i="20"/>
  <c r="J1068" i="20"/>
  <c r="J1067" i="20"/>
  <c r="J1066" i="20"/>
  <c r="J1065" i="20"/>
  <c r="J1064" i="20"/>
  <c r="J1063" i="20"/>
  <c r="J1062" i="20"/>
  <c r="J1061" i="20"/>
  <c r="J1060" i="20"/>
  <c r="J1059" i="20"/>
  <c r="J1058" i="20"/>
  <c r="J1057" i="20"/>
  <c r="J1056" i="20"/>
  <c r="J1055" i="20"/>
  <c r="J1054" i="20"/>
  <c r="J1053" i="20"/>
  <c r="J1052" i="20"/>
  <c r="J1051" i="20"/>
  <c r="J1050" i="20"/>
  <c r="J1049" i="20"/>
  <c r="J1048" i="20"/>
  <c r="J1047" i="20"/>
  <c r="J1046" i="20"/>
  <c r="J1045" i="20"/>
  <c r="J1044" i="20"/>
  <c r="J1043" i="20"/>
  <c r="J1042" i="20"/>
  <c r="J1041" i="20"/>
  <c r="J1040" i="20"/>
  <c r="J1039" i="20"/>
  <c r="J1038" i="20"/>
  <c r="J1037" i="20"/>
  <c r="J1036" i="20"/>
  <c r="J1035" i="20"/>
  <c r="J1034" i="20"/>
  <c r="J1033" i="20"/>
  <c r="J1032" i="20"/>
  <c r="J1031" i="20"/>
  <c r="J1030" i="20"/>
  <c r="J1029" i="20"/>
  <c r="J1028" i="20"/>
  <c r="J1027" i="20"/>
  <c r="J1026" i="20"/>
  <c r="J1025" i="20"/>
  <c r="J1024" i="20"/>
  <c r="J1023" i="20"/>
  <c r="J1022" i="20"/>
  <c r="J1021" i="20"/>
  <c r="J1020" i="20"/>
  <c r="J1019" i="20"/>
  <c r="J1018" i="20"/>
  <c r="J1017" i="20"/>
  <c r="J1016" i="20"/>
  <c r="J1015" i="20"/>
  <c r="J1014" i="20"/>
  <c r="J1013" i="20"/>
  <c r="J1012" i="20"/>
  <c r="J1011" i="20"/>
  <c r="J1010" i="20"/>
  <c r="J1009" i="20"/>
  <c r="J1008" i="20"/>
  <c r="J1007" i="20"/>
  <c r="J1006" i="20"/>
  <c r="J1005" i="20"/>
  <c r="J1004" i="20"/>
  <c r="J1003" i="20"/>
  <c r="J1002" i="20"/>
  <c r="J1001" i="20"/>
  <c r="J1000" i="20"/>
  <c r="J999" i="20"/>
  <c r="J998" i="20"/>
  <c r="J997" i="20"/>
  <c r="J996" i="20"/>
  <c r="J995" i="20"/>
  <c r="J994" i="20"/>
  <c r="J993" i="20"/>
  <c r="J992" i="20"/>
  <c r="J991" i="20"/>
  <c r="J990" i="20"/>
  <c r="J989" i="20"/>
  <c r="J988" i="20"/>
  <c r="J987" i="20"/>
  <c r="J986" i="20"/>
  <c r="J985" i="20"/>
  <c r="J984" i="20"/>
  <c r="J983" i="20"/>
  <c r="J982" i="20"/>
  <c r="J981" i="20"/>
  <c r="J980" i="20"/>
  <c r="J979" i="20"/>
  <c r="J978" i="20"/>
  <c r="J977" i="20"/>
  <c r="J976" i="20"/>
  <c r="J975" i="20"/>
  <c r="J974" i="20"/>
  <c r="J973" i="20"/>
  <c r="J972" i="20"/>
  <c r="J971" i="20"/>
  <c r="J970" i="20"/>
  <c r="J969" i="20"/>
  <c r="J968" i="20"/>
  <c r="J967" i="20"/>
  <c r="J966" i="20"/>
  <c r="J965" i="20"/>
  <c r="J964" i="20"/>
  <c r="J963" i="20"/>
  <c r="J962" i="20"/>
  <c r="J961" i="20"/>
  <c r="J960" i="20"/>
  <c r="J959" i="20"/>
  <c r="J958" i="20"/>
  <c r="J957" i="20"/>
  <c r="J956" i="20"/>
  <c r="J955" i="20"/>
  <c r="J954" i="20"/>
  <c r="J953" i="20"/>
  <c r="J952" i="20"/>
  <c r="J951" i="20"/>
  <c r="J950" i="20"/>
  <c r="J949" i="20"/>
  <c r="J948" i="20"/>
  <c r="J947" i="20"/>
  <c r="J946" i="20"/>
  <c r="J945" i="20"/>
  <c r="J944" i="20"/>
  <c r="J943" i="20"/>
  <c r="J942" i="20"/>
  <c r="J941" i="20"/>
  <c r="J940" i="20"/>
  <c r="J939" i="20"/>
  <c r="J938" i="20"/>
  <c r="J937" i="20"/>
  <c r="J936" i="20"/>
  <c r="J935" i="20"/>
  <c r="J934" i="20"/>
  <c r="J933" i="20"/>
  <c r="J932" i="20"/>
  <c r="J931" i="20"/>
  <c r="J930" i="20"/>
  <c r="J929" i="20"/>
  <c r="J928" i="20"/>
  <c r="J927" i="20"/>
  <c r="J926" i="20"/>
  <c r="J925" i="20"/>
  <c r="J924" i="20"/>
  <c r="J923" i="20"/>
  <c r="J922" i="20"/>
  <c r="J921" i="20"/>
  <c r="J920" i="20"/>
  <c r="J919" i="20"/>
  <c r="J918" i="20"/>
  <c r="J917" i="20"/>
  <c r="J916" i="20"/>
  <c r="J915" i="20"/>
  <c r="J914" i="20"/>
  <c r="J913" i="20"/>
  <c r="J912" i="20"/>
  <c r="J911" i="20"/>
  <c r="J910" i="20"/>
  <c r="J909" i="20"/>
  <c r="J908" i="20"/>
  <c r="J907" i="20"/>
  <c r="J906" i="20"/>
  <c r="J905" i="20"/>
  <c r="J904" i="20"/>
  <c r="J903" i="20"/>
  <c r="J902" i="20"/>
  <c r="J901" i="20"/>
  <c r="J900" i="20"/>
  <c r="J899" i="20"/>
  <c r="J898" i="20"/>
  <c r="J897" i="20"/>
  <c r="J896" i="20"/>
  <c r="J895" i="20"/>
  <c r="J894" i="20"/>
  <c r="J893" i="20"/>
  <c r="J892" i="20"/>
  <c r="J891" i="20"/>
  <c r="J890" i="20"/>
  <c r="J889" i="20"/>
  <c r="J888" i="20"/>
  <c r="J887" i="20"/>
  <c r="J886" i="20"/>
  <c r="J885" i="20"/>
  <c r="J884" i="20"/>
  <c r="J883" i="20"/>
  <c r="J882" i="20"/>
  <c r="J881" i="20"/>
  <c r="J880" i="20"/>
  <c r="J879" i="20"/>
  <c r="J878" i="20"/>
  <c r="J877" i="20"/>
  <c r="J876" i="20"/>
  <c r="J875" i="20"/>
  <c r="J874" i="20"/>
  <c r="J873" i="20"/>
  <c r="J872" i="20"/>
  <c r="J871" i="20"/>
  <c r="J870" i="20"/>
  <c r="J869" i="20"/>
  <c r="J868" i="20"/>
  <c r="J867" i="20"/>
  <c r="J866" i="20"/>
  <c r="J865" i="20"/>
  <c r="J864" i="20"/>
  <c r="J863" i="20"/>
  <c r="J862" i="20"/>
  <c r="J861" i="20"/>
  <c r="J860" i="20"/>
  <c r="J859" i="20"/>
  <c r="J858" i="20"/>
  <c r="J857" i="20"/>
  <c r="J856" i="20"/>
  <c r="J855" i="20"/>
  <c r="J854" i="20"/>
  <c r="J853" i="20"/>
  <c r="J852" i="20"/>
  <c r="J851" i="20"/>
  <c r="J850" i="20"/>
  <c r="J849" i="20"/>
  <c r="J848" i="20"/>
  <c r="J847" i="20"/>
  <c r="J846" i="20"/>
  <c r="J845" i="20"/>
  <c r="J844" i="20"/>
  <c r="J843" i="20"/>
  <c r="J842" i="20"/>
  <c r="J841" i="20"/>
  <c r="J840" i="20"/>
  <c r="J839" i="20"/>
  <c r="J838" i="20"/>
  <c r="J837" i="20"/>
  <c r="J836" i="20"/>
  <c r="J835" i="20"/>
  <c r="J834" i="20"/>
  <c r="J833" i="20"/>
  <c r="J832" i="20"/>
  <c r="J831" i="20"/>
  <c r="J830" i="20"/>
  <c r="J829" i="20"/>
  <c r="J828" i="20"/>
  <c r="J827" i="20"/>
  <c r="J826" i="20"/>
  <c r="J825" i="20"/>
  <c r="J824" i="20"/>
  <c r="J823" i="20"/>
  <c r="J822" i="20"/>
  <c r="J821" i="20"/>
  <c r="J820" i="20"/>
  <c r="J819" i="20"/>
  <c r="J818" i="20"/>
  <c r="J817" i="20"/>
  <c r="J816" i="20"/>
  <c r="J815" i="20"/>
  <c r="J814" i="20"/>
  <c r="J813" i="20"/>
  <c r="J812" i="20"/>
  <c r="J811" i="20"/>
  <c r="J810" i="20"/>
  <c r="J809" i="20"/>
  <c r="J808" i="20"/>
  <c r="J807" i="20"/>
  <c r="J806" i="20"/>
  <c r="J805" i="20"/>
  <c r="J804" i="20"/>
  <c r="J803" i="20"/>
  <c r="J802" i="20"/>
  <c r="J801" i="20"/>
  <c r="J800" i="20"/>
  <c r="J799" i="20"/>
  <c r="J798" i="20"/>
  <c r="J797" i="20"/>
  <c r="J796" i="20"/>
  <c r="J795" i="20"/>
  <c r="J794" i="20"/>
  <c r="J793" i="20"/>
  <c r="J792" i="20"/>
  <c r="J791" i="20"/>
  <c r="J790" i="20"/>
  <c r="J789" i="20"/>
  <c r="J788" i="20"/>
  <c r="J787" i="20"/>
  <c r="J786" i="20"/>
  <c r="J785" i="20"/>
  <c r="J784" i="20"/>
  <c r="J783" i="20"/>
  <c r="J782" i="20"/>
  <c r="J781" i="20"/>
  <c r="J780" i="20"/>
  <c r="J779" i="20"/>
  <c r="J778" i="20"/>
  <c r="J777" i="20"/>
  <c r="J776" i="20"/>
  <c r="J775" i="20"/>
  <c r="J774" i="20"/>
  <c r="J773" i="20"/>
  <c r="J772" i="20"/>
  <c r="J771" i="20"/>
  <c r="J770" i="20"/>
  <c r="J769" i="20"/>
  <c r="J768" i="20"/>
  <c r="J767" i="20"/>
  <c r="J766" i="20"/>
  <c r="J765" i="20"/>
  <c r="J764" i="20"/>
  <c r="J763" i="20"/>
  <c r="J762" i="20"/>
  <c r="J761" i="20"/>
  <c r="J760" i="20"/>
  <c r="J759" i="20"/>
  <c r="J758" i="20"/>
  <c r="J757" i="20"/>
  <c r="J756" i="20"/>
  <c r="J755" i="20"/>
  <c r="J754" i="20"/>
  <c r="J753" i="20"/>
  <c r="J752" i="20"/>
  <c r="J751" i="20"/>
  <c r="J750" i="20"/>
  <c r="J749" i="20"/>
  <c r="J748" i="20"/>
  <c r="J747" i="20"/>
  <c r="J746" i="20"/>
  <c r="J745" i="20"/>
  <c r="J744" i="20"/>
  <c r="J743" i="20"/>
  <c r="J742" i="20"/>
  <c r="J741" i="20"/>
  <c r="J740" i="20"/>
  <c r="J739" i="20"/>
  <c r="J738" i="20"/>
  <c r="J737" i="20"/>
  <c r="J736" i="20"/>
  <c r="J735" i="20"/>
  <c r="J734" i="20"/>
  <c r="J733" i="20"/>
  <c r="J732" i="20"/>
  <c r="J731" i="20"/>
  <c r="J730" i="20"/>
  <c r="J729" i="20"/>
  <c r="J728" i="20"/>
  <c r="J727" i="20"/>
  <c r="J726" i="20"/>
  <c r="J725" i="20"/>
  <c r="J724" i="20"/>
  <c r="J723" i="20"/>
  <c r="J722" i="20"/>
  <c r="J721" i="20"/>
  <c r="J720" i="20"/>
  <c r="J719" i="20"/>
  <c r="J718" i="20"/>
  <c r="J717" i="20"/>
  <c r="J716" i="20"/>
  <c r="J715" i="20"/>
  <c r="J714" i="20"/>
  <c r="J713" i="20"/>
  <c r="J712" i="20"/>
  <c r="J711" i="20"/>
  <c r="J710" i="20"/>
  <c r="J709" i="20"/>
  <c r="J708" i="20"/>
  <c r="J707" i="20"/>
  <c r="J706" i="20"/>
  <c r="J705" i="20"/>
  <c r="J704" i="20"/>
  <c r="J703" i="20"/>
  <c r="J702" i="20"/>
  <c r="J701" i="20"/>
  <c r="J700" i="20"/>
  <c r="J699" i="20"/>
  <c r="J698" i="20"/>
  <c r="J697" i="20"/>
  <c r="J696" i="20"/>
  <c r="J695" i="20"/>
  <c r="J694" i="20"/>
  <c r="J693" i="20"/>
  <c r="J692" i="20"/>
  <c r="J691" i="20"/>
  <c r="J690" i="20"/>
  <c r="J689" i="20"/>
  <c r="J688" i="20"/>
  <c r="J687" i="20"/>
  <c r="J686" i="20"/>
  <c r="J685" i="20"/>
  <c r="J684" i="20"/>
  <c r="J683" i="20"/>
  <c r="J682" i="20"/>
  <c r="J681" i="20"/>
  <c r="J680" i="20"/>
  <c r="J679" i="20"/>
  <c r="J678" i="20"/>
  <c r="J677" i="20"/>
  <c r="J676" i="20"/>
  <c r="J675" i="20"/>
  <c r="J674" i="20"/>
  <c r="J673" i="20"/>
  <c r="J672" i="20"/>
  <c r="J671" i="20"/>
  <c r="J670" i="20"/>
  <c r="J669" i="20"/>
  <c r="J668" i="20"/>
  <c r="J667" i="20"/>
  <c r="J666" i="20"/>
  <c r="J665" i="20"/>
  <c r="J664" i="20"/>
  <c r="J663" i="20"/>
  <c r="J662" i="20"/>
  <c r="J661" i="20"/>
  <c r="J660" i="20"/>
  <c r="J659" i="20"/>
  <c r="J658" i="20"/>
  <c r="J657" i="20"/>
  <c r="J656" i="20"/>
  <c r="J655" i="20"/>
  <c r="J654" i="20"/>
  <c r="J653" i="20"/>
  <c r="J652" i="20"/>
  <c r="J651" i="20"/>
  <c r="J650" i="20"/>
  <c r="J649" i="20"/>
  <c r="J648" i="20"/>
  <c r="J647" i="20"/>
  <c r="J646" i="20"/>
  <c r="J645" i="20"/>
  <c r="J644" i="20"/>
  <c r="J643" i="20"/>
  <c r="J642" i="20"/>
  <c r="J641" i="20"/>
  <c r="J640" i="20"/>
  <c r="J639" i="20"/>
  <c r="J638" i="20"/>
  <c r="J637" i="20"/>
  <c r="J636" i="20"/>
  <c r="J635" i="20"/>
  <c r="J634" i="20"/>
  <c r="J633" i="20"/>
  <c r="J632" i="20"/>
  <c r="J631" i="20"/>
  <c r="J630" i="20"/>
  <c r="J629" i="20"/>
  <c r="J628" i="20"/>
  <c r="J627" i="20"/>
  <c r="J626" i="20"/>
  <c r="J625" i="20"/>
  <c r="J624" i="20"/>
  <c r="J623" i="20"/>
  <c r="J622" i="20"/>
  <c r="J621" i="20"/>
  <c r="J620" i="20"/>
  <c r="J619" i="20"/>
  <c r="J618" i="20"/>
  <c r="J617" i="20"/>
  <c r="J616" i="20"/>
  <c r="J615" i="20"/>
  <c r="J614" i="20"/>
  <c r="J613" i="20"/>
  <c r="J612" i="20"/>
  <c r="J611" i="20"/>
  <c r="J610" i="20"/>
  <c r="J609" i="20"/>
  <c r="J608" i="20"/>
  <c r="J607" i="20"/>
  <c r="J606" i="20"/>
  <c r="J605" i="20"/>
  <c r="J604" i="20"/>
  <c r="J603" i="20"/>
  <c r="J602" i="20"/>
  <c r="J601" i="20"/>
  <c r="J600" i="20"/>
  <c r="J599" i="20"/>
  <c r="J598" i="20"/>
  <c r="J597" i="20"/>
  <c r="J596" i="20"/>
  <c r="J595" i="20"/>
  <c r="J594" i="20"/>
  <c r="J593" i="20"/>
  <c r="J592" i="20"/>
  <c r="J591" i="20"/>
  <c r="J590" i="20"/>
  <c r="J589" i="20"/>
  <c r="J588" i="20"/>
  <c r="J587" i="20"/>
  <c r="J586" i="20"/>
  <c r="J585" i="20"/>
  <c r="J584" i="20"/>
  <c r="J583" i="20"/>
  <c r="J582" i="20"/>
  <c r="J581" i="20"/>
  <c r="J580" i="20"/>
  <c r="J579" i="20"/>
  <c r="J578" i="20"/>
  <c r="J577" i="20"/>
  <c r="J576" i="20"/>
  <c r="J575" i="20"/>
  <c r="J574" i="20"/>
  <c r="J573" i="20"/>
  <c r="J572" i="20"/>
  <c r="J571" i="20"/>
  <c r="J570" i="20"/>
  <c r="J569" i="20"/>
  <c r="J568" i="20"/>
  <c r="J567" i="20"/>
  <c r="J566" i="20"/>
  <c r="J565" i="20"/>
  <c r="J564" i="20"/>
  <c r="J563" i="20"/>
  <c r="J562" i="20"/>
  <c r="J561" i="20"/>
  <c r="J560" i="20"/>
  <c r="J559" i="20"/>
  <c r="J558" i="20"/>
  <c r="J557" i="20"/>
  <c r="J556" i="20"/>
  <c r="J555" i="20"/>
  <c r="J554" i="20"/>
  <c r="J553" i="20"/>
  <c r="J552" i="20"/>
  <c r="J551" i="20"/>
  <c r="J550" i="20"/>
  <c r="J549" i="20"/>
  <c r="J548" i="20"/>
  <c r="J547" i="20"/>
  <c r="J546" i="20"/>
  <c r="J545" i="20"/>
  <c r="J544" i="20"/>
  <c r="J543" i="20"/>
  <c r="J542" i="20"/>
  <c r="J541" i="20"/>
  <c r="J540" i="20"/>
  <c r="J539" i="20"/>
  <c r="J538" i="20"/>
  <c r="J537" i="20"/>
  <c r="J536" i="20"/>
  <c r="J535" i="20"/>
  <c r="J534" i="20"/>
  <c r="J533" i="20"/>
  <c r="J532" i="20"/>
  <c r="J531" i="20"/>
  <c r="J530" i="20"/>
  <c r="J529" i="20"/>
  <c r="J528" i="20"/>
  <c r="J527" i="20"/>
  <c r="J526" i="20"/>
  <c r="J525" i="20"/>
  <c r="J524" i="20"/>
  <c r="J523" i="20"/>
  <c r="J522" i="20"/>
  <c r="J521" i="20"/>
  <c r="J520" i="20"/>
  <c r="J519" i="20"/>
  <c r="J518" i="20"/>
  <c r="J517" i="20"/>
  <c r="J516" i="20"/>
  <c r="J515" i="20"/>
  <c r="J514" i="20"/>
  <c r="J513" i="20"/>
  <c r="J512" i="20"/>
  <c r="J511" i="20"/>
  <c r="J510" i="20"/>
  <c r="J509" i="20"/>
  <c r="J508" i="20"/>
  <c r="J507" i="20"/>
  <c r="J506" i="20"/>
  <c r="J505" i="20"/>
  <c r="J504" i="20"/>
  <c r="J503" i="20"/>
  <c r="J502" i="20"/>
  <c r="J501" i="20"/>
  <c r="J500" i="20"/>
  <c r="J499" i="20"/>
  <c r="J498" i="20"/>
  <c r="J497" i="20"/>
  <c r="J496" i="20"/>
  <c r="J495" i="20"/>
  <c r="J494" i="20"/>
  <c r="J493" i="20"/>
  <c r="J492" i="20"/>
  <c r="J491" i="20"/>
  <c r="J490" i="20"/>
  <c r="J489" i="20"/>
  <c r="J488" i="20"/>
  <c r="J487" i="20"/>
  <c r="J486" i="20"/>
  <c r="J485" i="20"/>
  <c r="J484" i="20"/>
  <c r="J483" i="20"/>
  <c r="J482" i="20"/>
  <c r="J481" i="20"/>
  <c r="J480" i="20"/>
  <c r="J479" i="20"/>
  <c r="J478" i="20"/>
  <c r="J477" i="20"/>
  <c r="J476" i="20"/>
  <c r="J475" i="20"/>
  <c r="J474" i="20"/>
  <c r="J473" i="20"/>
  <c r="J472" i="20"/>
  <c r="J471" i="20"/>
  <c r="J470" i="20"/>
  <c r="J469" i="20"/>
  <c r="J468" i="20"/>
  <c r="J467" i="20"/>
  <c r="J466" i="20"/>
  <c r="J465" i="20"/>
  <c r="J464" i="20"/>
  <c r="J463" i="20"/>
  <c r="J462" i="20"/>
  <c r="J461" i="20"/>
  <c r="J460" i="20"/>
  <c r="J459" i="20"/>
  <c r="J458" i="20"/>
  <c r="J457" i="20"/>
  <c r="J456" i="20"/>
  <c r="J455" i="20"/>
  <c r="J454" i="20"/>
  <c r="J453" i="20"/>
  <c r="J452" i="20"/>
  <c r="J451" i="20"/>
  <c r="J450" i="20"/>
  <c r="J449" i="20"/>
  <c r="J448" i="20"/>
  <c r="J447" i="20"/>
  <c r="J446" i="20"/>
  <c r="J445" i="20"/>
  <c r="J444" i="20"/>
  <c r="J443" i="20"/>
  <c r="J442" i="20"/>
  <c r="J441" i="20"/>
  <c r="J440" i="20"/>
  <c r="J439" i="20"/>
  <c r="J438" i="20"/>
  <c r="J437" i="20"/>
  <c r="J436" i="20"/>
  <c r="J435" i="20"/>
  <c r="J434" i="20"/>
  <c r="J433" i="20"/>
  <c r="J432" i="20"/>
  <c r="J431" i="20"/>
  <c r="J430" i="20"/>
  <c r="J429" i="20"/>
  <c r="J428" i="20"/>
  <c r="J427" i="20"/>
  <c r="J426" i="20"/>
  <c r="J425" i="20"/>
  <c r="J424" i="20"/>
  <c r="J423" i="20"/>
  <c r="J422" i="20"/>
  <c r="J421" i="20"/>
  <c r="J420" i="20"/>
  <c r="J419" i="20"/>
  <c r="J418" i="20"/>
  <c r="J417" i="20"/>
  <c r="J416" i="20"/>
  <c r="J415" i="20"/>
  <c r="J414" i="20"/>
  <c r="J413" i="20"/>
  <c r="J412" i="20"/>
  <c r="J411" i="20"/>
  <c r="J410" i="20"/>
  <c r="J409" i="20"/>
  <c r="J408" i="20"/>
  <c r="J407" i="20"/>
  <c r="J406" i="20"/>
  <c r="J405" i="20"/>
  <c r="J404" i="20"/>
  <c r="J403" i="20"/>
  <c r="J402" i="20"/>
  <c r="J401" i="20"/>
  <c r="J400" i="20"/>
  <c r="J399" i="20"/>
  <c r="J398" i="20"/>
  <c r="J397" i="20"/>
  <c r="J396" i="20"/>
  <c r="J395" i="20"/>
  <c r="J394" i="20"/>
  <c r="J393" i="20"/>
  <c r="J392" i="20"/>
  <c r="J391" i="20"/>
  <c r="J390" i="20"/>
  <c r="J389" i="20"/>
  <c r="J388" i="20"/>
  <c r="J387" i="20"/>
  <c r="J386" i="20"/>
  <c r="J385" i="20"/>
  <c r="J384" i="20"/>
  <c r="J383" i="20"/>
  <c r="J382" i="20"/>
  <c r="J381" i="20"/>
  <c r="J380" i="20"/>
  <c r="J379" i="20"/>
  <c r="J378" i="20"/>
  <c r="J377" i="20"/>
  <c r="J376" i="20"/>
  <c r="J375" i="20"/>
  <c r="J374" i="20"/>
  <c r="J373" i="20"/>
  <c r="J372" i="20"/>
  <c r="J371" i="20"/>
  <c r="J370" i="20"/>
  <c r="J369" i="20"/>
  <c r="J368" i="20"/>
  <c r="J367" i="20"/>
  <c r="J366" i="20"/>
  <c r="J365" i="20"/>
  <c r="J364" i="20"/>
  <c r="J363" i="20"/>
  <c r="J362" i="20"/>
  <c r="J361" i="20"/>
  <c r="J360" i="20"/>
  <c r="J359" i="20"/>
  <c r="J358" i="20"/>
  <c r="J357" i="20"/>
  <c r="J356" i="20"/>
  <c r="J355" i="20"/>
  <c r="J354" i="20"/>
  <c r="J353" i="20"/>
  <c r="J352" i="20"/>
  <c r="J351" i="20"/>
  <c r="J350" i="20"/>
  <c r="J349" i="20"/>
  <c r="J348" i="20"/>
  <c r="J347" i="20"/>
  <c r="J346" i="20"/>
  <c r="J345" i="20"/>
  <c r="J344" i="20"/>
  <c r="J343" i="20"/>
  <c r="J342" i="20"/>
  <c r="J341" i="20"/>
  <c r="J340" i="20"/>
  <c r="J339" i="20"/>
  <c r="J338" i="20"/>
  <c r="J337" i="20"/>
  <c r="J336" i="20"/>
  <c r="J335" i="20"/>
  <c r="J334" i="20"/>
  <c r="J333" i="20"/>
  <c r="J332" i="20"/>
  <c r="J331" i="20"/>
  <c r="J330" i="20"/>
  <c r="J329" i="20"/>
  <c r="J328" i="20"/>
  <c r="J327" i="20"/>
  <c r="J326" i="20"/>
  <c r="J325" i="20"/>
  <c r="J324" i="20"/>
  <c r="J323" i="20"/>
  <c r="J322" i="20"/>
  <c r="J321" i="20"/>
  <c r="J320" i="20"/>
  <c r="J319" i="20"/>
  <c r="J318" i="20"/>
  <c r="J317" i="20"/>
  <c r="J316" i="20"/>
  <c r="J315" i="20"/>
  <c r="J314" i="20"/>
  <c r="J313" i="20"/>
  <c r="J312" i="20"/>
  <c r="J311" i="20"/>
  <c r="J310" i="20"/>
  <c r="J309" i="20"/>
  <c r="J308" i="20"/>
  <c r="J307" i="20"/>
  <c r="J306" i="20"/>
  <c r="J305" i="20"/>
  <c r="J304" i="20"/>
  <c r="J303" i="20"/>
  <c r="J302" i="20"/>
  <c r="J301" i="20"/>
  <c r="J300" i="20"/>
  <c r="J299" i="20"/>
  <c r="J298" i="20"/>
  <c r="J297" i="20"/>
  <c r="J296" i="20"/>
  <c r="J295" i="20"/>
  <c r="J294" i="20"/>
  <c r="J293" i="20"/>
  <c r="J292" i="20"/>
  <c r="J291" i="20"/>
  <c r="J290" i="20"/>
  <c r="J289" i="20"/>
  <c r="J288" i="20"/>
  <c r="J287" i="20"/>
  <c r="J286" i="20"/>
  <c r="J285" i="20"/>
  <c r="J284" i="20"/>
  <c r="J283" i="20"/>
  <c r="J282" i="20"/>
  <c r="J281" i="20"/>
  <c r="J280" i="20"/>
  <c r="J279" i="20"/>
  <c r="J278" i="20"/>
  <c r="J277" i="20"/>
  <c r="J276" i="20"/>
  <c r="J275" i="20"/>
  <c r="J274" i="20"/>
  <c r="J273" i="20"/>
  <c r="J272" i="20"/>
  <c r="J271" i="20"/>
  <c r="J270" i="20"/>
  <c r="J269" i="20"/>
  <c r="J268" i="20"/>
  <c r="J267" i="20"/>
  <c r="J266" i="20"/>
  <c r="J265" i="20"/>
  <c r="J264" i="20"/>
  <c r="J263" i="20"/>
  <c r="J262" i="20"/>
  <c r="J261" i="20"/>
  <c r="J260" i="20"/>
  <c r="J259" i="20"/>
  <c r="J258" i="20"/>
  <c r="J257" i="20"/>
  <c r="J256" i="20"/>
  <c r="J255" i="20"/>
  <c r="J254" i="20"/>
  <c r="J253" i="20"/>
  <c r="J252" i="20"/>
  <c r="J251" i="20"/>
  <c r="J250" i="20"/>
  <c r="J249" i="20"/>
  <c r="J248" i="20"/>
  <c r="J247" i="20"/>
  <c r="J246" i="20"/>
  <c r="J245" i="20"/>
  <c r="J244" i="20"/>
  <c r="J243" i="20"/>
  <c r="J242" i="20"/>
  <c r="J241" i="20"/>
  <c r="J240" i="20"/>
  <c r="J239" i="20"/>
  <c r="J238" i="20"/>
  <c r="J237" i="20"/>
  <c r="J236" i="20"/>
  <c r="J235" i="20"/>
  <c r="J234" i="20"/>
  <c r="J233" i="20"/>
  <c r="J232" i="20"/>
  <c r="J231" i="20"/>
  <c r="J230" i="20"/>
  <c r="J229" i="20"/>
  <c r="J228" i="20"/>
  <c r="J227" i="20"/>
  <c r="J226" i="20"/>
  <c r="J225" i="20"/>
  <c r="J224" i="20"/>
  <c r="J223" i="20"/>
  <c r="J222" i="20"/>
  <c r="J221" i="20"/>
  <c r="J220" i="20"/>
  <c r="J219" i="20"/>
  <c r="J218" i="20"/>
  <c r="J217" i="20"/>
  <c r="J216" i="20"/>
  <c r="J215" i="20"/>
  <c r="J214" i="20"/>
  <c r="J213" i="20"/>
  <c r="J212" i="20"/>
  <c r="J211" i="20"/>
  <c r="J210" i="20"/>
  <c r="J209" i="20"/>
  <c r="J208" i="20"/>
  <c r="J207" i="20"/>
  <c r="J206" i="20"/>
  <c r="J205" i="20"/>
  <c r="J204" i="20"/>
  <c r="J203" i="20"/>
  <c r="J202" i="20"/>
  <c r="J201" i="20"/>
  <c r="J200" i="20"/>
  <c r="J199" i="20"/>
  <c r="J198" i="20"/>
  <c r="J197" i="20"/>
  <c r="J196" i="20"/>
  <c r="J195" i="20"/>
  <c r="J194" i="20"/>
  <c r="J193" i="20"/>
  <c r="J192" i="20"/>
  <c r="J191" i="20"/>
  <c r="J190" i="20"/>
  <c r="J189" i="20"/>
  <c r="J188" i="20"/>
  <c r="J187" i="20"/>
  <c r="J186" i="20"/>
  <c r="J185" i="20"/>
  <c r="J184" i="20"/>
  <c r="J183" i="20"/>
  <c r="J182" i="20"/>
  <c r="J181" i="20"/>
  <c r="J180" i="20"/>
  <c r="J179" i="20"/>
  <c r="J178" i="20"/>
  <c r="J177" i="20"/>
  <c r="J176" i="20"/>
  <c r="J175" i="20"/>
  <c r="J174" i="20"/>
  <c r="J173" i="20"/>
  <c r="J172" i="20"/>
  <c r="J171" i="20"/>
  <c r="J170" i="20"/>
  <c r="J169" i="20"/>
  <c r="J168" i="20"/>
  <c r="J167" i="20"/>
  <c r="J166" i="20"/>
  <c r="J165" i="20"/>
  <c r="J164" i="20"/>
  <c r="J163" i="20"/>
  <c r="J162" i="20"/>
  <c r="J161" i="20"/>
  <c r="J160" i="20"/>
  <c r="J159" i="20"/>
  <c r="J158" i="20"/>
  <c r="J157" i="20"/>
  <c r="J156" i="20"/>
  <c r="J155" i="20"/>
  <c r="J154" i="20"/>
  <c r="J153" i="20"/>
  <c r="J152" i="20"/>
  <c r="J151" i="20"/>
  <c r="J150" i="20"/>
  <c r="J149" i="20"/>
  <c r="J148" i="20"/>
  <c r="J147" i="20"/>
  <c r="J146" i="20"/>
  <c r="J145" i="20"/>
  <c r="J144" i="20"/>
  <c r="J143" i="20"/>
  <c r="J142" i="20"/>
  <c r="J141" i="20"/>
  <c r="J140" i="20"/>
  <c r="J139" i="20"/>
  <c r="J138" i="20"/>
  <c r="J137" i="20"/>
  <c r="J136" i="20"/>
  <c r="J135" i="20"/>
  <c r="J134" i="20"/>
  <c r="J133" i="20"/>
  <c r="J132" i="20"/>
  <c r="J131" i="20"/>
  <c r="J130" i="20" l="1"/>
  <c r="J129" i="20"/>
  <c r="J128" i="20"/>
  <c r="J127" i="20"/>
  <c r="J126" i="20"/>
  <c r="J125" i="20"/>
  <c r="J124" i="20"/>
  <c r="J123" i="20"/>
  <c r="J122" i="20"/>
  <c r="J121" i="20"/>
  <c r="J120" i="20"/>
  <c r="J119" i="20"/>
  <c r="J118" i="20"/>
  <c r="J117" i="20"/>
  <c r="J116" i="20"/>
  <c r="J115" i="20"/>
  <c r="J114" i="20"/>
  <c r="J113" i="20"/>
  <c r="J112" i="20"/>
  <c r="J111" i="20"/>
  <c r="J110" i="20"/>
  <c r="J109" i="20"/>
  <c r="J108" i="20"/>
  <c r="J107" i="20"/>
  <c r="J106" i="20"/>
  <c r="J105" i="20"/>
  <c r="J104" i="20"/>
  <c r="J103" i="20"/>
  <c r="J102" i="20"/>
  <c r="J101" i="20"/>
  <c r="J100" i="20"/>
  <c r="J99" i="20"/>
  <c r="J98" i="20"/>
  <c r="J97" i="20"/>
  <c r="J96" i="20"/>
  <c r="J95" i="20"/>
  <c r="J94" i="20"/>
  <c r="J93" i="20"/>
  <c r="J92" i="20"/>
  <c r="J91" i="20"/>
  <c r="J90" i="20"/>
  <c r="J89" i="20"/>
  <c r="J88" i="20"/>
  <c r="J87" i="20"/>
  <c r="J86" i="20"/>
  <c r="J85" i="20"/>
  <c r="J84" i="20"/>
  <c r="J83" i="20"/>
  <c r="J82" i="20"/>
  <c r="J81" i="20"/>
  <c r="J80" i="20"/>
  <c r="J79" i="20"/>
  <c r="J78" i="20"/>
  <c r="J77" i="20"/>
  <c r="J76" i="20"/>
  <c r="J75" i="20"/>
  <c r="J74" i="20"/>
  <c r="J73" i="20"/>
  <c r="J72" i="20"/>
  <c r="J71" i="20"/>
  <c r="J70" i="20"/>
  <c r="J69" i="20"/>
  <c r="J68" i="20"/>
  <c r="J67" i="20"/>
  <c r="J66" i="20"/>
  <c r="J65" i="20"/>
  <c r="J64" i="20"/>
  <c r="J63" i="20"/>
  <c r="J62" i="20"/>
  <c r="J61" i="20"/>
  <c r="J60" i="20"/>
  <c r="J59" i="20"/>
  <c r="J58" i="20"/>
  <c r="J57" i="20"/>
  <c r="J56" i="20"/>
  <c r="J55" i="20"/>
  <c r="J54" i="20"/>
  <c r="J53" i="20"/>
  <c r="J52" i="20"/>
  <c r="J51" i="20"/>
  <c r="J50" i="20"/>
  <c r="J49" i="20"/>
  <c r="J48" i="20"/>
  <c r="J47" i="20"/>
  <c r="J46" i="20"/>
  <c r="J45" i="20"/>
  <c r="J44" i="20"/>
  <c r="J43" i="20"/>
  <c r="J42" i="20"/>
  <c r="J41" i="20"/>
  <c r="J40" i="20"/>
  <c r="J39" i="20"/>
  <c r="J38" i="20"/>
  <c r="J37" i="20"/>
  <c r="J36" i="20"/>
  <c r="J35" i="20"/>
  <c r="J34" i="20"/>
  <c r="J33" i="20"/>
  <c r="J31" i="20"/>
  <c r="J30" i="20"/>
  <c r="J10" i="20"/>
  <c r="J9" i="20"/>
  <c r="J8" i="20"/>
  <c r="J96" i="21"/>
  <c r="I96" i="21"/>
  <c r="G96" i="21"/>
  <c r="F96" i="21"/>
  <c r="J95" i="21"/>
  <c r="I95" i="21"/>
  <c r="G95" i="21"/>
  <c r="F95" i="21"/>
  <c r="J94" i="21"/>
  <c r="I94" i="21"/>
  <c r="G94" i="21"/>
  <c r="F94" i="21"/>
  <c r="J93" i="21"/>
  <c r="I93" i="21"/>
  <c r="G93" i="21"/>
  <c r="F93" i="21"/>
  <c r="J92" i="21"/>
  <c r="I92" i="21"/>
  <c r="G92" i="21"/>
  <c r="F92" i="21"/>
  <c r="J91" i="21"/>
  <c r="I91" i="21"/>
  <c r="G91" i="21"/>
  <c r="F91" i="21"/>
  <c r="H192" i="19"/>
  <c r="H191" i="19"/>
  <c r="H190" i="19"/>
  <c r="H189" i="19"/>
  <c r="H188" i="19"/>
  <c r="H187" i="19"/>
  <c r="H186" i="19"/>
  <c r="H185" i="19"/>
  <c r="H184" i="19"/>
  <c r="H183" i="19"/>
  <c r="H182" i="19"/>
  <c r="H181" i="19"/>
  <c r="H180" i="19"/>
  <c r="H179" i="19"/>
  <c r="H178" i="19"/>
  <c r="H177" i="19"/>
  <c r="H176" i="19"/>
  <c r="H175" i="19"/>
  <c r="H174" i="19"/>
  <c r="H173" i="19"/>
  <c r="H172" i="19"/>
  <c r="H171" i="19"/>
  <c r="H170" i="19"/>
  <c r="H169" i="19"/>
  <c r="H168" i="19"/>
  <c r="J427" i="21"/>
  <c r="I427" i="21"/>
  <c r="G427" i="21"/>
  <c r="F427" i="21"/>
  <c r="J426" i="21"/>
  <c r="I426" i="21"/>
  <c r="G426" i="21"/>
  <c r="F426" i="21"/>
  <c r="J425" i="21"/>
  <c r="I425" i="21"/>
  <c r="G425" i="21"/>
  <c r="F425" i="21"/>
  <c r="J424" i="21"/>
  <c r="I424" i="21"/>
  <c r="G424" i="21"/>
  <c r="F424" i="21"/>
  <c r="J423" i="21"/>
  <c r="I423" i="21"/>
  <c r="G423" i="21"/>
  <c r="F423" i="21"/>
  <c r="J422" i="21"/>
  <c r="I422" i="21"/>
  <c r="G422" i="21"/>
  <c r="F422" i="21"/>
  <c r="J421" i="21"/>
  <c r="I421" i="21"/>
  <c r="G421" i="21"/>
  <c r="F421" i="21"/>
  <c r="J420" i="21"/>
  <c r="I420" i="21"/>
  <c r="G420" i="21"/>
  <c r="F420" i="21"/>
  <c r="J419" i="21"/>
  <c r="I419" i="21"/>
  <c r="G419" i="21"/>
  <c r="F419" i="21"/>
  <c r="J418" i="21"/>
  <c r="I418" i="21"/>
  <c r="G418" i="21"/>
  <c r="F418" i="21"/>
  <c r="J417" i="21"/>
  <c r="I417" i="21"/>
  <c r="G417" i="21"/>
  <c r="F417" i="21"/>
  <c r="J416" i="21"/>
  <c r="I416" i="21"/>
  <c r="G416" i="21"/>
  <c r="F416" i="21"/>
  <c r="K323" i="29"/>
  <c r="L323" i="29" s="1"/>
  <c r="K322" i="29"/>
  <c r="L322" i="29" s="1"/>
  <c r="K321" i="29"/>
  <c r="L321" i="29" s="1"/>
  <c r="K320" i="29"/>
  <c r="L320" i="29" s="1"/>
  <c r="K319" i="29"/>
  <c r="L319" i="29" s="1"/>
  <c r="K318" i="29"/>
  <c r="L318" i="29" s="1"/>
  <c r="K317" i="29"/>
  <c r="L317" i="29" s="1"/>
  <c r="K316" i="29"/>
  <c r="L316" i="29" s="1"/>
  <c r="K315" i="29"/>
  <c r="L315" i="29" s="1"/>
  <c r="K314" i="29"/>
  <c r="L314" i="29" s="1"/>
  <c r="K313" i="29"/>
  <c r="L313" i="29" s="1"/>
  <c r="K312" i="29"/>
  <c r="L312" i="29" s="1"/>
  <c r="K311" i="29"/>
  <c r="L311" i="29" s="1"/>
  <c r="K310" i="29"/>
  <c r="L310" i="29" s="1"/>
  <c r="K309" i="29"/>
  <c r="L309" i="29" s="1"/>
  <c r="K308" i="29"/>
  <c r="L308" i="29" s="1"/>
  <c r="K307" i="29"/>
  <c r="L307" i="29" s="1"/>
  <c r="K306" i="29"/>
  <c r="L306" i="29" s="1"/>
  <c r="K305" i="29"/>
  <c r="L305" i="29" s="1"/>
  <c r="K304" i="29"/>
  <c r="L304" i="29" s="1"/>
  <c r="K303" i="29"/>
  <c r="L303" i="29" s="1"/>
  <c r="K302" i="29"/>
  <c r="L302" i="29" s="1"/>
  <c r="K301" i="29"/>
  <c r="L301" i="29" s="1"/>
  <c r="K300" i="29"/>
  <c r="L300" i="29" s="1"/>
  <c r="K299" i="29"/>
  <c r="L299" i="29" s="1"/>
  <c r="K298" i="29"/>
  <c r="L298" i="29" s="1"/>
  <c r="K297" i="29"/>
  <c r="L297" i="29" s="1"/>
  <c r="K296" i="29"/>
  <c r="L296" i="29" s="1"/>
  <c r="K295" i="29"/>
  <c r="L295" i="29" s="1"/>
  <c r="K294" i="29"/>
  <c r="L294" i="29" s="1"/>
  <c r="K293" i="29"/>
  <c r="L293" i="29" s="1"/>
  <c r="K292" i="29"/>
  <c r="L292" i="29" s="1"/>
  <c r="K291" i="29"/>
  <c r="L291" i="29" s="1"/>
  <c r="K290" i="29"/>
  <c r="L290" i="29" s="1"/>
  <c r="K289" i="29"/>
  <c r="L289" i="29" s="1"/>
  <c r="K288" i="29"/>
  <c r="L288" i="29" s="1"/>
  <c r="K287" i="29"/>
  <c r="L287" i="29" s="1"/>
  <c r="K286" i="29"/>
  <c r="L286" i="29" s="1"/>
  <c r="K285" i="29"/>
  <c r="L285" i="29" s="1"/>
  <c r="K284" i="29"/>
  <c r="L284" i="29" s="1"/>
  <c r="K283" i="29"/>
  <c r="L283" i="29" s="1"/>
  <c r="K282" i="29"/>
  <c r="L282" i="29" s="1"/>
  <c r="K281" i="29"/>
  <c r="L281" i="29" s="1"/>
  <c r="K280" i="29"/>
  <c r="L280" i="29" s="1"/>
  <c r="K279" i="29"/>
  <c r="L279" i="29" s="1"/>
  <c r="K278" i="29"/>
  <c r="L278" i="29" s="1"/>
  <c r="K277" i="29"/>
  <c r="L277" i="29" s="1"/>
  <c r="K276" i="29"/>
  <c r="L276" i="29" s="1"/>
  <c r="K275" i="29"/>
  <c r="L275" i="29" s="1"/>
  <c r="K274" i="29"/>
  <c r="L274" i="29" s="1"/>
  <c r="K273" i="29"/>
  <c r="L273" i="29" s="1"/>
  <c r="K272" i="29"/>
  <c r="L272" i="29" s="1"/>
  <c r="K271" i="29"/>
  <c r="L271" i="29" s="1"/>
  <c r="K270" i="29"/>
  <c r="L270" i="29" s="1"/>
  <c r="K269" i="29"/>
  <c r="L269" i="29" s="1"/>
  <c r="K268" i="29"/>
  <c r="L268" i="29" s="1"/>
  <c r="K267" i="29"/>
  <c r="L267" i="29" s="1"/>
  <c r="K266" i="29"/>
  <c r="L266" i="29" s="1"/>
  <c r="K265" i="29"/>
  <c r="L265" i="29" s="1"/>
  <c r="K264" i="29"/>
  <c r="L264" i="29" s="1"/>
  <c r="K263" i="29"/>
  <c r="L263" i="29" s="1"/>
  <c r="K262" i="29"/>
  <c r="L262" i="29" s="1"/>
  <c r="K261" i="29"/>
  <c r="L261" i="29" s="1"/>
  <c r="K260" i="29"/>
  <c r="L260" i="29" s="1"/>
  <c r="K259" i="29"/>
  <c r="L259" i="29" s="1"/>
  <c r="K258" i="29"/>
  <c r="L258" i="29" s="1"/>
  <c r="K257" i="29"/>
  <c r="L257" i="29" s="1"/>
  <c r="K256" i="29"/>
  <c r="L256" i="29" s="1"/>
  <c r="K255" i="29"/>
  <c r="L255" i="29" s="1"/>
  <c r="K254" i="29"/>
  <c r="L254" i="29" s="1"/>
  <c r="K253" i="29"/>
  <c r="L253" i="29" s="1"/>
  <c r="K252" i="29"/>
  <c r="L252" i="29" s="1"/>
  <c r="K251" i="29"/>
  <c r="L251" i="29" s="1"/>
  <c r="K250" i="29"/>
  <c r="L250" i="29" s="1"/>
  <c r="K249" i="29"/>
  <c r="L249" i="29" s="1"/>
  <c r="K248" i="29"/>
  <c r="L248" i="29" s="1"/>
  <c r="K247" i="29"/>
  <c r="L247" i="29" s="1"/>
  <c r="K246" i="29"/>
  <c r="L246" i="29" s="1"/>
  <c r="K245" i="29"/>
  <c r="L245" i="29" s="1"/>
  <c r="K244" i="29"/>
  <c r="L244" i="29" s="1"/>
  <c r="K243" i="29"/>
  <c r="L243" i="29" s="1"/>
  <c r="K242" i="29"/>
  <c r="L242" i="29" s="1"/>
  <c r="K241" i="29"/>
  <c r="L241" i="29" s="1"/>
  <c r="K240" i="29"/>
  <c r="L240" i="29" s="1"/>
  <c r="K239" i="29"/>
  <c r="L239" i="29" s="1"/>
  <c r="K238" i="29"/>
  <c r="L238" i="29" s="1"/>
  <c r="K237" i="29"/>
  <c r="L237" i="29" s="1"/>
  <c r="K236" i="29"/>
  <c r="L236" i="29" s="1"/>
  <c r="K235" i="29"/>
  <c r="L235" i="29" s="1"/>
  <c r="K234" i="29"/>
  <c r="L234" i="29" s="1"/>
  <c r="K233" i="29"/>
  <c r="L233" i="29" s="1"/>
  <c r="K232" i="29"/>
  <c r="L232" i="29" s="1"/>
  <c r="K231" i="29"/>
  <c r="L231" i="29" s="1"/>
  <c r="K230" i="29"/>
  <c r="L230" i="29" s="1"/>
  <c r="K229" i="29"/>
  <c r="L229" i="29" s="1"/>
  <c r="K228" i="29"/>
  <c r="L228" i="29" s="1"/>
  <c r="K227" i="29"/>
  <c r="L227" i="29" s="1"/>
  <c r="K226" i="29"/>
  <c r="L226" i="29" s="1"/>
  <c r="K225" i="29"/>
  <c r="L225" i="29" s="1"/>
  <c r="K224" i="29"/>
  <c r="L224" i="29" s="1"/>
  <c r="K223" i="29"/>
  <c r="L223" i="29" s="1"/>
  <c r="K222" i="29"/>
  <c r="L222" i="29" s="1"/>
  <c r="K221" i="29"/>
  <c r="L221" i="29" s="1"/>
  <c r="K220" i="29"/>
  <c r="L220" i="29" s="1"/>
  <c r="K219" i="29"/>
  <c r="L219" i="29" s="1"/>
  <c r="K218" i="29"/>
  <c r="L218" i="29" s="1"/>
  <c r="K217" i="29"/>
  <c r="L217" i="29" s="1"/>
  <c r="K216" i="29"/>
  <c r="L216" i="29" s="1"/>
  <c r="K215" i="29"/>
  <c r="L215" i="29" s="1"/>
  <c r="K214" i="29"/>
  <c r="L214" i="29" s="1"/>
  <c r="K213" i="29"/>
  <c r="L213" i="29" s="1"/>
  <c r="K212" i="29"/>
  <c r="L212" i="29" s="1"/>
  <c r="K211" i="29"/>
  <c r="L211" i="29" s="1"/>
  <c r="K210" i="29"/>
  <c r="L210" i="29" s="1"/>
  <c r="K209" i="29"/>
  <c r="L209" i="29" s="1"/>
  <c r="K208" i="29"/>
  <c r="L208" i="29" s="1"/>
  <c r="K207" i="29"/>
  <c r="L207" i="29" s="1"/>
  <c r="K206" i="29"/>
  <c r="L206" i="29" s="1"/>
  <c r="K205" i="29"/>
  <c r="L205" i="29" s="1"/>
  <c r="K204" i="29"/>
  <c r="L204" i="29" s="1"/>
  <c r="K203" i="29"/>
  <c r="L203" i="29" s="1"/>
  <c r="K202" i="29"/>
  <c r="L202" i="29" s="1"/>
  <c r="K201" i="29"/>
  <c r="L201" i="29" s="1"/>
  <c r="K200" i="29"/>
  <c r="L200" i="29" s="1"/>
  <c r="K199" i="29"/>
  <c r="L199" i="29" s="1"/>
  <c r="K198" i="29"/>
  <c r="L198" i="29" s="1"/>
  <c r="K197" i="29"/>
  <c r="L197" i="29" s="1"/>
  <c r="K196" i="29"/>
  <c r="L196" i="29" s="1"/>
  <c r="K195" i="29"/>
  <c r="L195" i="29" s="1"/>
  <c r="K194" i="29"/>
  <c r="L194" i="29" s="1"/>
  <c r="K193" i="29"/>
  <c r="L193" i="29" s="1"/>
  <c r="K192" i="29"/>
  <c r="L192" i="29" s="1"/>
  <c r="K191" i="29"/>
  <c r="L191" i="29" s="1"/>
  <c r="K190" i="29"/>
  <c r="L190" i="29" s="1"/>
  <c r="K189" i="29"/>
  <c r="L189" i="29" s="1"/>
  <c r="K188" i="29"/>
  <c r="L188" i="29" s="1"/>
  <c r="K187" i="29"/>
  <c r="L187" i="29" s="1"/>
  <c r="K186" i="29"/>
  <c r="L186" i="29" s="1"/>
  <c r="K185" i="29"/>
  <c r="L185" i="29" s="1"/>
  <c r="K184" i="29"/>
  <c r="L184" i="29" s="1"/>
  <c r="K183" i="29"/>
  <c r="L183" i="29" s="1"/>
  <c r="K182" i="29"/>
  <c r="L182" i="29" s="1"/>
  <c r="K181" i="29"/>
  <c r="L181" i="29" s="1"/>
  <c r="K180" i="29"/>
  <c r="L180" i="29" s="1"/>
  <c r="K179" i="29"/>
  <c r="L179" i="29" s="1"/>
  <c r="K178" i="29"/>
  <c r="L178" i="29" s="1"/>
  <c r="K177" i="29"/>
  <c r="L177" i="29" s="1"/>
  <c r="K176" i="29"/>
  <c r="L176" i="29" s="1"/>
  <c r="K175" i="29"/>
  <c r="L175" i="29" s="1"/>
  <c r="K174" i="29"/>
  <c r="L174" i="29" s="1"/>
  <c r="K173" i="29"/>
  <c r="L173" i="29" s="1"/>
  <c r="K172" i="29"/>
  <c r="L172" i="29" s="1"/>
  <c r="K171" i="29"/>
  <c r="L171" i="29" s="1"/>
  <c r="K170" i="29"/>
  <c r="L170" i="29" s="1"/>
  <c r="K169" i="29"/>
  <c r="L169" i="29" s="1"/>
  <c r="K168" i="29"/>
  <c r="L168" i="29" s="1"/>
  <c r="K167" i="29"/>
  <c r="L167" i="29" s="1"/>
  <c r="K166" i="29"/>
  <c r="L166" i="29" s="1"/>
  <c r="K165" i="29"/>
  <c r="L165" i="29" s="1"/>
  <c r="K164" i="29"/>
  <c r="L164" i="29" s="1"/>
  <c r="K163" i="29"/>
  <c r="L163" i="29" s="1"/>
  <c r="K162" i="29"/>
  <c r="L162" i="29" s="1"/>
  <c r="K161" i="29"/>
  <c r="L161" i="29" s="1"/>
  <c r="K160" i="29"/>
  <c r="L160" i="29" s="1"/>
  <c r="K159" i="29"/>
  <c r="L159" i="29" s="1"/>
  <c r="K158" i="29"/>
  <c r="L158" i="29" s="1"/>
  <c r="K157" i="29"/>
  <c r="L157" i="29" s="1"/>
  <c r="K156" i="29"/>
  <c r="L156" i="29" s="1"/>
  <c r="K155" i="29"/>
  <c r="L155" i="29" s="1"/>
  <c r="K154" i="29"/>
  <c r="L154" i="29" s="1"/>
  <c r="K153" i="29"/>
  <c r="L153" i="29" s="1"/>
  <c r="K152" i="29"/>
  <c r="L152" i="29" s="1"/>
  <c r="K151" i="29"/>
  <c r="L151" i="29" s="1"/>
  <c r="K150" i="29"/>
  <c r="L150" i="29" s="1"/>
  <c r="K149" i="29"/>
  <c r="L149" i="29" s="1"/>
  <c r="K148" i="29"/>
  <c r="L148" i="29" s="1"/>
  <c r="K147" i="29"/>
  <c r="L147" i="29" s="1"/>
  <c r="K146" i="29"/>
  <c r="L146" i="29" s="1"/>
  <c r="K145" i="29"/>
  <c r="L145" i="29" s="1"/>
  <c r="K144" i="29"/>
  <c r="L144" i="29" s="1"/>
  <c r="K143" i="29"/>
  <c r="L143" i="29" s="1"/>
  <c r="K142" i="29"/>
  <c r="L142" i="29" s="1"/>
  <c r="K141" i="29"/>
  <c r="L141" i="29" s="1"/>
  <c r="K140" i="29"/>
  <c r="L140" i="29" s="1"/>
  <c r="K139" i="29"/>
  <c r="L139" i="29" s="1"/>
  <c r="K138" i="29"/>
  <c r="L138" i="29" s="1"/>
  <c r="K137" i="29"/>
  <c r="L137" i="29" s="1"/>
  <c r="K136" i="29"/>
  <c r="L136" i="29" s="1"/>
  <c r="K135" i="29"/>
  <c r="L135" i="29" s="1"/>
  <c r="K134" i="29"/>
  <c r="L134" i="29" s="1"/>
  <c r="K133" i="29"/>
  <c r="L133" i="29" s="1"/>
  <c r="K132" i="29"/>
  <c r="L132" i="29" s="1"/>
  <c r="K131" i="29"/>
  <c r="L131" i="29" s="1"/>
  <c r="K130" i="29"/>
  <c r="L130" i="29" s="1"/>
  <c r="K129" i="29"/>
  <c r="L129" i="29" s="1"/>
  <c r="K128" i="29"/>
  <c r="L128" i="29" s="1"/>
  <c r="K127" i="29"/>
  <c r="L127" i="29" s="1"/>
  <c r="K126" i="29"/>
  <c r="L126" i="29" s="1"/>
  <c r="K125" i="29"/>
  <c r="L125" i="29" s="1"/>
  <c r="K124" i="29"/>
  <c r="L124" i="29" s="1"/>
  <c r="K123" i="29"/>
  <c r="L123" i="29" s="1"/>
  <c r="K122" i="29"/>
  <c r="L122" i="29" s="1"/>
  <c r="K121" i="29"/>
  <c r="L121" i="29" s="1"/>
  <c r="K120" i="29"/>
  <c r="L120" i="29" s="1"/>
  <c r="K119" i="29"/>
  <c r="L119" i="29" s="1"/>
  <c r="K118" i="29"/>
  <c r="L118" i="29" s="1"/>
  <c r="K117" i="29"/>
  <c r="L117" i="29" s="1"/>
  <c r="K116" i="29"/>
  <c r="L116" i="29" s="1"/>
  <c r="K115" i="29"/>
  <c r="L115" i="29" s="1"/>
  <c r="K114" i="29"/>
  <c r="L114" i="29" s="1"/>
  <c r="K113" i="29"/>
  <c r="L113" i="29" s="1"/>
  <c r="K112" i="29"/>
  <c r="L112" i="29" s="1"/>
  <c r="K111" i="29"/>
  <c r="L111" i="29" s="1"/>
  <c r="K110" i="29"/>
  <c r="L110" i="29" s="1"/>
  <c r="K109" i="29"/>
  <c r="L109" i="29" s="1"/>
  <c r="K108" i="29"/>
  <c r="L108" i="29" s="1"/>
  <c r="K107" i="29"/>
  <c r="L107" i="29" s="1"/>
  <c r="K106" i="29"/>
  <c r="L106" i="29" s="1"/>
  <c r="K105" i="29"/>
  <c r="L105" i="29" s="1"/>
  <c r="K104" i="29"/>
  <c r="L104" i="29" s="1"/>
  <c r="K103" i="29"/>
  <c r="L103" i="29" s="1"/>
  <c r="K102" i="29"/>
  <c r="L102" i="29" s="1"/>
  <c r="K101" i="29"/>
  <c r="L101" i="29" s="1"/>
  <c r="K100" i="29"/>
  <c r="L100" i="29" s="1"/>
  <c r="K99" i="29"/>
  <c r="L99" i="29" s="1"/>
  <c r="K98" i="29"/>
  <c r="L98" i="29" s="1"/>
  <c r="K97" i="29"/>
  <c r="L97" i="29" s="1"/>
  <c r="K96" i="29"/>
  <c r="L96" i="29" s="1"/>
  <c r="K95" i="29"/>
  <c r="L95" i="29" s="1"/>
  <c r="K94" i="29"/>
  <c r="L94" i="29" s="1"/>
  <c r="K93" i="29"/>
  <c r="L93" i="29" s="1"/>
  <c r="K92" i="29"/>
  <c r="L92" i="29" s="1"/>
  <c r="K91" i="29"/>
  <c r="L91" i="29" s="1"/>
  <c r="K90" i="29"/>
  <c r="L90" i="29" s="1"/>
  <c r="K89" i="29"/>
  <c r="L89" i="29" s="1"/>
  <c r="K88" i="29"/>
  <c r="L88" i="29" s="1"/>
  <c r="K87" i="29"/>
  <c r="L87" i="29" s="1"/>
  <c r="K86" i="29"/>
  <c r="L86" i="29" s="1"/>
  <c r="K85" i="29"/>
  <c r="L85" i="29" s="1"/>
  <c r="K84" i="29"/>
  <c r="L84" i="29" s="1"/>
  <c r="K83" i="29"/>
  <c r="L83" i="29" s="1"/>
  <c r="K82" i="29"/>
  <c r="L82" i="29" s="1"/>
  <c r="K81" i="29"/>
  <c r="L81" i="29" s="1"/>
  <c r="K80" i="29"/>
  <c r="L80" i="29" s="1"/>
  <c r="K79" i="29"/>
  <c r="L79" i="29" s="1"/>
  <c r="K78" i="29"/>
  <c r="L78" i="29" s="1"/>
  <c r="K77" i="29"/>
  <c r="L77" i="29" s="1"/>
  <c r="K76" i="29"/>
  <c r="L76" i="29" s="1"/>
  <c r="K75" i="29"/>
  <c r="L75" i="29" s="1"/>
  <c r="K74" i="29"/>
  <c r="L74" i="29" s="1"/>
  <c r="K73" i="29"/>
  <c r="L73" i="29" s="1"/>
  <c r="K72" i="29"/>
  <c r="L72" i="29" s="1"/>
  <c r="K71" i="29"/>
  <c r="L71" i="29" s="1"/>
  <c r="K70" i="29"/>
  <c r="L70" i="29" s="1"/>
  <c r="K69" i="29"/>
  <c r="L69" i="29" s="1"/>
  <c r="K68" i="29"/>
  <c r="L68" i="29" s="1"/>
  <c r="K67" i="29"/>
  <c r="L67" i="29" s="1"/>
  <c r="K66" i="29"/>
  <c r="L66" i="29" s="1"/>
  <c r="K65" i="29"/>
  <c r="L65" i="29" s="1"/>
  <c r="K64" i="29"/>
  <c r="L64" i="29" s="1"/>
  <c r="K63" i="29"/>
  <c r="L63" i="29" s="1"/>
  <c r="K62" i="29"/>
  <c r="L62" i="29" s="1"/>
  <c r="K61" i="29"/>
  <c r="L61" i="29" s="1"/>
  <c r="K60" i="29"/>
  <c r="L60" i="29" s="1"/>
  <c r="K59" i="29"/>
  <c r="L59" i="29" s="1"/>
  <c r="K58" i="29"/>
  <c r="L58" i="29" s="1"/>
  <c r="K57" i="29"/>
  <c r="L57" i="29" s="1"/>
  <c r="K56" i="29"/>
  <c r="L56" i="29" s="1"/>
  <c r="K55" i="29"/>
  <c r="L55" i="29" s="1"/>
  <c r="K54" i="29"/>
  <c r="L54" i="29" s="1"/>
  <c r="K53" i="29"/>
  <c r="L53" i="29" s="1"/>
  <c r="K52" i="29"/>
  <c r="L52" i="29" s="1"/>
  <c r="K51" i="29"/>
  <c r="L51" i="29" s="1"/>
  <c r="K50" i="29"/>
  <c r="L50" i="29" s="1"/>
  <c r="K49" i="29"/>
  <c r="L49" i="29" s="1"/>
  <c r="K48" i="29"/>
  <c r="L48" i="29" s="1"/>
  <c r="K47" i="29"/>
  <c r="L47" i="29" s="1"/>
  <c r="K46" i="29"/>
  <c r="L46" i="29" s="1"/>
  <c r="K45" i="29"/>
  <c r="L45" i="29" s="1"/>
  <c r="K44" i="29"/>
  <c r="L44" i="29" s="1"/>
  <c r="K43" i="29"/>
  <c r="L43" i="29" s="1"/>
  <c r="K42" i="29"/>
  <c r="L42" i="29" s="1"/>
  <c r="K41" i="29"/>
  <c r="L41" i="29" s="1"/>
  <c r="K40" i="29"/>
  <c r="L40" i="29" s="1"/>
  <c r="K39" i="29"/>
  <c r="L39" i="29" s="1"/>
  <c r="K38" i="29"/>
  <c r="L38" i="29" s="1"/>
  <c r="K37" i="29"/>
  <c r="L37" i="29" s="1"/>
  <c r="K36" i="29"/>
  <c r="L36" i="29" s="1"/>
  <c r="K35" i="29"/>
  <c r="L35" i="29" s="1"/>
  <c r="K34" i="29"/>
  <c r="L34" i="29" s="1"/>
  <c r="K33" i="29"/>
  <c r="L33" i="29" s="1"/>
  <c r="K32" i="29"/>
  <c r="L32" i="29" s="1"/>
  <c r="K31" i="29"/>
  <c r="L31" i="29" s="1"/>
  <c r="K30" i="29"/>
  <c r="L30" i="29" s="1"/>
  <c r="K29" i="29"/>
  <c r="L29" i="29" s="1"/>
  <c r="K28" i="29"/>
  <c r="L28" i="29" s="1"/>
  <c r="K27" i="29"/>
  <c r="L27" i="29" s="1"/>
  <c r="K26" i="29"/>
  <c r="L26" i="29" s="1"/>
  <c r="K25" i="29"/>
  <c r="L25" i="29" s="1"/>
  <c r="K24" i="29"/>
  <c r="L24" i="29" s="1"/>
  <c r="K23" i="29"/>
  <c r="L23" i="29" s="1"/>
  <c r="K22" i="29"/>
  <c r="L22" i="29" s="1"/>
  <c r="K21" i="29"/>
  <c r="L21" i="29" s="1"/>
  <c r="K20" i="29"/>
  <c r="L20" i="29" s="1"/>
  <c r="K19" i="29"/>
  <c r="L19" i="29" s="1"/>
  <c r="K18" i="29"/>
  <c r="L18" i="29" s="1"/>
  <c r="K17" i="29"/>
  <c r="L17" i="29" s="1"/>
  <c r="K16" i="29"/>
  <c r="L16" i="29" s="1"/>
  <c r="K15" i="29"/>
  <c r="L15" i="29" s="1"/>
  <c r="K14" i="29"/>
  <c r="L14" i="29" s="1"/>
  <c r="K13" i="29"/>
  <c r="L13" i="29" s="1"/>
  <c r="K12" i="29"/>
  <c r="L12" i="29" s="1"/>
  <c r="K11" i="29"/>
  <c r="L11" i="29" s="1"/>
  <c r="K10" i="29"/>
  <c r="L10" i="29" s="1"/>
  <c r="K9" i="29"/>
  <c r="L9" i="29" s="1"/>
  <c r="J415" i="21"/>
  <c r="I415" i="21"/>
  <c r="G415" i="21"/>
  <c r="F415" i="21"/>
  <c r="J414" i="21"/>
  <c r="I414" i="21"/>
  <c r="G414" i="21"/>
  <c r="F414" i="21"/>
  <c r="J413" i="21"/>
  <c r="I413" i="21"/>
  <c r="G413" i="21"/>
  <c r="F413" i="21"/>
  <c r="J412" i="21"/>
  <c r="I412" i="21"/>
  <c r="G412" i="21"/>
  <c r="F412" i="21"/>
  <c r="J411" i="21"/>
  <c r="I411" i="21"/>
  <c r="G411" i="21"/>
  <c r="F411" i="21"/>
  <c r="J410" i="21"/>
  <c r="I410" i="21"/>
  <c r="G410" i="21"/>
  <c r="F410" i="21"/>
  <c r="J409" i="21"/>
  <c r="I409" i="21"/>
  <c r="G409" i="21"/>
  <c r="F409" i="21"/>
  <c r="J408" i="21"/>
  <c r="I408" i="21"/>
  <c r="G408" i="21"/>
  <c r="F408" i="21"/>
  <c r="J407" i="21"/>
  <c r="I407" i="21"/>
  <c r="G407" i="21"/>
  <c r="F407" i="21"/>
  <c r="J406" i="21"/>
  <c r="I406" i="21"/>
  <c r="G406" i="21"/>
  <c r="F406" i="21"/>
  <c r="J405" i="21"/>
  <c r="I405" i="21"/>
  <c r="G405" i="21"/>
  <c r="F405" i="21"/>
  <c r="J404" i="21"/>
  <c r="I404" i="21"/>
  <c r="G404" i="21"/>
  <c r="F404" i="21"/>
  <c r="J403" i="21"/>
  <c r="I403" i="21"/>
  <c r="G403" i="21"/>
  <c r="F403" i="21"/>
  <c r="J402" i="21"/>
  <c r="I402" i="21"/>
  <c r="G402" i="21"/>
  <c r="F402" i="21"/>
  <c r="J401" i="21"/>
  <c r="I401" i="21"/>
  <c r="G401" i="21"/>
  <c r="F401" i="21"/>
  <c r="J400" i="21"/>
  <c r="I400" i="21"/>
  <c r="G400" i="21"/>
  <c r="F400" i="21"/>
  <c r="J399" i="21"/>
  <c r="I399" i="21"/>
  <c r="G399" i="21"/>
  <c r="F399" i="21"/>
  <c r="J398" i="21"/>
  <c r="I398" i="21"/>
  <c r="G398" i="21"/>
  <c r="F398" i="21"/>
  <c r="J397" i="21"/>
  <c r="I397" i="21"/>
  <c r="F397" i="21"/>
  <c r="J396" i="21"/>
  <c r="I396" i="21"/>
  <c r="G396" i="21"/>
  <c r="F396" i="21"/>
  <c r="J395" i="21"/>
  <c r="I395" i="21"/>
  <c r="G395" i="21"/>
  <c r="F395" i="21"/>
  <c r="J394" i="21"/>
  <c r="I394" i="21"/>
  <c r="G394" i="21"/>
  <c r="F394" i="21"/>
  <c r="J393" i="21"/>
  <c r="I393" i="21"/>
  <c r="G393" i="21"/>
  <c r="F393" i="21"/>
  <c r="J392" i="21"/>
  <c r="I392" i="21"/>
  <c r="G392" i="21"/>
  <c r="F392" i="21"/>
  <c r="J391" i="21"/>
  <c r="I391" i="21"/>
  <c r="G391" i="21"/>
  <c r="F391" i="21"/>
  <c r="J390" i="21"/>
  <c r="I390" i="21"/>
  <c r="G390" i="21"/>
  <c r="F390" i="21"/>
  <c r="J389" i="21"/>
  <c r="I389" i="21"/>
  <c r="F389" i="21"/>
  <c r="J388" i="21"/>
  <c r="I388" i="21"/>
  <c r="G388" i="21"/>
  <c r="F388" i="21"/>
  <c r="J387" i="21"/>
  <c r="G387" i="21"/>
  <c r="F387" i="21"/>
  <c r="J386" i="21"/>
  <c r="I386" i="21"/>
  <c r="F386" i="21"/>
  <c r="J385" i="21"/>
  <c r="I385" i="21"/>
  <c r="G385" i="21"/>
  <c r="F385" i="21"/>
  <c r="J384" i="21"/>
  <c r="I384" i="21"/>
  <c r="G384" i="21"/>
  <c r="F384" i="21"/>
  <c r="J383" i="21"/>
  <c r="I383" i="21"/>
  <c r="G383" i="21"/>
  <c r="F383" i="21"/>
  <c r="J382" i="21"/>
  <c r="I382" i="21"/>
  <c r="G382" i="21"/>
  <c r="F382" i="21"/>
  <c r="J381" i="21"/>
  <c r="I381" i="21"/>
  <c r="G381" i="21"/>
  <c r="F381" i="21"/>
  <c r="J380" i="21"/>
  <c r="I380" i="21"/>
  <c r="G380" i="21"/>
  <c r="F380" i="21"/>
  <c r="J379" i="21"/>
  <c r="I379" i="21"/>
  <c r="G379" i="21"/>
  <c r="F379" i="21"/>
  <c r="J378" i="21"/>
  <c r="I378" i="21"/>
  <c r="G378" i="21"/>
  <c r="F378" i="21"/>
  <c r="J377" i="21"/>
  <c r="I377" i="21"/>
  <c r="G377" i="21"/>
  <c r="F377" i="21"/>
  <c r="J376" i="21"/>
  <c r="I376" i="21"/>
  <c r="G376" i="21"/>
  <c r="F376" i="21"/>
  <c r="J375" i="21"/>
  <c r="I375" i="21"/>
  <c r="G375" i="21"/>
  <c r="F375" i="21"/>
  <c r="J374" i="21"/>
  <c r="I374" i="21"/>
  <c r="G374" i="21"/>
  <c r="F374" i="21"/>
  <c r="J373" i="21"/>
  <c r="I373" i="21"/>
  <c r="G373" i="21"/>
  <c r="F373" i="21"/>
  <c r="J372" i="21"/>
  <c r="I372" i="21"/>
  <c r="G372" i="21"/>
  <c r="F372" i="21"/>
  <c r="J371" i="21"/>
  <c r="I371" i="21"/>
  <c r="G371" i="21"/>
  <c r="F371" i="21"/>
  <c r="J370" i="21"/>
  <c r="I370" i="21"/>
  <c r="G370" i="21"/>
  <c r="F370" i="21"/>
  <c r="J369" i="21"/>
  <c r="I369" i="21"/>
  <c r="G369" i="21"/>
  <c r="F369" i="21"/>
  <c r="J368" i="21"/>
  <c r="I368" i="21"/>
  <c r="G368" i="21"/>
  <c r="F368" i="21"/>
  <c r="J367" i="21"/>
  <c r="I367" i="21"/>
  <c r="G367" i="21"/>
  <c r="F367" i="21"/>
  <c r="J366" i="21"/>
  <c r="I366" i="21"/>
  <c r="G366" i="21"/>
  <c r="F366" i="21"/>
  <c r="J365" i="21"/>
  <c r="I365" i="21"/>
  <c r="G365" i="21"/>
  <c r="F365" i="21"/>
  <c r="J364" i="21"/>
  <c r="I364" i="21"/>
  <c r="G364" i="21"/>
  <c r="F364" i="21"/>
  <c r="J363" i="21"/>
  <c r="I363" i="21"/>
  <c r="G363" i="21"/>
  <c r="F363" i="21"/>
  <c r="J362" i="21"/>
  <c r="I362" i="21"/>
  <c r="G362" i="21"/>
  <c r="F362" i="21"/>
  <c r="J361" i="21"/>
  <c r="I361" i="21"/>
  <c r="G361" i="21"/>
  <c r="F361" i="21"/>
  <c r="J360" i="21"/>
  <c r="I360" i="21"/>
  <c r="G360" i="21"/>
  <c r="F360" i="21"/>
  <c r="J359" i="21"/>
  <c r="I359" i="21"/>
  <c r="G359" i="21"/>
  <c r="F359" i="21"/>
  <c r="J358" i="21"/>
  <c r="I358" i="21"/>
  <c r="G358" i="21"/>
  <c r="F358" i="21"/>
  <c r="J357" i="21"/>
  <c r="I357" i="21"/>
  <c r="G357" i="21"/>
  <c r="F357" i="21"/>
  <c r="J356" i="21"/>
  <c r="I356" i="21"/>
  <c r="G356" i="21"/>
  <c r="F356" i="21"/>
  <c r="J355" i="21"/>
  <c r="I355" i="21"/>
  <c r="G355" i="21"/>
  <c r="F355" i="21"/>
  <c r="J354" i="21"/>
  <c r="I354" i="21"/>
  <c r="G354" i="21"/>
  <c r="F354" i="21"/>
  <c r="J353" i="21"/>
  <c r="I353" i="21"/>
  <c r="G353" i="21"/>
  <c r="F353" i="21"/>
  <c r="J352" i="21"/>
  <c r="I352" i="21"/>
  <c r="G352" i="21"/>
  <c r="F352" i="21"/>
  <c r="J351" i="21"/>
  <c r="I351" i="21"/>
  <c r="G351" i="21"/>
  <c r="F351" i="21"/>
  <c r="J350" i="21"/>
  <c r="I350" i="21"/>
  <c r="G350" i="21"/>
  <c r="F350" i="21"/>
  <c r="J349" i="21"/>
  <c r="I349" i="21"/>
  <c r="G349" i="21"/>
  <c r="F349" i="21"/>
  <c r="J348" i="21"/>
  <c r="I348" i="21"/>
  <c r="G348" i="21"/>
  <c r="F348" i="21"/>
  <c r="J347" i="21"/>
  <c r="I347" i="21"/>
  <c r="G347" i="21"/>
  <c r="F347" i="21"/>
  <c r="J346" i="21"/>
  <c r="I346" i="21"/>
  <c r="G346" i="21"/>
  <c r="F346" i="21"/>
  <c r="J345" i="21"/>
  <c r="I345" i="21"/>
  <c r="G345" i="21"/>
  <c r="F345" i="21"/>
  <c r="J344" i="21"/>
  <c r="I344" i="21"/>
  <c r="G344" i="21"/>
  <c r="F344" i="21"/>
  <c r="J343" i="21"/>
  <c r="I343" i="21"/>
  <c r="G343" i="21"/>
  <c r="F343" i="21"/>
  <c r="J342" i="21"/>
  <c r="I342" i="21"/>
  <c r="G342" i="21"/>
  <c r="F342" i="21"/>
  <c r="J341" i="21"/>
  <c r="I341" i="21"/>
  <c r="G341" i="21"/>
  <c r="F341" i="21"/>
  <c r="J340" i="21"/>
  <c r="I340" i="21"/>
  <c r="G340" i="21"/>
  <c r="F340" i="21"/>
  <c r="J339" i="21"/>
  <c r="I339" i="21"/>
  <c r="G339" i="21"/>
  <c r="F339" i="21"/>
  <c r="J338" i="21"/>
  <c r="I338" i="21"/>
  <c r="G338" i="21"/>
  <c r="F338" i="21"/>
  <c r="J337" i="21"/>
  <c r="I337" i="21"/>
  <c r="G337" i="21"/>
  <c r="F337" i="21"/>
  <c r="J336" i="21"/>
  <c r="I336" i="21"/>
  <c r="G336" i="21"/>
  <c r="F336" i="21"/>
  <c r="J335" i="21"/>
  <c r="I335" i="21"/>
  <c r="G335" i="21"/>
  <c r="F335" i="21"/>
  <c r="J334" i="21"/>
  <c r="I334" i="21"/>
  <c r="G334" i="21"/>
  <c r="F334" i="21"/>
  <c r="J333" i="21"/>
  <c r="I333" i="21"/>
  <c r="G333" i="21"/>
  <c r="F333" i="21"/>
  <c r="J332" i="21"/>
  <c r="I332" i="21"/>
  <c r="G332" i="21"/>
  <c r="F332" i="21"/>
  <c r="J331" i="21"/>
  <c r="I331" i="21"/>
  <c r="G331" i="21"/>
  <c r="F331" i="21"/>
  <c r="J330" i="21"/>
  <c r="I330" i="21"/>
  <c r="G330" i="21"/>
  <c r="F330" i="21"/>
  <c r="J329" i="21"/>
  <c r="I329" i="21"/>
  <c r="G329" i="21"/>
  <c r="F329" i="21"/>
  <c r="J328" i="21"/>
  <c r="I328" i="21"/>
  <c r="G328" i="21"/>
  <c r="F328" i="21"/>
  <c r="J327" i="21"/>
  <c r="I327" i="21"/>
  <c r="G327" i="21"/>
  <c r="F327" i="21"/>
  <c r="J326" i="21"/>
  <c r="I326" i="21"/>
  <c r="G326" i="21"/>
  <c r="F326" i="21"/>
  <c r="J325" i="21"/>
  <c r="I325" i="21"/>
  <c r="G325" i="21"/>
  <c r="F325" i="21"/>
  <c r="J324" i="21"/>
  <c r="I324" i="21"/>
  <c r="G324" i="21"/>
  <c r="F324" i="21"/>
  <c r="J323" i="21"/>
  <c r="I323" i="21"/>
  <c r="G323" i="21"/>
  <c r="F323" i="21"/>
  <c r="J322" i="21"/>
  <c r="I322" i="21"/>
  <c r="G322" i="21"/>
  <c r="F322" i="21"/>
  <c r="J321" i="21"/>
  <c r="I321" i="21"/>
  <c r="G321" i="21"/>
  <c r="F321" i="21"/>
  <c r="J320" i="21"/>
  <c r="I320" i="21"/>
  <c r="G320" i="21"/>
  <c r="F320" i="21"/>
  <c r="J319" i="21"/>
  <c r="I319" i="21"/>
  <c r="G319" i="21"/>
  <c r="F319" i="21"/>
  <c r="J318" i="21"/>
  <c r="I318" i="21"/>
  <c r="G318" i="21"/>
  <c r="F318" i="21"/>
  <c r="J317" i="21"/>
  <c r="I317" i="21"/>
  <c r="G317" i="21"/>
  <c r="F317" i="21"/>
  <c r="J316" i="21"/>
  <c r="I316" i="21"/>
  <c r="G316" i="21"/>
  <c r="F316" i="21"/>
  <c r="J315" i="21"/>
  <c r="I315" i="21"/>
  <c r="G315" i="21"/>
  <c r="F315" i="21"/>
  <c r="J314" i="21"/>
  <c r="I314" i="21"/>
  <c r="G314" i="21"/>
  <c r="F314" i="21"/>
  <c r="J313" i="21"/>
  <c r="I313" i="21"/>
  <c r="G313" i="21"/>
  <c r="F313" i="21"/>
  <c r="J312" i="21"/>
  <c r="I312" i="21"/>
  <c r="G312" i="21"/>
  <c r="F312" i="21"/>
  <c r="J311" i="21"/>
  <c r="I311" i="21"/>
  <c r="G311" i="21"/>
  <c r="F311" i="21"/>
  <c r="J310" i="21"/>
  <c r="I310" i="21"/>
  <c r="G310" i="21"/>
  <c r="F310" i="21"/>
  <c r="J309" i="21"/>
  <c r="I309" i="21"/>
  <c r="G309" i="21"/>
  <c r="F309" i="21"/>
  <c r="J308" i="21"/>
  <c r="I308" i="21"/>
  <c r="G308" i="21"/>
  <c r="F308" i="21"/>
  <c r="J307" i="21"/>
  <c r="I307" i="21"/>
  <c r="G307" i="21"/>
  <c r="F307" i="21"/>
  <c r="J306" i="21"/>
  <c r="I306" i="21"/>
  <c r="G306" i="21"/>
  <c r="F306" i="21"/>
  <c r="J305" i="21"/>
  <c r="I305" i="21"/>
  <c r="G305" i="21"/>
  <c r="F305" i="21"/>
  <c r="J304" i="21"/>
  <c r="I304" i="21"/>
  <c r="G304" i="21"/>
  <c r="F304" i="21"/>
  <c r="J303" i="21"/>
  <c r="I303" i="21"/>
  <c r="G303" i="21"/>
  <c r="F303" i="21"/>
  <c r="J302" i="21"/>
  <c r="I302" i="21"/>
  <c r="G302" i="21"/>
  <c r="F302" i="21"/>
  <c r="J301" i="21"/>
  <c r="I301" i="21"/>
  <c r="G301" i="21"/>
  <c r="F301" i="21"/>
  <c r="J300" i="21"/>
  <c r="I300" i="21"/>
  <c r="G300" i="21"/>
  <c r="F300" i="21"/>
  <c r="J299" i="21"/>
  <c r="I299" i="21"/>
  <c r="G299" i="21"/>
  <c r="F299" i="21"/>
  <c r="J298" i="21"/>
  <c r="I298" i="21"/>
  <c r="G298" i="21"/>
  <c r="F298" i="21"/>
  <c r="J297" i="21"/>
  <c r="I297" i="21"/>
  <c r="G297" i="21"/>
  <c r="F297" i="21"/>
  <c r="J296" i="21"/>
  <c r="I296" i="21"/>
  <c r="G296" i="21"/>
  <c r="F296" i="21"/>
  <c r="J295" i="21"/>
  <c r="I295" i="21"/>
  <c r="G295" i="21"/>
  <c r="F295" i="21"/>
  <c r="J294" i="21"/>
  <c r="I294" i="21"/>
  <c r="G294" i="21"/>
  <c r="F294" i="21"/>
  <c r="J293" i="21"/>
  <c r="I293" i="21"/>
  <c r="G293" i="21"/>
  <c r="F293" i="21"/>
  <c r="J292" i="21"/>
  <c r="I292" i="21"/>
  <c r="G292" i="21"/>
  <c r="F292" i="21"/>
  <c r="J291" i="21"/>
  <c r="I291" i="21"/>
  <c r="G291" i="21"/>
  <c r="F291" i="21"/>
  <c r="J290" i="21"/>
  <c r="I290" i="21"/>
  <c r="G290" i="21"/>
  <c r="F290" i="21"/>
  <c r="J289" i="21"/>
  <c r="I289" i="21"/>
  <c r="G289" i="21"/>
  <c r="F289" i="21"/>
  <c r="J288" i="21"/>
  <c r="I288" i="21"/>
  <c r="G288" i="21"/>
  <c r="F288" i="21"/>
  <c r="J287" i="21"/>
  <c r="I287" i="21"/>
  <c r="G287" i="21"/>
  <c r="F287" i="21"/>
  <c r="J286" i="21"/>
  <c r="I286" i="21"/>
  <c r="G286" i="21"/>
  <c r="F286" i="21"/>
  <c r="J285" i="21"/>
  <c r="I285" i="21"/>
  <c r="G285" i="21"/>
  <c r="F285" i="21"/>
  <c r="J284" i="21"/>
  <c r="I284" i="21"/>
  <c r="G284" i="21"/>
  <c r="F284" i="21"/>
  <c r="J283" i="21"/>
  <c r="I283" i="21"/>
  <c r="G283" i="21"/>
  <c r="F283" i="21"/>
  <c r="J282" i="21"/>
  <c r="I282" i="21"/>
  <c r="G282" i="21"/>
  <c r="F282" i="21"/>
  <c r="J281" i="21"/>
  <c r="I281" i="21"/>
  <c r="G281" i="21"/>
  <c r="F281" i="21"/>
  <c r="J280" i="21"/>
  <c r="I280" i="21"/>
  <c r="G280" i="21"/>
  <c r="F280" i="21"/>
  <c r="J279" i="21"/>
  <c r="I279" i="21"/>
  <c r="G279" i="21"/>
  <c r="F279" i="21"/>
  <c r="J278" i="21"/>
  <c r="I278" i="21"/>
  <c r="G278" i="21"/>
  <c r="F278" i="21"/>
  <c r="J277" i="21"/>
  <c r="I277" i="21"/>
  <c r="G277" i="21"/>
  <c r="F277" i="21"/>
  <c r="J276" i="21"/>
  <c r="I276" i="21"/>
  <c r="G276" i="21"/>
  <c r="F276" i="21"/>
  <c r="J275" i="21"/>
  <c r="I275" i="21"/>
  <c r="G275" i="21"/>
  <c r="F275" i="21"/>
  <c r="J274" i="21"/>
  <c r="I274" i="21"/>
  <c r="G274" i="21"/>
  <c r="F274" i="21"/>
  <c r="J273" i="21"/>
  <c r="I273" i="21"/>
  <c r="G273" i="21"/>
  <c r="F273" i="21"/>
  <c r="J272" i="21"/>
  <c r="I272" i="21"/>
  <c r="G272" i="21"/>
  <c r="F272" i="21"/>
  <c r="J271" i="21"/>
  <c r="I271" i="21"/>
  <c r="G271" i="21"/>
  <c r="F271" i="21"/>
  <c r="J270" i="21"/>
  <c r="I270" i="21"/>
  <c r="G270" i="21"/>
  <c r="F270" i="21"/>
  <c r="J269" i="21"/>
  <c r="I269" i="21"/>
  <c r="G269" i="21"/>
  <c r="F269" i="21"/>
  <c r="J268" i="21"/>
  <c r="I268" i="21"/>
  <c r="G268" i="21"/>
  <c r="F268" i="21"/>
  <c r="J267" i="21"/>
  <c r="I267" i="21"/>
  <c r="G267" i="21"/>
  <c r="F267" i="21"/>
  <c r="J266" i="21"/>
  <c r="I266" i="21"/>
  <c r="G266" i="21"/>
  <c r="F266" i="21"/>
  <c r="J265" i="21"/>
  <c r="I265" i="21"/>
  <c r="G265" i="21"/>
  <c r="F265" i="21"/>
  <c r="J264" i="21"/>
  <c r="I264" i="21"/>
  <c r="G264" i="21"/>
  <c r="F264" i="21"/>
  <c r="J263" i="21"/>
  <c r="I263" i="21"/>
  <c r="G263" i="21"/>
  <c r="F263" i="21"/>
  <c r="J262" i="21"/>
  <c r="I262" i="21"/>
  <c r="G262" i="21"/>
  <c r="F262" i="21"/>
  <c r="J261" i="21"/>
  <c r="I261" i="21"/>
  <c r="G261" i="21"/>
  <c r="F261" i="21"/>
  <c r="J260" i="21"/>
  <c r="I260" i="21"/>
  <c r="G260" i="21"/>
  <c r="F260" i="21"/>
  <c r="J259" i="21"/>
  <c r="I259" i="21"/>
  <c r="G259" i="21"/>
  <c r="F259" i="21"/>
  <c r="J258" i="21"/>
  <c r="I258" i="21"/>
  <c r="G258" i="21"/>
  <c r="F258" i="21"/>
  <c r="J257" i="21"/>
  <c r="I257" i="21"/>
  <c r="G257" i="21"/>
  <c r="F257" i="21"/>
  <c r="J256" i="21"/>
  <c r="I256" i="21"/>
  <c r="G256" i="21"/>
  <c r="F256" i="21"/>
  <c r="J255" i="21"/>
  <c r="I255" i="21"/>
  <c r="G255" i="21"/>
  <c r="F255" i="21"/>
  <c r="J254" i="21"/>
  <c r="I254" i="21"/>
  <c r="G254" i="21"/>
  <c r="F254" i="21"/>
  <c r="J253" i="21"/>
  <c r="I253" i="21"/>
  <c r="G253" i="21"/>
  <c r="F253" i="21"/>
  <c r="J252" i="21"/>
  <c r="I252" i="21"/>
  <c r="G252" i="21"/>
  <c r="F252" i="21"/>
  <c r="J251" i="21"/>
  <c r="I251" i="21"/>
  <c r="G251" i="21"/>
  <c r="F251" i="21"/>
  <c r="J250" i="21"/>
  <c r="I250" i="21"/>
  <c r="G250" i="21"/>
  <c r="F250" i="21"/>
  <c r="J249" i="21"/>
  <c r="I249" i="21"/>
  <c r="G249" i="21"/>
  <c r="F249" i="21"/>
  <c r="J248" i="21"/>
  <c r="I248" i="21"/>
  <c r="G248" i="21"/>
  <c r="F248" i="21"/>
  <c r="J247" i="21"/>
  <c r="I247" i="21"/>
  <c r="G247" i="21"/>
  <c r="F247" i="21"/>
  <c r="J246" i="21"/>
  <c r="I246" i="21"/>
  <c r="G246" i="21"/>
  <c r="F246" i="21"/>
  <c r="J245" i="21"/>
  <c r="I245" i="21"/>
  <c r="G245" i="21"/>
  <c r="F245" i="21"/>
  <c r="J244" i="21"/>
  <c r="I244" i="21"/>
  <c r="G244" i="21"/>
  <c r="F244" i="21"/>
  <c r="J243" i="21"/>
  <c r="I243" i="21"/>
  <c r="G243" i="21"/>
  <c r="F243" i="21"/>
  <c r="J242" i="21"/>
  <c r="I242" i="21"/>
  <c r="G242" i="21"/>
  <c r="F242" i="21"/>
  <c r="J241" i="21"/>
  <c r="I241" i="21"/>
  <c r="G241" i="21"/>
  <c r="F241" i="21"/>
  <c r="J240" i="21"/>
  <c r="I240" i="21"/>
  <c r="G240" i="21"/>
  <c r="F240" i="21"/>
  <c r="J239" i="21"/>
  <c r="I239" i="21"/>
  <c r="G239" i="21"/>
  <c r="F239" i="21"/>
  <c r="J238" i="21"/>
  <c r="I238" i="21"/>
  <c r="G238" i="21"/>
  <c r="F238" i="21"/>
  <c r="J237" i="21"/>
  <c r="I237" i="21"/>
  <c r="G237" i="21"/>
  <c r="F237" i="21"/>
  <c r="J236" i="21"/>
  <c r="I236" i="21"/>
  <c r="G236" i="21"/>
  <c r="F236" i="21"/>
  <c r="J235" i="21"/>
  <c r="I235" i="21"/>
  <c r="G235" i="21"/>
  <c r="F235" i="21"/>
  <c r="J234" i="21"/>
  <c r="I234" i="21"/>
  <c r="G234" i="21"/>
  <c r="F234" i="21"/>
  <c r="J233" i="21"/>
  <c r="I233" i="21"/>
  <c r="G233" i="21"/>
  <c r="F233" i="21"/>
  <c r="J232" i="21"/>
  <c r="I232" i="21"/>
  <c r="G232" i="21"/>
  <c r="F232" i="21"/>
  <c r="J231" i="21"/>
  <c r="I231" i="21"/>
  <c r="G231" i="21"/>
  <c r="F231" i="21"/>
  <c r="J230" i="21"/>
  <c r="I230" i="21"/>
  <c r="G230" i="21"/>
  <c r="F230" i="21"/>
  <c r="J229" i="21"/>
  <c r="I229" i="21"/>
  <c r="G229" i="21"/>
  <c r="F229" i="21"/>
  <c r="J228" i="21"/>
  <c r="I228" i="21"/>
  <c r="G228" i="21"/>
  <c r="F228" i="21"/>
  <c r="J227" i="21"/>
  <c r="I227" i="21"/>
  <c r="G227" i="21"/>
  <c r="F227" i="21"/>
  <c r="J226" i="21"/>
  <c r="I226" i="21"/>
  <c r="G226" i="21"/>
  <c r="F226" i="21"/>
  <c r="J225" i="21"/>
  <c r="I225" i="21"/>
  <c r="G225" i="21"/>
  <c r="F225" i="21"/>
  <c r="J224" i="21"/>
  <c r="I224" i="21"/>
  <c r="G224" i="21"/>
  <c r="F224" i="21"/>
  <c r="J223" i="21"/>
  <c r="I223" i="21"/>
  <c r="G223" i="21"/>
  <c r="F223" i="21"/>
  <c r="J222" i="21"/>
  <c r="I222" i="21"/>
  <c r="G222" i="21"/>
  <c r="F222" i="21"/>
  <c r="J221" i="21"/>
  <c r="I221" i="21"/>
  <c r="G221" i="21"/>
  <c r="F221" i="21"/>
  <c r="J220" i="21"/>
  <c r="I220" i="21"/>
  <c r="G220" i="21"/>
  <c r="F220" i="21"/>
  <c r="J219" i="21"/>
  <c r="I219" i="21"/>
  <c r="G219" i="21"/>
  <c r="F219" i="21"/>
  <c r="J218" i="21"/>
  <c r="I218" i="21"/>
  <c r="G218" i="21"/>
  <c r="F218" i="21"/>
  <c r="J217" i="21"/>
  <c r="I217" i="21"/>
  <c r="G217" i="21"/>
  <c r="F217" i="21"/>
  <c r="J216" i="21"/>
  <c r="I216" i="21"/>
  <c r="G216" i="21"/>
  <c r="F216" i="21"/>
  <c r="J215" i="21"/>
  <c r="I215" i="21"/>
  <c r="G215" i="21"/>
  <c r="F215" i="21"/>
  <c r="J214" i="21"/>
  <c r="I214" i="21"/>
  <c r="G214" i="21"/>
  <c r="F214" i="21"/>
  <c r="J213" i="21"/>
  <c r="I213" i="21"/>
  <c r="G213" i="21"/>
  <c r="F213" i="21"/>
  <c r="J212" i="21"/>
  <c r="I212" i="21"/>
  <c r="G212" i="21"/>
  <c r="F212" i="21"/>
  <c r="J211" i="21"/>
  <c r="I211" i="21"/>
  <c r="G211" i="21"/>
  <c r="F211" i="21"/>
  <c r="J210" i="21"/>
  <c r="I210" i="21"/>
  <c r="G210" i="21"/>
  <c r="F210" i="21"/>
  <c r="J209" i="21"/>
  <c r="I209" i="21"/>
  <c r="G209" i="21"/>
  <c r="F209" i="21"/>
  <c r="J208" i="21"/>
  <c r="I208" i="21"/>
  <c r="G208" i="21"/>
  <c r="F208" i="21"/>
  <c r="J207" i="21"/>
  <c r="I207" i="21"/>
  <c r="G207" i="21"/>
  <c r="F207" i="21"/>
  <c r="J206" i="21"/>
  <c r="I206" i="21"/>
  <c r="G206" i="21"/>
  <c r="F206" i="21"/>
  <c r="J205" i="21"/>
  <c r="I205" i="21"/>
  <c r="G205" i="21"/>
  <c r="F205" i="21"/>
  <c r="J204" i="21"/>
  <c r="I204" i="21"/>
  <c r="G204" i="21"/>
  <c r="F204" i="21"/>
  <c r="J203" i="21"/>
  <c r="I203" i="21"/>
  <c r="G203" i="21"/>
  <c r="F203" i="21"/>
  <c r="J202" i="21"/>
  <c r="I202" i="21"/>
  <c r="G202" i="21"/>
  <c r="F202" i="21"/>
  <c r="J201" i="21"/>
  <c r="I201" i="21"/>
  <c r="G201" i="21"/>
  <c r="F201" i="21"/>
  <c r="J200" i="21"/>
  <c r="I200" i="21"/>
  <c r="G200" i="21"/>
  <c r="F200" i="21"/>
  <c r="J43" i="21"/>
  <c r="I43" i="21"/>
  <c r="G43" i="21"/>
  <c r="F43" i="21"/>
  <c r="J42" i="21"/>
  <c r="I42" i="21"/>
  <c r="G42" i="21"/>
  <c r="F42" i="21"/>
  <c r="J41" i="21"/>
  <c r="I41" i="21"/>
  <c r="G41" i="21"/>
  <c r="F41" i="21"/>
  <c r="J40" i="21"/>
  <c r="I40" i="21"/>
  <c r="G40" i="21"/>
  <c r="F40" i="21"/>
  <c r="J39" i="21"/>
  <c r="I39" i="21"/>
  <c r="G39" i="21"/>
  <c r="F39" i="21"/>
  <c r="J38" i="21"/>
  <c r="I38" i="21"/>
  <c r="G38" i="21"/>
  <c r="F38" i="21"/>
  <c r="J37" i="21"/>
  <c r="I37" i="21"/>
  <c r="G37" i="21"/>
  <c r="F37" i="21"/>
  <c r="J36" i="21"/>
  <c r="I36" i="21"/>
  <c r="G36" i="21"/>
  <c r="F36" i="21"/>
  <c r="J35" i="21"/>
  <c r="I35" i="21"/>
  <c r="G35" i="21"/>
  <c r="F35" i="21"/>
  <c r="J34" i="21"/>
  <c r="I34" i="21"/>
  <c r="G34" i="21"/>
  <c r="F34" i="21"/>
  <c r="J33" i="21"/>
  <c r="I33" i="21"/>
  <c r="G33" i="21"/>
  <c r="F33" i="21"/>
  <c r="J32" i="21"/>
  <c r="I32" i="21"/>
  <c r="G32" i="21"/>
  <c r="F32" i="21"/>
  <c r="J31" i="21"/>
  <c r="I31" i="21"/>
  <c r="G31" i="21"/>
  <c r="F31" i="21"/>
  <c r="J30" i="21"/>
  <c r="I30" i="21"/>
  <c r="G30" i="21"/>
  <c r="F30" i="21"/>
  <c r="J29" i="21"/>
  <c r="I29" i="21"/>
  <c r="G29" i="21"/>
  <c r="F29" i="21"/>
  <c r="J28" i="21"/>
  <c r="I28" i="21"/>
  <c r="G28" i="21"/>
  <c r="F28" i="21"/>
  <c r="J27" i="21"/>
  <c r="I27" i="21"/>
  <c r="G27" i="21"/>
  <c r="F27" i="21"/>
  <c r="J26" i="21"/>
  <c r="I26" i="21"/>
  <c r="G26" i="21"/>
  <c r="F26" i="21"/>
  <c r="J25" i="21"/>
  <c r="I25" i="21"/>
  <c r="G25" i="21"/>
  <c r="F25" i="21"/>
  <c r="J24" i="21"/>
  <c r="I24" i="21"/>
  <c r="G24" i="21"/>
  <c r="F24" i="21"/>
  <c r="J23" i="21"/>
  <c r="I23" i="21"/>
  <c r="G23" i="21"/>
  <c r="F23" i="21"/>
  <c r="J22" i="21"/>
  <c r="I22" i="21"/>
  <c r="G22" i="21"/>
  <c r="F22" i="21"/>
  <c r="J21" i="21"/>
  <c r="I21" i="21"/>
  <c r="G21" i="21"/>
  <c r="F21" i="21"/>
  <c r="J20" i="21"/>
  <c r="I20" i="21"/>
  <c r="G20" i="21"/>
  <c r="F20" i="21"/>
  <c r="J19" i="21"/>
  <c r="I19" i="21"/>
  <c r="G19" i="21"/>
  <c r="F19" i="21"/>
  <c r="J18" i="21"/>
  <c r="I18" i="21"/>
  <c r="G18" i="21"/>
  <c r="F18" i="21"/>
  <c r="J17" i="21"/>
  <c r="I17" i="21"/>
  <c r="G17" i="21"/>
  <c r="F17" i="21"/>
  <c r="J16" i="21"/>
  <c r="I16" i="21"/>
  <c r="G16" i="21"/>
  <c r="F16" i="21"/>
  <c r="J15" i="21"/>
  <c r="I15" i="21"/>
  <c r="G15" i="21"/>
  <c r="F15" i="21"/>
  <c r="J14" i="21"/>
  <c r="I14" i="21"/>
  <c r="G14" i="21"/>
  <c r="F14" i="21"/>
  <c r="J13" i="21"/>
  <c r="I13" i="21"/>
  <c r="G13" i="21"/>
  <c r="F13" i="21"/>
  <c r="I12" i="21"/>
  <c r="G12" i="21"/>
  <c r="F12" i="21"/>
  <c r="I11" i="21"/>
  <c r="G11" i="21"/>
  <c r="F11" i="21"/>
  <c r="J10" i="21"/>
  <c r="I10" i="21"/>
  <c r="F10" i="21"/>
  <c r="J9" i="21"/>
  <c r="I9" i="21"/>
  <c r="G9" i="21"/>
  <c r="F9" i="21"/>
  <c r="J8" i="21"/>
  <c r="I8" i="21"/>
  <c r="G8" i="21"/>
  <c r="F8" i="21"/>
  <c r="J199" i="21"/>
  <c r="I199" i="21"/>
  <c r="G199" i="21"/>
  <c r="F199" i="21"/>
  <c r="J198" i="21"/>
  <c r="I198" i="21"/>
  <c r="G198" i="21"/>
  <c r="F198" i="21"/>
  <c r="J197" i="21"/>
  <c r="I197" i="21"/>
  <c r="G197" i="21"/>
  <c r="F197" i="21"/>
  <c r="J196" i="21"/>
  <c r="I196" i="21"/>
  <c r="G196" i="21"/>
  <c r="F196" i="21"/>
  <c r="J195" i="21"/>
  <c r="I195" i="21"/>
  <c r="G195" i="21"/>
  <c r="F195" i="21"/>
  <c r="J194" i="21"/>
  <c r="I194" i="21"/>
  <c r="G194" i="21"/>
  <c r="F194" i="21"/>
  <c r="J193" i="21"/>
  <c r="I193" i="21"/>
  <c r="G193" i="21"/>
  <c r="F193" i="21"/>
  <c r="J192" i="21"/>
  <c r="I192" i="21"/>
  <c r="G192" i="21"/>
  <c r="F192" i="21"/>
  <c r="J191" i="21"/>
  <c r="I191" i="21"/>
  <c r="G191" i="21"/>
  <c r="F191" i="21"/>
  <c r="J190" i="21"/>
  <c r="I190" i="21"/>
  <c r="G190" i="21"/>
  <c r="F190" i="21"/>
  <c r="J189" i="21"/>
  <c r="I189" i="21"/>
  <c r="G189" i="21"/>
  <c r="F189" i="21"/>
  <c r="J188" i="21"/>
  <c r="I188" i="21"/>
  <c r="G188" i="21"/>
  <c r="F188" i="21"/>
  <c r="J187" i="21"/>
  <c r="I187" i="21"/>
  <c r="G187" i="21"/>
  <c r="F187" i="21"/>
  <c r="J186" i="21"/>
  <c r="I186" i="21"/>
  <c r="G186" i="21"/>
  <c r="F186" i="21"/>
  <c r="J185" i="21"/>
  <c r="I185" i="21"/>
  <c r="G185" i="21"/>
  <c r="F185" i="21"/>
  <c r="J184" i="21"/>
  <c r="I184" i="21"/>
  <c r="G184" i="21"/>
  <c r="F184" i="21"/>
  <c r="J183" i="21"/>
  <c r="I183" i="21"/>
  <c r="G183" i="21"/>
  <c r="F183" i="21"/>
  <c r="J182" i="21"/>
  <c r="I182" i="21"/>
  <c r="G182" i="21"/>
  <c r="F182" i="21"/>
  <c r="J181" i="21"/>
  <c r="I181" i="21"/>
  <c r="G181" i="21"/>
  <c r="F181" i="21"/>
  <c r="J180" i="21"/>
  <c r="I180" i="21"/>
  <c r="G180" i="21"/>
  <c r="F180" i="21"/>
  <c r="J179" i="21"/>
  <c r="I179" i="21"/>
  <c r="G179" i="21"/>
  <c r="F179" i="21"/>
  <c r="J178" i="21"/>
  <c r="I178" i="21"/>
  <c r="G178" i="21"/>
  <c r="F178" i="21"/>
  <c r="J177" i="21"/>
  <c r="I177" i="21"/>
  <c r="G177" i="21"/>
  <c r="F177" i="21"/>
  <c r="J176" i="21"/>
  <c r="I176" i="21"/>
  <c r="G176" i="21"/>
  <c r="F176" i="21"/>
  <c r="J175" i="21"/>
  <c r="I175" i="21"/>
  <c r="G175" i="21"/>
  <c r="F175" i="21"/>
  <c r="J174" i="21"/>
  <c r="I174" i="21"/>
  <c r="G174" i="21"/>
  <c r="F174" i="21"/>
  <c r="J173" i="21"/>
  <c r="I173" i="21"/>
  <c r="G173" i="21"/>
  <c r="F173" i="21"/>
  <c r="J172" i="21"/>
  <c r="I172" i="21"/>
  <c r="G172" i="21"/>
  <c r="F172" i="21"/>
  <c r="J171" i="21"/>
  <c r="I171" i="21"/>
  <c r="G171" i="21"/>
  <c r="F171" i="21"/>
  <c r="J170" i="21"/>
  <c r="I170" i="21"/>
  <c r="G170" i="21"/>
  <c r="F170" i="21"/>
  <c r="J169" i="21"/>
  <c r="I169" i="21"/>
  <c r="G169" i="21"/>
  <c r="F169" i="21"/>
  <c r="J168" i="21"/>
  <c r="I168" i="21"/>
  <c r="G168" i="21"/>
  <c r="F168" i="21"/>
  <c r="J167" i="21"/>
  <c r="I167" i="21"/>
  <c r="G167" i="21"/>
  <c r="F167" i="21"/>
  <c r="J166" i="21"/>
  <c r="I166" i="21"/>
  <c r="G166" i="21"/>
  <c r="F166" i="21"/>
  <c r="J165" i="21"/>
  <c r="I165" i="21"/>
  <c r="G165" i="21"/>
  <c r="F165" i="21"/>
  <c r="J164" i="21"/>
  <c r="I164" i="21"/>
  <c r="G164" i="21"/>
  <c r="F164" i="21"/>
  <c r="J163" i="21"/>
  <c r="I163" i="21"/>
  <c r="G163" i="21"/>
  <c r="F163" i="21"/>
  <c r="J162" i="21"/>
  <c r="I162" i="21"/>
  <c r="G162" i="21"/>
  <c r="F162" i="21"/>
  <c r="J161" i="21"/>
  <c r="I161" i="21"/>
  <c r="G161" i="21"/>
  <c r="F161" i="21"/>
  <c r="J160" i="21"/>
  <c r="I160" i="21"/>
  <c r="G160" i="21"/>
  <c r="F160" i="21"/>
  <c r="J159" i="21"/>
  <c r="I159" i="21"/>
  <c r="G159" i="21"/>
  <c r="F159" i="21"/>
  <c r="J158" i="21"/>
  <c r="I158" i="21"/>
  <c r="G158" i="21"/>
  <c r="F158" i="21"/>
  <c r="J157" i="21"/>
  <c r="I157" i="21"/>
  <c r="G157" i="21"/>
  <c r="F157" i="21"/>
  <c r="J156" i="21"/>
  <c r="I156" i="21"/>
  <c r="G156" i="21"/>
  <c r="F156" i="21"/>
  <c r="J155" i="21"/>
  <c r="I155" i="21"/>
  <c r="G155" i="21"/>
  <c r="F155" i="21"/>
  <c r="J154" i="21"/>
  <c r="I154" i="21"/>
  <c r="G154" i="21"/>
  <c r="F154" i="21"/>
  <c r="J153" i="21"/>
  <c r="I153" i="21"/>
  <c r="G153" i="21"/>
  <c r="F153" i="21"/>
  <c r="J152" i="21"/>
  <c r="I152" i="21"/>
  <c r="G152" i="21"/>
  <c r="F152" i="21"/>
  <c r="J151" i="21"/>
  <c r="I151" i="21"/>
  <c r="G151" i="21"/>
  <c r="F151" i="21"/>
  <c r="J150" i="21"/>
  <c r="I150" i="21"/>
  <c r="G150" i="21"/>
  <c r="F150" i="21"/>
  <c r="J149" i="21"/>
  <c r="I149" i="21"/>
  <c r="G149" i="21"/>
  <c r="F149" i="21"/>
  <c r="J148" i="21"/>
  <c r="I148" i="21"/>
  <c r="G148" i="21"/>
  <c r="F148" i="21"/>
  <c r="J147" i="21"/>
  <c r="I147" i="21"/>
  <c r="G147" i="21"/>
  <c r="F147" i="21"/>
  <c r="J146" i="21"/>
  <c r="I146" i="21"/>
  <c r="G146" i="21"/>
  <c r="F146" i="21"/>
  <c r="J145" i="21"/>
  <c r="I145" i="21"/>
  <c r="G145" i="21"/>
  <c r="F145" i="21"/>
  <c r="J144" i="21"/>
  <c r="I144" i="21"/>
  <c r="G144" i="21"/>
  <c r="F144" i="21"/>
  <c r="J143" i="21"/>
  <c r="I143" i="21"/>
  <c r="G143" i="21"/>
  <c r="F143" i="21"/>
  <c r="J142" i="21"/>
  <c r="I142" i="21"/>
  <c r="G142" i="21"/>
  <c r="F142" i="21"/>
  <c r="J141" i="21"/>
  <c r="I141" i="21"/>
  <c r="G141" i="21"/>
  <c r="F141" i="21"/>
  <c r="J140" i="21"/>
  <c r="I140" i="21"/>
  <c r="G140" i="21"/>
  <c r="F140" i="21"/>
  <c r="J139" i="21"/>
  <c r="I139" i="21"/>
  <c r="G139" i="21"/>
  <c r="F139" i="21"/>
  <c r="J138" i="21"/>
  <c r="I138" i="21"/>
  <c r="G138" i="21"/>
  <c r="F138" i="21"/>
  <c r="J137" i="21"/>
  <c r="I137" i="21"/>
  <c r="G137" i="21"/>
  <c r="F137" i="21"/>
  <c r="J136" i="21"/>
  <c r="I136" i="21"/>
  <c r="G136" i="21"/>
  <c r="F136" i="21"/>
  <c r="J135" i="21"/>
  <c r="I135" i="21"/>
  <c r="G135" i="21"/>
  <c r="F135" i="21"/>
  <c r="J134" i="21"/>
  <c r="I134" i="21"/>
  <c r="G134" i="21"/>
  <c r="F134" i="21"/>
  <c r="J133" i="21"/>
  <c r="I133" i="21"/>
  <c r="G133" i="21"/>
  <c r="F133" i="21"/>
  <c r="J132" i="21"/>
  <c r="I132" i="21"/>
  <c r="G132" i="21"/>
  <c r="F132" i="21"/>
  <c r="J131" i="21"/>
  <c r="I131" i="21"/>
  <c r="G131" i="21"/>
  <c r="F131" i="21"/>
  <c r="J130" i="21"/>
  <c r="I130" i="21"/>
  <c r="G130" i="21"/>
  <c r="F130" i="21"/>
  <c r="J129" i="21"/>
  <c r="I129" i="21"/>
  <c r="G129" i="21"/>
  <c r="F129" i="21"/>
  <c r="J128" i="21"/>
  <c r="I128" i="21"/>
  <c r="G128" i="21"/>
  <c r="F128" i="21"/>
  <c r="J127" i="21"/>
  <c r="I127" i="21"/>
  <c r="G127" i="21"/>
  <c r="F127" i="21"/>
  <c r="J126" i="21"/>
  <c r="I126" i="21"/>
  <c r="G126" i="21"/>
  <c r="F126" i="21"/>
  <c r="J125" i="21"/>
  <c r="I125" i="21"/>
  <c r="G125" i="21"/>
  <c r="F125" i="21"/>
  <c r="J124" i="21"/>
  <c r="I124" i="21"/>
  <c r="G124" i="21"/>
  <c r="F124" i="21"/>
  <c r="J123" i="21"/>
  <c r="I123" i="21"/>
  <c r="G123" i="21"/>
  <c r="F123" i="21"/>
  <c r="J122" i="21"/>
  <c r="I122" i="21"/>
  <c r="G122" i="21"/>
  <c r="F122" i="21"/>
  <c r="J121" i="21"/>
  <c r="I121" i="21"/>
  <c r="G121" i="21"/>
  <c r="F121" i="21"/>
  <c r="J120" i="21"/>
  <c r="I120" i="21"/>
  <c r="G120" i="21"/>
  <c r="F120" i="21"/>
  <c r="J119" i="21"/>
  <c r="I119" i="21"/>
  <c r="G119" i="21"/>
  <c r="F119" i="21"/>
  <c r="J118" i="21"/>
  <c r="I118" i="21"/>
  <c r="G118" i="21"/>
  <c r="F118" i="21"/>
  <c r="J117" i="21"/>
  <c r="I117" i="21"/>
  <c r="G117" i="21"/>
  <c r="F117" i="21"/>
  <c r="J116" i="21"/>
  <c r="I116" i="21"/>
  <c r="G116" i="21"/>
  <c r="F116" i="21"/>
  <c r="J115" i="21"/>
  <c r="I115" i="21"/>
  <c r="G115" i="21"/>
  <c r="F115" i="21"/>
  <c r="J114" i="21"/>
  <c r="I114" i="21"/>
  <c r="G114" i="21"/>
  <c r="F114" i="21"/>
  <c r="J113" i="21"/>
  <c r="I113" i="21"/>
  <c r="G113" i="21"/>
  <c r="F113" i="21"/>
  <c r="J112" i="21"/>
  <c r="I112" i="21"/>
  <c r="G112" i="21"/>
  <c r="F112" i="21"/>
  <c r="J111" i="21"/>
  <c r="I111" i="21"/>
  <c r="G111" i="21"/>
  <c r="F111" i="21"/>
  <c r="J110" i="21"/>
  <c r="I110" i="21"/>
  <c r="G110" i="21"/>
  <c r="F110" i="21"/>
  <c r="J109" i="21"/>
  <c r="I109" i="21"/>
  <c r="G109" i="21"/>
  <c r="F109" i="21"/>
  <c r="J108" i="21"/>
  <c r="I108" i="21"/>
  <c r="G108" i="21"/>
  <c r="F108" i="21"/>
  <c r="J107" i="21"/>
  <c r="I107" i="21"/>
  <c r="G107" i="21"/>
  <c r="F107" i="21"/>
  <c r="J106" i="21"/>
  <c r="I106" i="21"/>
  <c r="G106" i="21"/>
  <c r="F106" i="21"/>
  <c r="J105" i="21"/>
  <c r="I105" i="21"/>
  <c r="G105" i="21"/>
  <c r="F105" i="21"/>
  <c r="J104" i="21"/>
  <c r="I104" i="21"/>
  <c r="G104" i="21"/>
  <c r="F104" i="21"/>
  <c r="J90" i="21"/>
  <c r="I90" i="21"/>
  <c r="G90" i="21"/>
  <c r="F90" i="21"/>
  <c r="J89" i="21"/>
  <c r="I89" i="21"/>
  <c r="G89" i="21"/>
  <c r="F89" i="21"/>
  <c r="J88" i="21"/>
  <c r="I88" i="21"/>
  <c r="G88" i="21"/>
  <c r="F88" i="21"/>
  <c r="J87" i="21"/>
  <c r="I87" i="21"/>
  <c r="G87" i="21"/>
  <c r="F87" i="21"/>
  <c r="J86" i="21"/>
  <c r="I86" i="21"/>
  <c r="G86" i="21"/>
  <c r="F86" i="21"/>
  <c r="J85" i="21"/>
  <c r="I85" i="21"/>
  <c r="G85" i="21"/>
  <c r="F85" i="21"/>
  <c r="J84" i="21"/>
  <c r="I84" i="21"/>
  <c r="G84" i="21"/>
  <c r="F84" i="21"/>
  <c r="J83" i="21"/>
  <c r="I83" i="21"/>
  <c r="G83" i="21"/>
  <c r="F83" i="21"/>
  <c r="J82" i="21"/>
  <c r="I82" i="21"/>
  <c r="G82" i="21"/>
  <c r="F82" i="21"/>
  <c r="J81" i="21"/>
  <c r="I81" i="21"/>
  <c r="G81" i="21"/>
  <c r="F81" i="21"/>
  <c r="J80" i="21"/>
  <c r="I80" i="21"/>
  <c r="G80" i="21"/>
  <c r="F80" i="21"/>
  <c r="J79" i="21"/>
  <c r="I79" i="21"/>
  <c r="G79" i="21"/>
  <c r="F79" i="21"/>
  <c r="J78" i="21"/>
  <c r="I78" i="21"/>
  <c r="G78" i="21"/>
  <c r="F78" i="21"/>
  <c r="J77" i="21"/>
  <c r="I77" i="21"/>
  <c r="G77" i="21"/>
  <c r="F77" i="21"/>
  <c r="J76" i="21"/>
  <c r="I76" i="21"/>
  <c r="G76" i="21"/>
  <c r="F76" i="21"/>
  <c r="J75" i="21"/>
  <c r="I75" i="21"/>
  <c r="G75" i="21"/>
  <c r="F75" i="21"/>
  <c r="J74" i="21"/>
  <c r="I74" i="21"/>
  <c r="G74" i="21"/>
  <c r="F74" i="21"/>
  <c r="J73" i="21"/>
  <c r="I73" i="21"/>
  <c r="G73" i="21"/>
  <c r="F73" i="21"/>
  <c r="J72" i="21"/>
  <c r="I72" i="21"/>
  <c r="G72" i="21"/>
  <c r="F72" i="21"/>
  <c r="J71" i="21"/>
  <c r="I71" i="21"/>
  <c r="G71" i="21"/>
  <c r="F71" i="21"/>
  <c r="J70" i="21"/>
  <c r="I70" i="21"/>
  <c r="G70" i="21"/>
  <c r="F70" i="21"/>
  <c r="J69" i="21"/>
  <c r="I69" i="21"/>
  <c r="G69" i="21"/>
  <c r="F69" i="21"/>
  <c r="J68" i="21"/>
  <c r="I68" i="21"/>
  <c r="G68" i="21"/>
  <c r="F68" i="21"/>
  <c r="J67" i="21"/>
  <c r="I67" i="21"/>
  <c r="G67" i="21"/>
  <c r="F67" i="21"/>
  <c r="J66" i="21"/>
  <c r="I66" i="21"/>
  <c r="G66" i="21"/>
  <c r="F66" i="21"/>
  <c r="J65" i="21"/>
  <c r="I65" i="21"/>
  <c r="G65" i="21"/>
  <c r="F65" i="21"/>
  <c r="J64" i="21"/>
  <c r="I64" i="21"/>
  <c r="G64" i="21"/>
  <c r="F64" i="21"/>
  <c r="J63" i="21"/>
  <c r="I63" i="21"/>
  <c r="G63" i="21"/>
  <c r="F63" i="21"/>
  <c r="J62" i="21"/>
  <c r="I62" i="21"/>
  <c r="G62" i="21"/>
  <c r="F62" i="21"/>
  <c r="J61" i="21"/>
  <c r="I61" i="21"/>
  <c r="G61" i="21"/>
  <c r="F61" i="21"/>
  <c r="J60" i="21"/>
  <c r="I60" i="21"/>
  <c r="G60" i="21"/>
  <c r="F60" i="21"/>
  <c r="J59" i="21"/>
  <c r="I59" i="21"/>
  <c r="G59" i="21"/>
  <c r="F59" i="21"/>
  <c r="J58" i="21"/>
  <c r="I58" i="21"/>
  <c r="G58" i="21"/>
  <c r="F58" i="21"/>
  <c r="J57" i="21"/>
  <c r="I57" i="21"/>
  <c r="G57" i="21"/>
  <c r="F57" i="21"/>
  <c r="J56" i="21"/>
  <c r="I56" i="21"/>
  <c r="G56" i="21"/>
  <c r="F56" i="21"/>
  <c r="J55" i="21"/>
  <c r="I55" i="21"/>
  <c r="G55" i="21"/>
  <c r="F55" i="21"/>
  <c r="J54" i="21"/>
  <c r="I54" i="21"/>
  <c r="G54" i="21"/>
  <c r="F54" i="21"/>
  <c r="J53" i="21"/>
  <c r="I53" i="21"/>
  <c r="G53" i="21"/>
  <c r="F53" i="21"/>
  <c r="J52" i="21"/>
  <c r="I52" i="21"/>
  <c r="G52" i="21"/>
  <c r="F52" i="21"/>
  <c r="J51" i="21"/>
  <c r="I51" i="21"/>
  <c r="G51" i="21"/>
  <c r="F51" i="21"/>
  <c r="J50" i="21"/>
  <c r="I50" i="21"/>
  <c r="G50" i="21"/>
  <c r="F50" i="21"/>
  <c r="J49" i="21"/>
  <c r="I49" i="21"/>
  <c r="G49" i="21"/>
  <c r="F49" i="21"/>
  <c r="J48" i="21"/>
  <c r="I48" i="21"/>
  <c r="G48" i="21"/>
  <c r="F48" i="21"/>
  <c r="J47" i="21"/>
  <c r="I47" i="21"/>
  <c r="G47" i="21"/>
  <c r="F47" i="21"/>
  <c r="J46" i="21"/>
  <c r="I46" i="21"/>
  <c r="G46" i="21"/>
  <c r="F46" i="21"/>
  <c r="J45" i="21"/>
  <c r="I45" i="21"/>
  <c r="G45" i="21"/>
  <c r="F45" i="21"/>
  <c r="J44" i="21"/>
  <c r="I44" i="21"/>
  <c r="G44" i="21"/>
  <c r="F44" i="21"/>
  <c r="H167" i="19"/>
  <c r="H166" i="19"/>
  <c r="H165" i="19"/>
  <c r="H164" i="19"/>
  <c r="H163" i="19"/>
  <c r="H162" i="19"/>
  <c r="H161" i="19"/>
  <c r="H160" i="19"/>
  <c r="H159" i="19"/>
  <c r="H158" i="19"/>
  <c r="H157" i="19"/>
  <c r="H156" i="19"/>
  <c r="H155" i="19"/>
  <c r="H154" i="19"/>
  <c r="H153" i="19"/>
  <c r="H152" i="19"/>
  <c r="H151" i="19"/>
  <c r="H150" i="19"/>
  <c r="H149" i="19"/>
  <c r="H148" i="19"/>
  <c r="H147" i="19"/>
  <c r="H146" i="19"/>
  <c r="H145" i="19"/>
  <c r="H144" i="19"/>
  <c r="H143" i="19"/>
  <c r="H142" i="19"/>
  <c r="H141" i="19"/>
  <c r="H140" i="19"/>
  <c r="H139" i="19"/>
  <c r="H138" i="19"/>
  <c r="H137" i="19"/>
  <c r="H136" i="19"/>
  <c r="H135" i="19"/>
  <c r="H134" i="19"/>
  <c r="H133" i="19"/>
  <c r="H132" i="19"/>
  <c r="H131" i="19"/>
  <c r="H130" i="19"/>
  <c r="H129" i="19"/>
  <c r="H128" i="19"/>
  <c r="H127" i="19"/>
  <c r="H126" i="19"/>
  <c r="H125" i="19"/>
  <c r="H124" i="19"/>
  <c r="H123" i="19"/>
  <c r="H122" i="19"/>
  <c r="H121" i="19"/>
  <c r="H120" i="19"/>
  <c r="H119" i="19"/>
  <c r="H118" i="19"/>
  <c r="H105" i="19"/>
  <c r="H104" i="19"/>
  <c r="H103" i="19"/>
  <c r="H102" i="19"/>
  <c r="H101" i="19"/>
  <c r="H100" i="19"/>
  <c r="H99" i="19"/>
  <c r="H98" i="19"/>
  <c r="H97" i="19"/>
  <c r="H96" i="19"/>
  <c r="H95" i="19"/>
  <c r="H94" i="19"/>
  <c r="H93" i="19"/>
  <c r="H92" i="19"/>
  <c r="H91" i="19"/>
  <c r="H90" i="19"/>
  <c r="H89" i="19"/>
  <c r="H88" i="19"/>
  <c r="H87" i="19"/>
  <c r="H86" i="19"/>
  <c r="H85" i="19"/>
  <c r="H84" i="19"/>
  <c r="H83" i="19"/>
  <c r="H82" i="19"/>
  <c r="H81" i="19"/>
  <c r="H80" i="19"/>
  <c r="H79" i="19"/>
  <c r="H78" i="19"/>
  <c r="H77" i="19"/>
  <c r="H76" i="19"/>
  <c r="H75" i="19"/>
  <c r="H74" i="19"/>
  <c r="H73" i="19"/>
  <c r="H72" i="19"/>
  <c r="H71" i="19"/>
  <c r="H70" i="19"/>
  <c r="H69" i="19"/>
  <c r="H68" i="19"/>
  <c r="H67" i="19"/>
  <c r="H66" i="19"/>
  <c r="H65" i="19"/>
  <c r="H64" i="19"/>
  <c r="H63" i="19"/>
  <c r="H62" i="19"/>
  <c r="H61" i="19"/>
  <c r="H60" i="19"/>
  <c r="H59" i="19"/>
  <c r="H58" i="19"/>
  <c r="H57" i="19"/>
  <c r="H56" i="19"/>
  <c r="H55" i="19"/>
  <c r="H54" i="19"/>
  <c r="H53" i="19"/>
  <c r="H52" i="19"/>
  <c r="H51" i="19"/>
  <c r="H50" i="19"/>
  <c r="H49" i="19"/>
  <c r="H48" i="19"/>
  <c r="H47" i="19"/>
  <c r="H46" i="19"/>
  <c r="H45" i="19"/>
  <c r="H44" i="19"/>
  <c r="H43" i="19"/>
  <c r="H42" i="19"/>
  <c r="H41" i="19"/>
  <c r="H40" i="19"/>
  <c r="H39" i="19"/>
  <c r="H38" i="19"/>
  <c r="H37" i="19"/>
  <c r="H36" i="19"/>
  <c r="H35" i="19"/>
  <c r="H34" i="19"/>
  <c r="H33" i="19"/>
  <c r="H32" i="19"/>
  <c r="H31" i="19"/>
  <c r="H30" i="19"/>
  <c r="H29" i="19"/>
  <c r="H28" i="19"/>
  <c r="H27" i="19"/>
  <c r="H26" i="19"/>
  <c r="H25" i="19"/>
  <c r="H24" i="19"/>
  <c r="H23" i="19"/>
  <c r="H22" i="19"/>
  <c r="H21" i="19"/>
  <c r="H20" i="19"/>
  <c r="H19" i="19"/>
  <c r="H18" i="19"/>
  <c r="H17" i="19"/>
  <c r="H16" i="19"/>
  <c r="H15" i="19"/>
  <c r="H14" i="19"/>
  <c r="H13" i="19"/>
  <c r="H12" i="19"/>
  <c r="H11" i="19"/>
  <c r="H10" i="19"/>
  <c r="H9" i="19"/>
  <c r="K428" i="21" l="1"/>
  <c r="L428" i="21"/>
  <c r="J32" i="20"/>
  <c r="J29" i="20"/>
  <c r="J28" i="20"/>
  <c r="J27" i="20"/>
  <c r="J26" i="20"/>
  <c r="J25" i="20"/>
  <c r="J24" i="20"/>
  <c r="J23" i="20"/>
  <c r="J22" i="20"/>
  <c r="J21" i="20"/>
  <c r="J20" i="20"/>
  <c r="J19" i="20"/>
  <c r="J18" i="20"/>
  <c r="J17" i="20"/>
  <c r="J16" i="20"/>
  <c r="J15" i="20"/>
  <c r="J14" i="20"/>
  <c r="J13" i="20"/>
  <c r="J12" i="20"/>
  <c r="J11" i="20"/>
  <c r="J7" i="20"/>
  <c r="C14" i="23" l="1"/>
  <c r="M428" i="21"/>
  <c r="E14" i="23" l="1"/>
  <c r="G14" i="23" l="1"/>
  <c r="H14" i="23" s="1"/>
  <c r="J14" i="23" l="1"/>
  <c r="K14" i="23" s="1"/>
  <c r="C15" i="23"/>
  <c r="E15" i="23" l="1"/>
  <c r="G15" i="23" l="1"/>
  <c r="H15" i="23" l="1"/>
  <c r="J15" i="23" s="1"/>
  <c r="K15" i="23" l="1"/>
  <c r="C16" i="23" l="1"/>
  <c r="E16" i="23" l="1"/>
  <c r="G16" i="23" l="1"/>
  <c r="C17" i="23"/>
  <c r="H16" i="23" l="1"/>
  <c r="J16" i="23" s="1"/>
  <c r="K16" i="23" s="1"/>
  <c r="E17" i="23"/>
  <c r="G17" i="23" s="1"/>
  <c r="H17" i="23" l="1"/>
  <c r="J17" i="23" s="1"/>
  <c r="K17" i="23" l="1"/>
  <c r="C18" i="23"/>
  <c r="E18" i="23" l="1"/>
  <c r="E19" i="23" l="1"/>
  <c r="G18" i="23" l="1"/>
  <c r="H18" i="23" s="1"/>
  <c r="J18" i="23" l="1"/>
  <c r="J19" i="23" l="1"/>
  <c r="K18" i="23"/>
  <c r="K19" i="23" s="1"/>
  <c r="C30" i="23" l="1"/>
  <c r="C29" i="23"/>
  <c r="C28" i="23"/>
  <c r="C27" i="23"/>
  <c r="C26" i="23"/>
  <c r="E26" i="23" l="1"/>
  <c r="E27" i="23"/>
  <c r="E28" i="23"/>
  <c r="E29" i="23"/>
  <c r="E30" i="23"/>
  <c r="G28" i="23" l="1"/>
  <c r="H28" i="23" s="1"/>
  <c r="G27" i="23"/>
  <c r="H27" i="23" s="1"/>
  <c r="G26" i="23"/>
  <c r="H26" i="23" s="1"/>
  <c r="E31" i="23"/>
  <c r="G29" i="23" l="1"/>
  <c r="G30" i="23"/>
  <c r="J26" i="23"/>
  <c r="J28" i="23"/>
  <c r="K28" i="23" s="1"/>
  <c r="H29" i="23" l="1"/>
  <c r="J29" i="23" s="1"/>
  <c r="K29" i="23" s="1"/>
  <c r="H30" i="23"/>
  <c r="J30" i="23" s="1"/>
  <c r="K30" i="23" s="1"/>
  <c r="J27" i="23"/>
  <c r="K27" i="23" s="1"/>
  <c r="K26" i="23"/>
  <c r="K31" i="23" l="1"/>
  <c r="J31" i="23"/>
</calcChain>
</file>

<file path=xl/sharedStrings.xml><?xml version="1.0" encoding="utf-8"?>
<sst xmlns="http://schemas.openxmlformats.org/spreadsheetml/2006/main" count="27866" uniqueCount="6370">
  <si>
    <t>Condiciones a tener en cuenta en el diligenciamiento de la información</t>
  </si>
  <si>
    <t>Plazo de ejecución :</t>
  </si>
  <si>
    <t>Instrucciones</t>
  </si>
  <si>
    <t>Orientación para el diligenciamiento</t>
  </si>
  <si>
    <t>Nivel de detalle requerido</t>
  </si>
  <si>
    <t>Servicios a costo por el oferente y no facturables</t>
  </si>
  <si>
    <t>Línea de Servicios</t>
  </si>
  <si>
    <t>Breve descripción</t>
  </si>
  <si>
    <t>Componentes</t>
  </si>
  <si>
    <t>3.1. Mesa de servicio</t>
  </si>
  <si>
    <t xml:space="preserve">Es el punto de entrada y el único punto de contacto para todos los usuarios de los servicios tecnológicos de LA RAMA JUDICIAL en un esquema de Mesa de Servicios Virtual. Los agentes o analistas deben ser provistos de herramientas y contar con las competencias necesarias para registrar y tratar de dar resolución en el primer contacto, dentro de los acuerdos de niveles servicio aplicables para todos los servicios tecnológicos de la Rama Judicial. </t>
  </si>
  <si>
    <t>3.1.1.	Organización de la Mesa de servicios.</t>
  </si>
  <si>
    <t>3.1.2.	Soporte y atención al ciudadano.</t>
  </si>
  <si>
    <t>3.1.3.	Soporte a aplicaciones misionales y de apoyo.</t>
  </si>
  <si>
    <t>3.1.4.	Soporte a Microsoft Office 365 y aplicaciones complementarias.</t>
  </si>
  <si>
    <t>3.1.5.	Soporte para la conectividad de red.</t>
  </si>
  <si>
    <t>3.1.6.	Soporte a otros servicios, productos y recursos relacionados con la información y la tecnología.</t>
  </si>
  <si>
    <t>3.2. Audiencias virtuales, videoconferencia, streaming y portal de grabaciones a Nivel Nacional</t>
  </si>
  <si>
    <t>Servicios de audiencias virtuales, videoconferencias, streaming, incluyendo su agendamiento y la copia de las grabaciones al repositorio central, portal de gestión de grabaciones, y todos sus servicios conexos.</t>
  </si>
  <si>
    <t>3.2.2.	Soporte y administración de la herramienta Videoconferencia – Servicios en la Nube.</t>
  </si>
  <si>
    <t>3.2.3. Administración y soporte del portal de gestión de grabaciones.</t>
  </si>
  <si>
    <t>3.3. Gestión y desarrollo de software</t>
  </si>
  <si>
    <t>Servicios a contratar que son necesarios para garantizar que las aplicaciones satisfagan las necesidades de las partes interesadas internas y externas, en términos de funcionalidad, confiabilidad, mantenibilidad, cumplimiento y auditabilidad.</t>
  </si>
  <si>
    <t>3.3.1.	Mantenimiento preventivo y correctivo, administración, operación y soporte especializado a aplicaciones misionales y de apoyo.</t>
  </si>
  <si>
    <t>3.4. Gestión de plataformas e infraestructura</t>
  </si>
  <si>
    <t>Esta Línea de Servicio está definida de conformidad con ITIL® 4, incluye los servicios a contratar que son necesarios para gestionar la infraestructura y las plataformas utilizadas por LA RAMA JUDICIAL; mediante la ejecución de actividades utilizadas para planificar, diseñar, desarrollar, entregar, mantener y soportar infraestructura y tecnología de plataforma.</t>
  </si>
  <si>
    <t>3.4.1.	Soporte en sitio.</t>
  </si>
  <si>
    <t>3.4.2.	Gestión de garantías de equipos y suministros tecnológicos.</t>
  </si>
  <si>
    <t>3.4.3.	Instalación y gestión de equipos de continuidad.</t>
  </si>
  <si>
    <t>3.4.4.	Administración, operación y soporte especializado.</t>
  </si>
  <si>
    <t>3.4.5.	Centro de Operaciones de Red (NOC).</t>
  </si>
  <si>
    <t>3.4.6.	Actualización del inventario físico de elementos tecnológicos a nivel nacional.</t>
  </si>
  <si>
    <t>3.5. Adquisición de ofertas de servicios por demanda (Bolsa de servicios por demanda).</t>
  </si>
  <si>
    <t>LA ENTIDAD podrá a través de esta línea de servicios adquirir cuando lo requiera (por demanda) y mientras el contrato cuente con el recurso financiero necesario, ofertas de servicio para: 
• Mantenimiento preventivo.
• Suministro de repuestos.
• Servicios por demanda para Audiencias Virtuales.
• Ampliaciones a las líneas de servicio contratadas.
• Servicios complementarios de arrendamiento.</t>
  </si>
  <si>
    <t>3.5.1.	Condiciones generales.</t>
  </si>
  <si>
    <t>3.5.2.	Mantenimiento preventivo y correctivo en sitio.</t>
  </si>
  <si>
    <t>3.5.3.	Suministro de repuestos.</t>
  </si>
  <si>
    <t>3.5.4.	Servicios por demanda para Audiencias Virtuales.</t>
  </si>
  <si>
    <t>3.5.5.	Ampliaciones a las líneas de servicio contratadas.</t>
  </si>
  <si>
    <t>3.5.6.	Servicios complementarios de arrendamiento.</t>
  </si>
  <si>
    <t>3.6. Soporte a la Gestión de Servicios TI.</t>
  </si>
  <si>
    <t>La gestión de servicios de TI entregada por EL CONTRATISTA se orienta a ofrecer complemento y mejora a las capacidades organizacionales de LA ENTIDAD, a través de su integración en el sistema de valor del servicio, para cumplir con las necesidades definidas por LA ENTIDAD. EL CONTRATISTA debe proponer e implementar durante la ejecución del contrato mejoras al sistema de valor del servicio, implementando y gestionando buenas prácticas que contribuyan a la agregación de valor a los servicios prestados a los servidores judiciales. LA SUPERVISIÓN o INTERVENTORÍA debe revisar, observar, validar y autorizar, cuando así lo considere, las propuestas de mejora e implementación que EL CONTRATISTA proponga para obtener el mayor potencial de la prestación de servicios contratados.</t>
  </si>
  <si>
    <t>3.6.1.	Operación y soporte a la implementación y mejora de las prácticas y estándares de Gestión de TI.</t>
  </si>
  <si>
    <t>3.6.2.	Administración, operación y soporte a herramientas de gestión de servicios y operaciones de TI.</t>
  </si>
  <si>
    <t xml:space="preserve">Talento Humano </t>
  </si>
  <si>
    <t xml:space="preserve">Componentes </t>
  </si>
  <si>
    <t>Tiempo de contratación</t>
  </si>
  <si>
    <t xml:space="preserve"> Tipo de Servicio</t>
  </si>
  <si>
    <t>Rol</t>
  </si>
  <si>
    <t>Nivel de soporte</t>
  </si>
  <si>
    <t>Ubicación del personal</t>
  </si>
  <si>
    <t>Grupo de municipios</t>
  </si>
  <si>
    <t>Unidad de Facturación</t>
  </si>
  <si>
    <t>Horario prestación del servicio</t>
  </si>
  <si>
    <t>IVA 0,19</t>
  </si>
  <si>
    <t>Valor con IVA menor a seis (6) meses / Unidad</t>
  </si>
  <si>
    <t>Valor con IVA mayor de seis  (6) meses / Unidad</t>
  </si>
  <si>
    <t>LS04-STB-ATC-1</t>
  </si>
  <si>
    <t>SERVICIO TÉCNICO BASE</t>
  </si>
  <si>
    <t>APOYO AL TÉCNICO COORDINADOR</t>
  </si>
  <si>
    <t>Nivel 2</t>
  </si>
  <si>
    <t xml:space="preserve">En sitio (Instalaciones de la Entidad) </t>
  </si>
  <si>
    <t>Grupo No.1</t>
  </si>
  <si>
    <t>Mensual</t>
  </si>
  <si>
    <t>Jornada Única</t>
  </si>
  <si>
    <t>LS04-STB-ATC-2</t>
  </si>
  <si>
    <t>En sitio (Instalaciones de la Entidad)</t>
  </si>
  <si>
    <t>Jornada Nocturna</t>
  </si>
  <si>
    <t>LS04-STB-ATC-3</t>
  </si>
  <si>
    <t>Por Días</t>
  </si>
  <si>
    <t>LS04-STB-ATC-4</t>
  </si>
  <si>
    <t>Por Horas</t>
  </si>
  <si>
    <t>LS04-STB-ATC-5</t>
  </si>
  <si>
    <t>En sitio (instalaciones del contratista)</t>
  </si>
  <si>
    <t>General</t>
  </si>
  <si>
    <t>LS04-STB-ATC-6</t>
  </si>
  <si>
    <t>LS04-STB-ATC-7</t>
  </si>
  <si>
    <t>LS04-STB-ATC-8</t>
  </si>
  <si>
    <t>LS04-STB-ATC-9</t>
  </si>
  <si>
    <t>Grupo No.2</t>
  </si>
  <si>
    <t>LS04-STB-ATC-10</t>
  </si>
  <si>
    <t>LS04-STB-ATC-11</t>
  </si>
  <si>
    <t>LS04-STB-ATC-12</t>
  </si>
  <si>
    <t>LS04-STB-ATC-13</t>
  </si>
  <si>
    <t>Grupo No.3</t>
  </si>
  <si>
    <t>LS04-STB-ATC-14</t>
  </si>
  <si>
    <t>LS04-STB-ATC-15</t>
  </si>
  <si>
    <t>LS04-STB-ATC-16</t>
  </si>
  <si>
    <t>LS04-STB-ATC-17</t>
  </si>
  <si>
    <t>Grupo No.4</t>
  </si>
  <si>
    <t>LS04-STB-ATC-18</t>
  </si>
  <si>
    <t>LS04-STB-ATC-19</t>
  </si>
  <si>
    <t>LS04-STB-ATC-20</t>
  </si>
  <si>
    <t>LS04-STB-ATC-21</t>
  </si>
  <si>
    <t>Grupo No.5</t>
  </si>
  <si>
    <t>LS04-STB-ATC-22</t>
  </si>
  <si>
    <t>LS04-STB-ATC-23</t>
  </si>
  <si>
    <t>LS04-STB-ATC-24</t>
  </si>
  <si>
    <t>LS01-STB-AAMS-25</t>
  </si>
  <si>
    <t>AGENTE/ANALISTA DE MESA DE SERVICIOS (Nivel 1)</t>
  </si>
  <si>
    <t>Nivel 1</t>
  </si>
  <si>
    <t>LS01-STB-AAMS-26</t>
  </si>
  <si>
    <t>LS01-STB-AAMS-27</t>
  </si>
  <si>
    <t>LS01-STB-AAMS-28</t>
  </si>
  <si>
    <t>LS01-STB-AAMS-29</t>
  </si>
  <si>
    <t>LS01-STB-AAMS-30</t>
  </si>
  <si>
    <t>LS01-STB-AAMS-31</t>
  </si>
  <si>
    <t>LS01-STB-AAMS-32</t>
  </si>
  <si>
    <t>LS01-STB-AAMS-33</t>
  </si>
  <si>
    <t>LS01-STB-AAMS-34</t>
  </si>
  <si>
    <t>LS01-STB-AAMS-35</t>
  </si>
  <si>
    <t>LS01-STB-AAMS-36</t>
  </si>
  <si>
    <t>LS01-STB-AAMS-37</t>
  </si>
  <si>
    <t>En sitio (instalaciones de la Entidad)</t>
  </si>
  <si>
    <t>LS01-STB-AAMS-38</t>
  </si>
  <si>
    <t>LS01-STB-AAMS-39</t>
  </si>
  <si>
    <t>LS01-STB-AAMS-40</t>
  </si>
  <si>
    <t>LS01-STB-AAMS-41</t>
  </si>
  <si>
    <t>LS01-STB-AAMS-42</t>
  </si>
  <si>
    <t>LS01-STB-AAMS-43</t>
  </si>
  <si>
    <t>LS01-STB-AAMS-44</t>
  </si>
  <si>
    <t>LS01-STB-AAMS-45</t>
  </si>
  <si>
    <t>LS01-STB-AAMS-46</t>
  </si>
  <si>
    <t>LS01-STB-AAMS-47</t>
  </si>
  <si>
    <t>LS01-STB-AAMS-48</t>
  </si>
  <si>
    <t>LS01-STB-TSUC-49</t>
  </si>
  <si>
    <t>TÉCNICOS DE SOPORTE DE PRIMER NIVEL A USUARIOS DE CORREO</t>
  </si>
  <si>
    <t>LS01-STB-TSUC-50</t>
  </si>
  <si>
    <t>LS01-STB-TSUC-51</t>
  </si>
  <si>
    <t>LS01-STB-TSUC-52</t>
  </si>
  <si>
    <t>LS01-STB-TSUC-53</t>
  </si>
  <si>
    <t>LS01-STB-TSUC-54</t>
  </si>
  <si>
    <t>LS01-STB-TSUC-55</t>
  </si>
  <si>
    <t>LS01-STB-TSUC-56</t>
  </si>
  <si>
    <t>LS01-STB-TSUC-57</t>
  </si>
  <si>
    <t>LS01-STB-TSUC-58</t>
  </si>
  <si>
    <t>LS01-STB-TSUC-59</t>
  </si>
  <si>
    <t>LS01-STB-TSUC-60</t>
  </si>
  <si>
    <t>LS01-STB-TSUC-61</t>
  </si>
  <si>
    <t>LS01-STB-TSUC-62</t>
  </si>
  <si>
    <t>LS01-STB-TSUC-63</t>
  </si>
  <si>
    <t>LS01-STB-TSUC-64</t>
  </si>
  <si>
    <t>LS01-STB-TSUC-65</t>
  </si>
  <si>
    <t>LS01-STB-TSUC-66</t>
  </si>
  <si>
    <t>LS01-STB-TSUC-67</t>
  </si>
  <si>
    <t>LS01-STB-TSUC-68</t>
  </si>
  <si>
    <t>LS01-STB-TSUC-69</t>
  </si>
  <si>
    <t>LS01-STB-TSUC-70</t>
  </si>
  <si>
    <t>LS01-STB-TSUC-71</t>
  </si>
  <si>
    <t>LS01-STB-TSUC-72</t>
  </si>
  <si>
    <t>LS04-STA-TS-73</t>
  </si>
  <si>
    <t>SERVICIO TÉCNICO AVANZADO</t>
  </si>
  <si>
    <t>TÉCNICO DE SOPORTE</t>
  </si>
  <si>
    <t>LS04-STA-TS-74</t>
  </si>
  <si>
    <t>LS04-STA-TS-75</t>
  </si>
  <si>
    <t>LS04-STA-TS-76</t>
  </si>
  <si>
    <t>LS04-STA-TS-77</t>
  </si>
  <si>
    <t>LS04-STA-TS-78</t>
  </si>
  <si>
    <t>LS04-STA-TS-79</t>
  </si>
  <si>
    <t>LS04-STA-TS-80</t>
  </si>
  <si>
    <t>LS04-STA-TS-81</t>
  </si>
  <si>
    <t>LS04-STA-TS-82</t>
  </si>
  <si>
    <t>LS04-STA-TS-83</t>
  </si>
  <si>
    <t>LS04-STA-TS-84</t>
  </si>
  <si>
    <t>LS04-STA-TS-85</t>
  </si>
  <si>
    <t>LS04-STA-TS-86</t>
  </si>
  <si>
    <t>LS04-STA-TS-87</t>
  </si>
  <si>
    <t>LS04-STA-TS-88</t>
  </si>
  <si>
    <t>LS04-STA-TS-89</t>
  </si>
  <si>
    <t>LS04-STA-TS-90</t>
  </si>
  <si>
    <t>LS04-STA-TS-91</t>
  </si>
  <si>
    <t>LS04-STA-TS-92</t>
  </si>
  <si>
    <t>LS04-STA-TS-93</t>
  </si>
  <si>
    <t>LS04-STA-TS-94</t>
  </si>
  <si>
    <t>LS04-STA-TS-95</t>
  </si>
  <si>
    <t>LS04-STA-TS-96</t>
  </si>
  <si>
    <t>LS04-STA-TFV-97</t>
  </si>
  <si>
    <t>TÉCNICO DE SOPORTE FLOTANTE O VIAJERO</t>
  </si>
  <si>
    <t>LS04-STA-TFV-98</t>
  </si>
  <si>
    <t>LS04-STA-TFV-99</t>
  </si>
  <si>
    <t>LS04-STA-TFV-100</t>
  </si>
  <si>
    <t>LS04-STA-TFV-101</t>
  </si>
  <si>
    <t>LS04-STA-TFV-102</t>
  </si>
  <si>
    <t>LS04-STA-TFV-103</t>
  </si>
  <si>
    <t>LS04-STA-TFV-104</t>
  </si>
  <si>
    <t>LS04-STA-TFV-105</t>
  </si>
  <si>
    <t>LS04-STA-TFV-106</t>
  </si>
  <si>
    <t>LS04-STA-TFV-107</t>
  </si>
  <si>
    <t>LS04-STA-TFV-108</t>
  </si>
  <si>
    <t>LS04-STA-TFV-109</t>
  </si>
  <si>
    <t>LS04-STA-TFV-110</t>
  </si>
  <si>
    <t>LS04-STA-TFV-111</t>
  </si>
  <si>
    <t>LS04-STA-TFV-112</t>
  </si>
  <si>
    <t>LS04-STA-TFV-113</t>
  </si>
  <si>
    <t>LS04-STA-TFV-114</t>
  </si>
  <si>
    <t>LS04-STA-TFV-115</t>
  </si>
  <si>
    <t>LS04-STA-TFV-116</t>
  </si>
  <si>
    <t>LS04-STA-TFV-117</t>
  </si>
  <si>
    <t>LS04-STA-TFV-118</t>
  </si>
  <si>
    <t>LS04-STA-TFV-119</t>
  </si>
  <si>
    <t>LS04-STA-TFV-120</t>
  </si>
  <si>
    <t>LS03-STA-TAP-121</t>
  </si>
  <si>
    <t>TÉCNICO DE APLICACIONES</t>
  </si>
  <si>
    <t>LS03-STA-TAP-122</t>
  </si>
  <si>
    <t>LS03-STA-TAP-123</t>
  </si>
  <si>
    <t>LS03-STA-TAP-124</t>
  </si>
  <si>
    <t>LS03-STA-TAP-125</t>
  </si>
  <si>
    <t>LS03-STA-TAP-126</t>
  </si>
  <si>
    <t>LS03-STA-TAP-127</t>
  </si>
  <si>
    <t>LS03-STA-TAP-128</t>
  </si>
  <si>
    <t>LS03-STA-TAP-129</t>
  </si>
  <si>
    <t>LS03-STA-TAP-130</t>
  </si>
  <si>
    <t>LS03-STA-TAP-131</t>
  </si>
  <si>
    <t>LS03-STA-TAP-132</t>
  </si>
  <si>
    <t>LS03-STA-TAP-133</t>
  </si>
  <si>
    <t>LS03-STA-TAP-134</t>
  </si>
  <si>
    <t>LS03-STA-TAP-135</t>
  </si>
  <si>
    <t>LS03-STA-TAP-136</t>
  </si>
  <si>
    <t>LS03-STA-TAP-137</t>
  </si>
  <si>
    <t>LS03-STA-TAP-138</t>
  </si>
  <si>
    <t>LS03-STA-TAP-139</t>
  </si>
  <si>
    <t>LS03-STA-TAP-140</t>
  </si>
  <si>
    <t>LS03-STA-TAP-141</t>
  </si>
  <si>
    <t>LS03-STA-TAP-142</t>
  </si>
  <si>
    <t>LS03-STA-TAP-143</t>
  </si>
  <si>
    <t>LS03-STA-TAP-144</t>
  </si>
  <si>
    <t>LS06-STE-LCDU-145</t>
  </si>
  <si>
    <t>SERVICIO TÉCNICO ESPECIALIZADO</t>
  </si>
  <si>
    <t>LÍDER DE CALIDAD Y DEFENSORÍA DEL USUARIO</t>
  </si>
  <si>
    <t>LS06-STE-LCDU-146</t>
  </si>
  <si>
    <t>LS06-STE-LCDU-147</t>
  </si>
  <si>
    <t>LS06-STE-LCDU-148</t>
  </si>
  <si>
    <t>LS06-STE-LCDU-149</t>
  </si>
  <si>
    <t>LS06-STE-LCDU-150</t>
  </si>
  <si>
    <t>LS06-STE-LCDU-151</t>
  </si>
  <si>
    <t>LS06-STE-LCDU-152</t>
  </si>
  <si>
    <t>LS06-STE-LCDU-153</t>
  </si>
  <si>
    <t>LS06-STE-LCDU-154</t>
  </si>
  <si>
    <t>LS06-STE-LCDU-155</t>
  </si>
  <si>
    <t>LS06-STE-LCDU-156</t>
  </si>
  <si>
    <t>LS06-STE-LCDU-157</t>
  </si>
  <si>
    <t>LS06-STE-LCDU-158</t>
  </si>
  <si>
    <t>LS06-STE-LCDU-159</t>
  </si>
  <si>
    <t>LS06-STE-LCDU-160</t>
  </si>
  <si>
    <t>LS06-STE-LCDU-161</t>
  </si>
  <si>
    <t>LS06-STE-LCDU-162</t>
  </si>
  <si>
    <t>LS06-STE-LCDU-163</t>
  </si>
  <si>
    <t>LS06-STE-LCDU-164</t>
  </si>
  <si>
    <t>LS06-STE-LCDU-165</t>
  </si>
  <si>
    <t>LS06-STE-LCDU-166</t>
  </si>
  <si>
    <t>LS06-STE-LCDU-167</t>
  </si>
  <si>
    <t>LS06-STE-LCDU-168</t>
  </si>
  <si>
    <t>LS04-STE-TRC-169</t>
  </si>
  <si>
    <t>TÉCNICO DE APOYO A REDES Y CABLEADO ESTRUCTURADO</t>
  </si>
  <si>
    <t>LS04-STE-TRC-170</t>
  </si>
  <si>
    <t>LS04-STE-TRC-171</t>
  </si>
  <si>
    <t>LS04-STE-TRC-172</t>
  </si>
  <si>
    <t>LS04-STE-TRC-173</t>
  </si>
  <si>
    <t>LS04-STE-TRC-174</t>
  </si>
  <si>
    <t>LS04-STE-TRC-175</t>
  </si>
  <si>
    <t>LS04-STE-TRC-176</t>
  </si>
  <si>
    <t>LS04-STE-TRC-177</t>
  </si>
  <si>
    <t>LS04-STE-TRC-178</t>
  </si>
  <si>
    <t>LS04-STE-TRC-179</t>
  </si>
  <si>
    <t>LS04-STE-TRC-180</t>
  </si>
  <si>
    <t>LS04-STE-TRC-181</t>
  </si>
  <si>
    <t>LS04-STE-TRC-182</t>
  </si>
  <si>
    <t>LS04-STE-TRC-183</t>
  </si>
  <si>
    <t>LS04-STE-TRC-184</t>
  </si>
  <si>
    <t>LS04-STE-TRC-185</t>
  </si>
  <si>
    <t>LS04-STE-TRC-186</t>
  </si>
  <si>
    <t>LS04-STE-TRC-187</t>
  </si>
  <si>
    <t>LS04-STE-TRC-188</t>
  </si>
  <si>
    <t>LS04-STE-TRC-189</t>
  </si>
  <si>
    <t>LS04-STE-TRC-190</t>
  </si>
  <si>
    <t>LS04-STE-TRC-191</t>
  </si>
  <si>
    <t>LS04-STE-TRC-192</t>
  </si>
  <si>
    <t>LS04-STE-TSA-193</t>
  </si>
  <si>
    <t>TÉCNICO DE SALAS DE AUDIENCIAS</t>
  </si>
  <si>
    <t>LS04-STE-TSA-194</t>
  </si>
  <si>
    <t>LS04-STE-TSA-195</t>
  </si>
  <si>
    <t>LS04-STE-TSA-196</t>
  </si>
  <si>
    <t>LS04-STE-TSA-197</t>
  </si>
  <si>
    <t>LS04-STE-TSA-198</t>
  </si>
  <si>
    <t>LS04-STE-TSA-199</t>
  </si>
  <si>
    <t>LS04-STE-TSA-200</t>
  </si>
  <si>
    <t>LS04-STE-TSA-201</t>
  </si>
  <si>
    <t>LS04-STE-TSA-202</t>
  </si>
  <si>
    <t>LS04-STE-TSA-203</t>
  </si>
  <si>
    <t>LS04-STE-TSA-204</t>
  </si>
  <si>
    <t>LS04-STE-TSA-205</t>
  </si>
  <si>
    <t>LS04-STE-TSA-206</t>
  </si>
  <si>
    <t>LS04-STE-TSA-207</t>
  </si>
  <si>
    <t>LS04-STE-TSA-208</t>
  </si>
  <si>
    <t>LS04-STE-TSA-209</t>
  </si>
  <si>
    <t>LS04-STE-TSA-210</t>
  </si>
  <si>
    <t>LS04-STE-TSA-211</t>
  </si>
  <si>
    <t>LS04-STE-TSA-212</t>
  </si>
  <si>
    <t>LS04-STE-TSA-213</t>
  </si>
  <si>
    <t>LS04-STE-TSA-214</t>
  </si>
  <si>
    <t>LS04-STE-TSA-215</t>
  </si>
  <si>
    <t>LS04-STE-TSA-216</t>
  </si>
  <si>
    <t>LS04-STE-TEI-217</t>
  </si>
  <si>
    <t>TÉCNICO DE ESCANERS E IMPRESORAS</t>
  </si>
  <si>
    <t>LS04-STE-TEI-218</t>
  </si>
  <si>
    <t>LS04-STE-TEI-219</t>
  </si>
  <si>
    <t>LS04-STE-TEI-220</t>
  </si>
  <si>
    <t>LS04-STE-TEI-221</t>
  </si>
  <si>
    <t>LS04-STE-TEI-222</t>
  </si>
  <si>
    <t>LS04-STE-TEI-223</t>
  </si>
  <si>
    <t>LS04-STE-TEI-224</t>
  </si>
  <si>
    <t>LS04-STE-TEI-225</t>
  </si>
  <si>
    <t>LS04-STE-TEI-226</t>
  </si>
  <si>
    <t>LS04-STE-TEI-227</t>
  </si>
  <si>
    <t>LS04-STE-TEI-228</t>
  </si>
  <si>
    <t>LS04-STE-TEI-229</t>
  </si>
  <si>
    <t>LS04-STE-TEI-230</t>
  </si>
  <si>
    <t>LS04-STE-TEI-231</t>
  </si>
  <si>
    <t>LS04-STE-TEI-232</t>
  </si>
  <si>
    <t>LS04-STE-TEI-233</t>
  </si>
  <si>
    <t>LS04-STE-TEI-234</t>
  </si>
  <si>
    <t>LS04-STE-TEI-235</t>
  </si>
  <si>
    <t>LS04-STE-TEI-236</t>
  </si>
  <si>
    <t>LS04-STE-TEI-237</t>
  </si>
  <si>
    <t>LS04-STE-TEI-238</t>
  </si>
  <si>
    <t>LS04-STE-TEI-239</t>
  </si>
  <si>
    <t>LS04-STE-TEI-240</t>
  </si>
  <si>
    <t>LS04-STE-TC-241</t>
  </si>
  <si>
    <t>TÉCNICO COORDINADOR</t>
  </si>
  <si>
    <t>LS04-STE-TC-242</t>
  </si>
  <si>
    <t>LS04-STE-TC-243</t>
  </si>
  <si>
    <t>LS04-STE-TC-244</t>
  </si>
  <si>
    <t>LS04-STE-TC-245</t>
  </si>
  <si>
    <t>LS04-STE-TC-246</t>
  </si>
  <si>
    <t>LS04-STE-TC-247</t>
  </si>
  <si>
    <t>LS04-STE-TC-248</t>
  </si>
  <si>
    <t>LS04-STE-TC-249</t>
  </si>
  <si>
    <t>LS04-STE-TC-250</t>
  </si>
  <si>
    <t>LS04-STE-TC-251</t>
  </si>
  <si>
    <t>LS04-STE-TC-252</t>
  </si>
  <si>
    <t>LS04-STE-TC-253</t>
  </si>
  <si>
    <t>LS04-STE-TC-254</t>
  </si>
  <si>
    <t>LS04-STE-TC-255</t>
  </si>
  <si>
    <t>LS04-STE-TC-256</t>
  </si>
  <si>
    <t>LS04-STE-TC-257</t>
  </si>
  <si>
    <t>LS04-STE-TC-258</t>
  </si>
  <si>
    <t>LS04-STE-TC-259</t>
  </si>
  <si>
    <t>LS04-STE-TC-260</t>
  </si>
  <si>
    <t>LS04-STE-TC-261</t>
  </si>
  <si>
    <t>LS04-STE-TC-262</t>
  </si>
  <si>
    <t>LS04-STE-TC-263</t>
  </si>
  <si>
    <t>LS04-STE-TC-264</t>
  </si>
  <si>
    <t>LS04-SPB-ARC-265</t>
  </si>
  <si>
    <t>SERVICIO PROFESIONAL BÁSICO</t>
  </si>
  <si>
    <t>APOYO A REDES E INFRAESTRUCTURA Y CABLEADO ESTRUCTURADO</t>
  </si>
  <si>
    <t>LS04-SPB-ARC-266</t>
  </si>
  <si>
    <t>LS04-SPB-ARC-267</t>
  </si>
  <si>
    <t>LS04-SPB-ARC-268</t>
  </si>
  <si>
    <t>LS04-SPB-ARC-269</t>
  </si>
  <si>
    <t>LS04-SPB-ARC-270</t>
  </si>
  <si>
    <t>LS04-SPB-ARC-271</t>
  </si>
  <si>
    <t>LS04-SPB-ARC-272</t>
  </si>
  <si>
    <t>LS04-SPB-ARC-273</t>
  </si>
  <si>
    <t>LS04-SPB-ARC-274</t>
  </si>
  <si>
    <t>LS04-SPB-ARC-275</t>
  </si>
  <si>
    <t>LS04-SPB-ARC-276</t>
  </si>
  <si>
    <t>LS04-SPB-ARC-277</t>
  </si>
  <si>
    <t>LS04-SPB-ARC-278</t>
  </si>
  <si>
    <t>LS04-SPB-ARC-279</t>
  </si>
  <si>
    <t>LS04-SPB-ARC-280</t>
  </si>
  <si>
    <t>LS04-SPB-ARC-281</t>
  </si>
  <si>
    <t>LS04-SPB-ARC-282</t>
  </si>
  <si>
    <t>LS04-SPB-ARC-283</t>
  </si>
  <si>
    <t>LS04-SPB-ARC-284</t>
  </si>
  <si>
    <t>LS04-SPB-ARC-285</t>
  </si>
  <si>
    <t>LS04-SPB-ARC-286</t>
  </si>
  <si>
    <t>LS04-SPB-ARC-287</t>
  </si>
  <si>
    <t>LS04-SPB-ARC-288</t>
  </si>
  <si>
    <t>LS03-SPB-TSPW-289</t>
  </si>
  <si>
    <t>TÉCNICO DE SOPORTE AL PORTAL WEB</t>
  </si>
  <si>
    <t>LS03-SPB-TSPW-290</t>
  </si>
  <si>
    <t>LS03-SPB-TSPW-291</t>
  </si>
  <si>
    <t>LS03-SPB-TSPW-292</t>
  </si>
  <si>
    <t>LS03-SPB-TSPW-293</t>
  </si>
  <si>
    <t>LS03-SPB-TSPW-294</t>
  </si>
  <si>
    <t>LS03-SPB-TSPW-295</t>
  </si>
  <si>
    <t>LS03-SPB-TSPW-296</t>
  </si>
  <si>
    <t>LS03-SPB-TSPW-297</t>
  </si>
  <si>
    <t>LS03-SPB-TSPW-298</t>
  </si>
  <si>
    <t>LS03-SPB-TSPW-299</t>
  </si>
  <si>
    <t>LS03-SPB-TSPW-300</t>
  </si>
  <si>
    <t>LS03-SPB-TSPW-301</t>
  </si>
  <si>
    <t>LS03-SPB-TSPW-302</t>
  </si>
  <si>
    <t>LS03-SPB-TSPW-303</t>
  </si>
  <si>
    <t>LS03-SPB-TSPW-304</t>
  </si>
  <si>
    <t>LS03-SPB-TSPW-305</t>
  </si>
  <si>
    <t>LS03-SPB-TSPW-306</t>
  </si>
  <si>
    <t>LS03-SPB-TSPW-307</t>
  </si>
  <si>
    <t>LS03-SPB-TSPW-308</t>
  </si>
  <si>
    <t>LS03-SPB-TSPW-309</t>
  </si>
  <si>
    <t>LS03-SPB-TSPW-310</t>
  </si>
  <si>
    <t>LS03-SPB-TSPW-311</t>
  </si>
  <si>
    <t>LS03-SPB-TSPW-312</t>
  </si>
  <si>
    <t>LS04-SPB-EDA-313</t>
  </si>
  <si>
    <t>ESPECIALISTA EN DIRECTORIO ACTIVO</t>
  </si>
  <si>
    <t>LS04-SPB-EDA-314</t>
  </si>
  <si>
    <t>LS04-SPB-EDA-315</t>
  </si>
  <si>
    <t>LS04-SPB-EDA-316</t>
  </si>
  <si>
    <t>LS04-SPB-EDA-317</t>
  </si>
  <si>
    <t>LS04-SPB-EDA-318</t>
  </si>
  <si>
    <t>LS04-SPB-EDA-319</t>
  </si>
  <si>
    <t>LS04-SPB-EDA-320</t>
  </si>
  <si>
    <t>LS04-SPB-EDA-321</t>
  </si>
  <si>
    <t>LS04-SPB-EDA-322</t>
  </si>
  <si>
    <t>LS04-SPB-EDA-323</t>
  </si>
  <si>
    <t>LS04-SPB-EDA-324</t>
  </si>
  <si>
    <t>LS04-SPB-EDA-325</t>
  </si>
  <si>
    <t>LS04-SPB-EDA-326</t>
  </si>
  <si>
    <t>LS04-SPB-EDA-327</t>
  </si>
  <si>
    <t>LS04-SPB-EDA-328</t>
  </si>
  <si>
    <t>LS04-SPB-EDA-329</t>
  </si>
  <si>
    <t>LS04-SPB-EDA-330</t>
  </si>
  <si>
    <t>LS04-SPB-EDA-331</t>
  </si>
  <si>
    <t>LS04-SPB-EDA-332</t>
  </si>
  <si>
    <t>LS04-SPB-EDA-333</t>
  </si>
  <si>
    <t>LS04-SPB-EDA-334</t>
  </si>
  <si>
    <t>LS04-SPB-EDA-335</t>
  </si>
  <si>
    <t>LS04-SPB-EDA-336</t>
  </si>
  <si>
    <t>LS01-SPB-SBAM-337</t>
  </si>
  <si>
    <t>SOPORTE BÁSICO - APLICATIVOS MISIONALES</t>
  </si>
  <si>
    <t>LS01-SPB-SBAM-338</t>
  </si>
  <si>
    <t>LS01-SPB-SBAM-339</t>
  </si>
  <si>
    <t>LS01-SPB-SBAM-340</t>
  </si>
  <si>
    <t>LS01-SPB-SBAM-341</t>
  </si>
  <si>
    <t>LS01-SPB-SBAM-342</t>
  </si>
  <si>
    <t>LS01-SPB-SBAM-343</t>
  </si>
  <si>
    <t>LS01-SPB-SBAM-344</t>
  </si>
  <si>
    <t>LS01-SPB-SBAM-345</t>
  </si>
  <si>
    <t>LS01-SPB-SBAM-346</t>
  </si>
  <si>
    <t>LS01-SPB-SBAM-347</t>
  </si>
  <si>
    <t>LS01-SPB-SBAM-348</t>
  </si>
  <si>
    <t>LS01-SPB-SBAM-349</t>
  </si>
  <si>
    <t>LS01-SPB-SBAM-350</t>
  </si>
  <si>
    <t>LS01-SPB-SBAM-351</t>
  </si>
  <si>
    <t>LS01-SPB-SBAM-352</t>
  </si>
  <si>
    <t>LS01-SPB-SBAM-353</t>
  </si>
  <si>
    <t>LS01-SPB-SBAM-354</t>
  </si>
  <si>
    <t>LS01-SPB-SBAM-355</t>
  </si>
  <si>
    <t>LS01-SPB-SBAM-356</t>
  </si>
  <si>
    <t>LS01-SPB-SBAM-357</t>
  </si>
  <si>
    <t>LS01-SPB-SBAM-358</t>
  </si>
  <si>
    <t>LS01-SPB-SBAM-359</t>
  </si>
  <si>
    <t>LS01-SPB-SBAM-360</t>
  </si>
  <si>
    <t>LS01-SPA-SAC-361</t>
  </si>
  <si>
    <t>SERVICIO PROFESIONAL AVANZADO</t>
  </si>
  <si>
    <t>SOPORTE ATENCIÓN AL CIUDADANO</t>
  </si>
  <si>
    <t>LS01-SPA-SAC-362</t>
  </si>
  <si>
    <t>LS01-SPA-SAC-363</t>
  </si>
  <si>
    <t>LS01-SPA-SAC-364</t>
  </si>
  <si>
    <t>LS01-SPA-SAC-365</t>
  </si>
  <si>
    <t>LS01-SPA-SAC-366</t>
  </si>
  <si>
    <t>LS01-SPA-SAC-367</t>
  </si>
  <si>
    <t>LS01-SPA-SAC-368</t>
  </si>
  <si>
    <t>LS01-SPA-SAC-369</t>
  </si>
  <si>
    <t>LS01-SPA-SAC-370</t>
  </si>
  <si>
    <t>LS01-SPA-SAC-371</t>
  </si>
  <si>
    <t>LS01-SPA-SAC-372</t>
  </si>
  <si>
    <t>LS01-SPA-SAC-373</t>
  </si>
  <si>
    <t>LS01-SPA-SAC-374</t>
  </si>
  <si>
    <t>LS01-SPA-SAC-375</t>
  </si>
  <si>
    <t>LS01-SPA-SAC-376</t>
  </si>
  <si>
    <t>LS01-SPA-SAC-377</t>
  </si>
  <si>
    <t>LS01-SPA-SAC-378</t>
  </si>
  <si>
    <t>LS01-SPA-SAC-379</t>
  </si>
  <si>
    <t>LS01-SPA-SAC-380</t>
  </si>
  <si>
    <t>LS01-SPA-SAC-381</t>
  </si>
  <si>
    <t>LS01-SPA-SAC-382</t>
  </si>
  <si>
    <t>LS01-SPA-SAC-383</t>
  </si>
  <si>
    <t>LS01-SPA-SAC-384</t>
  </si>
  <si>
    <t>LS03-SPA-SAAM-385</t>
  </si>
  <si>
    <t>SOPORTE AVANZADO - APLICATIVOS MISIONALES</t>
  </si>
  <si>
    <t>LS03-SPA-SAAM-386</t>
  </si>
  <si>
    <t>LS03-SPA-SAAM-387</t>
  </si>
  <si>
    <t>LS03-SPA-SAAM-388</t>
  </si>
  <si>
    <t>LS03-SPA-SAAM-389</t>
  </si>
  <si>
    <t>LS03-SPA-SAAM-390</t>
  </si>
  <si>
    <t>LS03-SPA-SAAM-391</t>
  </si>
  <si>
    <t>LS03-SPA-SAAM-392</t>
  </si>
  <si>
    <t>LS03-SPA-SAAM-393</t>
  </si>
  <si>
    <t>LS03-SPA-SAAM-394</t>
  </si>
  <si>
    <t>LS03-SPA-SAAM-395</t>
  </si>
  <si>
    <t>LS03-SPA-SAAM-396</t>
  </si>
  <si>
    <t>LS03-SPA-SAAM-397</t>
  </si>
  <si>
    <t>LS03-SPA-SAAM-398</t>
  </si>
  <si>
    <t>LS03-SPA-SAAM-399</t>
  </si>
  <si>
    <t>LS03-SPA-SAAM-400</t>
  </si>
  <si>
    <t>LS03-SPA-SAAM-401</t>
  </si>
  <si>
    <t>LS03-SPA-SAAM-402</t>
  </si>
  <si>
    <t>LS03-SPA-SAAM-403</t>
  </si>
  <si>
    <t>LS03-SPA-SAAM-404</t>
  </si>
  <si>
    <t>LS03-SPA-SAAM-405</t>
  </si>
  <si>
    <t>LS03-SPA-SAAM-406</t>
  </si>
  <si>
    <t>LS03-SPA-SAAM-407</t>
  </si>
  <si>
    <t>LS03-SPA-SAAM-408</t>
  </si>
  <si>
    <t>LS04-SPE-ESER-409</t>
  </si>
  <si>
    <t>SERVICIO PROFESIONAL ESPECIALIZADO</t>
  </si>
  <si>
    <t>ESPECIALISTA EN SERVIDORES</t>
  </si>
  <si>
    <t>LS04-SPE-ESER-410</t>
  </si>
  <si>
    <t>LS04-SPE-ESER-411</t>
  </si>
  <si>
    <t>LS04-SPE-ESER-412</t>
  </si>
  <si>
    <t>LS04-SPE-ESER-413</t>
  </si>
  <si>
    <t>LS04-SPE-ESER-414</t>
  </si>
  <si>
    <t>LS04-SPE-ESER-415</t>
  </si>
  <si>
    <t>LS04-SPE-ESER-416</t>
  </si>
  <si>
    <t>LS04-SPE-ESER-417</t>
  </si>
  <si>
    <t>LS04-SPE-ESER-418</t>
  </si>
  <si>
    <t>LS04-SPE-ESER-419</t>
  </si>
  <si>
    <t>LS04-SPE-ESER-420</t>
  </si>
  <si>
    <t>LS04-SPE-ESER-421</t>
  </si>
  <si>
    <t>LS04-SPE-ESER-422</t>
  </si>
  <si>
    <t>LS04-SPE-ESER-423</t>
  </si>
  <si>
    <t>LS04-SPE-ESER-424</t>
  </si>
  <si>
    <t>LS04-SPE-ESER-425</t>
  </si>
  <si>
    <t>LS04-SPE-ESER-426</t>
  </si>
  <si>
    <t>LS04-SPE-ESER-427</t>
  </si>
  <si>
    <t>LS04-SPE-ESER-428</t>
  </si>
  <si>
    <t>LS04-SPE-ESER-429</t>
  </si>
  <si>
    <t>LS04-SPE-ESER-430</t>
  </si>
  <si>
    <t>LS04-SPE-ESER-431</t>
  </si>
  <si>
    <t>LS04-SPE-ESER-432</t>
  </si>
  <si>
    <t>LS04-SPE-ESA-433</t>
  </si>
  <si>
    <t>ESPECIALISTA EN SOPORTE DE ANTIVIRUS</t>
  </si>
  <si>
    <t>LS04-SPE-ESA-434</t>
  </si>
  <si>
    <t>LS04-SPE-ESA-435</t>
  </si>
  <si>
    <t>LS04-SPE-ESA-436</t>
  </si>
  <si>
    <t>LS04-SPE-ESA-437</t>
  </si>
  <si>
    <t>LS04-SPE-ESA-438</t>
  </si>
  <si>
    <t>LS04-SPE-ESA-439</t>
  </si>
  <si>
    <t>LS04-SPE-ESA-440</t>
  </si>
  <si>
    <t>LS04-SPE-ESA-441</t>
  </si>
  <si>
    <t>LS04-SPE-ESA-442</t>
  </si>
  <si>
    <t>LS04-SPE-ESA-443</t>
  </si>
  <si>
    <t>LS04-SPE-ESA-444</t>
  </si>
  <si>
    <t>LS04-SPE-ESA-445</t>
  </si>
  <si>
    <t>LS04-SPE-ESA-446</t>
  </si>
  <si>
    <t>LS04-SPE-ESA-447</t>
  </si>
  <si>
    <t>LS04-SPE-ESA-448</t>
  </si>
  <si>
    <t>LS04-SPE-ESA-449</t>
  </si>
  <si>
    <t>LS04-SPE-ESA-450</t>
  </si>
  <si>
    <t>LS04-SPE-ESA-451</t>
  </si>
  <si>
    <t>LS04-SPE-ESA-452</t>
  </si>
  <si>
    <t>LS04-SPE-ESA-453</t>
  </si>
  <si>
    <t>LS04-SPE-ESA-454</t>
  </si>
  <si>
    <t>LS04-SPE-ESA-455</t>
  </si>
  <si>
    <t>LS04-SPE-ESA-456</t>
  </si>
  <si>
    <t>LS06-SPE-EITIL-481</t>
  </si>
  <si>
    <t>ESPECIALISTA EN ITIL</t>
  </si>
  <si>
    <t>LS06-SPE-EITIL-482</t>
  </si>
  <si>
    <t>LS06-SPE-EITIL-483</t>
  </si>
  <si>
    <t>LS06-SPE-EITIL-484</t>
  </si>
  <si>
    <t>LS06-SPE-EITIL-485</t>
  </si>
  <si>
    <t>LS06-SPE-EITIL-486</t>
  </si>
  <si>
    <t>LS06-SPE-EITIL-487</t>
  </si>
  <si>
    <t>LS06-SPE-EITIL-488</t>
  </si>
  <si>
    <t>LS06-SPE-EITIL-489</t>
  </si>
  <si>
    <t>LS06-SPE-EITIL-490</t>
  </si>
  <si>
    <t>LS06-SPE-EITIL-491</t>
  </si>
  <si>
    <t>LS06-SPE-EITIL-492</t>
  </si>
  <si>
    <t>LS06-SPE-EITIL-493</t>
  </si>
  <si>
    <t>LS06-SPE-EITIL-494</t>
  </si>
  <si>
    <t>LS06-SPE-EITIL-495</t>
  </si>
  <si>
    <t>LS06-SPE-EITIL-496</t>
  </si>
  <si>
    <t>LS06-SPE-EITIL-497</t>
  </si>
  <si>
    <t>LS06-SPE-EITIL-498</t>
  </si>
  <si>
    <t>LS06-SPE-EITIL-499</t>
  </si>
  <si>
    <t>LS06-SPE-EITIL-500</t>
  </si>
  <si>
    <t>LS06-SPE-EITIL-501</t>
  </si>
  <si>
    <t>LS06-SPE-EITIL-502</t>
  </si>
  <si>
    <t>LS06-SPE-EITIL-503</t>
  </si>
  <si>
    <t>LS06-SPE-EITIL-504</t>
  </si>
  <si>
    <t>LS01-SPC-CMS-505</t>
  </si>
  <si>
    <t>SERVICIO PROFESIONAL DE COORDINACIÓN</t>
  </si>
  <si>
    <t>COORDINADOR DE MESA DE SERVICIOS</t>
  </si>
  <si>
    <t>LS01-SPC-CMS-506</t>
  </si>
  <si>
    <t>LS01-SPC-CMS-507</t>
  </si>
  <si>
    <t>LS01-SPC-CMS-508</t>
  </si>
  <si>
    <t>LS01-SPC-CMS-509</t>
  </si>
  <si>
    <t>LS01-SPC-CMS-510</t>
  </si>
  <si>
    <t>LS01-SPC-CMS-511</t>
  </si>
  <si>
    <t>LS01-SPC-CMS-512</t>
  </si>
  <si>
    <t>LS01-SPC-CMS-513</t>
  </si>
  <si>
    <t>LS01-SPC-CMS-514</t>
  </si>
  <si>
    <t>LS01-SPC-CMS-515</t>
  </si>
  <si>
    <t>LS01-SPC-CMS-516</t>
  </si>
  <si>
    <t>LS01-SPC-CMS-517</t>
  </si>
  <si>
    <t>LS01-SPC-CMS-518</t>
  </si>
  <si>
    <t>LS01-SPC-CMS-519</t>
  </si>
  <si>
    <t>LS01-SPC-CMS-520</t>
  </si>
  <si>
    <t>LS01-SPC-CMS-521</t>
  </si>
  <si>
    <t>LS01-SPC-CMS-522</t>
  </si>
  <si>
    <t>LS01-SPC-CMS-523</t>
  </si>
  <si>
    <t>LS01-SPC-CMS-524</t>
  </si>
  <si>
    <t>LS01-SPC-CMS-525</t>
  </si>
  <si>
    <t>LS01-SPC-CMS-526</t>
  </si>
  <si>
    <t>LS01-SPC-CMS-527</t>
  </si>
  <si>
    <t>LS01-SPC-CMS-528</t>
  </si>
  <si>
    <t>LS04-SPC-LREI-529</t>
  </si>
  <si>
    <t>LÍDER DE REDES E INFRAESTRUCTURA</t>
  </si>
  <si>
    <t>LS04-SPC-LREI-530</t>
  </si>
  <si>
    <t>LS04-SPC-LREI-531</t>
  </si>
  <si>
    <t>LS04-SPC-LREI-532</t>
  </si>
  <si>
    <t>LS04-SPC-LREI-533</t>
  </si>
  <si>
    <t>LS04-SPC-LREI-534</t>
  </si>
  <si>
    <t>LS04-SPC-LREI-535</t>
  </si>
  <si>
    <t>LS04-SPC-LREI-536</t>
  </si>
  <si>
    <t>LS04-SPC-LREI-537</t>
  </si>
  <si>
    <t>LS04-SPC-LREI-538</t>
  </si>
  <si>
    <t>LS04-SPC-LREI-539</t>
  </si>
  <si>
    <t>LS04-SPC-LREI-540</t>
  </si>
  <si>
    <t>LS04-SPC-LREI-541</t>
  </si>
  <si>
    <t>LS04-SPC-LREI-542</t>
  </si>
  <si>
    <t>LS04-SPC-LREI-543</t>
  </si>
  <si>
    <t>LS04-SPC-LREI-544</t>
  </si>
  <si>
    <t>LS04-SPC-LREI-545</t>
  </si>
  <si>
    <t>LS04-SPC-LREI-546</t>
  </si>
  <si>
    <t>LS04-SPC-LREI-547</t>
  </si>
  <si>
    <t>LS04-SPC-LREI-548</t>
  </si>
  <si>
    <t>LS04-SPC-LREI-549</t>
  </si>
  <si>
    <t>LS04-SPC-LREI-550</t>
  </si>
  <si>
    <t>LS04-SPC-LREI-551</t>
  </si>
  <si>
    <t>LS04-SPC-LREI-552</t>
  </si>
  <si>
    <t>LS04-SPC-ACD-553</t>
  </si>
  <si>
    <t>ADMINISTRADOR CENTRO DE DATOS Y SOLUCIÓN DE RESPALDO DEL CENTRO DE DATOS</t>
  </si>
  <si>
    <t>LS04-SPC-ACD-554</t>
  </si>
  <si>
    <t>LS04-SPC-ACD-555</t>
  </si>
  <si>
    <t>LS04-SPC-ACD-556</t>
  </si>
  <si>
    <t>LS04-SPC-ACD-557</t>
  </si>
  <si>
    <t>LS04-SPC-ACD-558</t>
  </si>
  <si>
    <t>LS04-SPC-ACD-559</t>
  </si>
  <si>
    <t>LS04-SPC-ACD-560</t>
  </si>
  <si>
    <t>LS04-SPC-ACD-561</t>
  </si>
  <si>
    <t>LS04-SPC-ACD-562</t>
  </si>
  <si>
    <t>LS04-SPC-ACD-563</t>
  </si>
  <si>
    <t>LS04-SPC-ACD-564</t>
  </si>
  <si>
    <t>LS04-SPC-ACD-565</t>
  </si>
  <si>
    <t>LS04-SPC-ACD-566</t>
  </si>
  <si>
    <t>LS04-SPC-ACD-567</t>
  </si>
  <si>
    <t>LS04-SPC-ACD-568</t>
  </si>
  <si>
    <t>LS04-SPC-ACD-569</t>
  </si>
  <si>
    <t>LS04-SPC-ACD-570</t>
  </si>
  <si>
    <t>LS04-SPC-ACD-571</t>
  </si>
  <si>
    <t>LS04-SPC-ACD-572</t>
  </si>
  <si>
    <t>LS04-SPC-ACD-573</t>
  </si>
  <si>
    <t>LS04-SPC-ACD-574</t>
  </si>
  <si>
    <t>LS04-SPC-ACD-575</t>
  </si>
  <si>
    <t>LS04-SPC-ACD-576</t>
  </si>
  <si>
    <t>LS03-SPC-IAPW-577</t>
  </si>
  <si>
    <t>INGENIERO DE APLICACIONES WEB</t>
  </si>
  <si>
    <t>LS03-SPC-IAPW-578</t>
  </si>
  <si>
    <t>LS03-SPC-IAPW-579</t>
  </si>
  <si>
    <t>LS03-SPC-IAPW-580</t>
  </si>
  <si>
    <t>LS03-SPC-IAPW-581</t>
  </si>
  <si>
    <t>LS03-SPC-IAPW-582</t>
  </si>
  <si>
    <t>LS03-SPC-IAPW-583</t>
  </si>
  <si>
    <t>LS03-SPC-IAPW-584</t>
  </si>
  <si>
    <t>LS03-SPC-IAPW-585</t>
  </si>
  <si>
    <t>LS03-SPC-IAPW-586</t>
  </si>
  <si>
    <t>LS03-SPC-IAPW-587</t>
  </si>
  <si>
    <t>LS03-SPC-IAPW-588</t>
  </si>
  <si>
    <t>LS03-SPC-IAPW-589</t>
  </si>
  <si>
    <t>LS03-SPC-IAPW-590</t>
  </si>
  <si>
    <t>LS03-SPC-IAPW-591</t>
  </si>
  <si>
    <t>LS03-SPC-IAPW-592</t>
  </si>
  <si>
    <t>LS03-SPC-IAPW-593</t>
  </si>
  <si>
    <t>LS03-SPC-IAPW-594</t>
  </si>
  <si>
    <t>LS03-SPC-IAPW-595</t>
  </si>
  <si>
    <t>LS03-SPC-IAPW-596</t>
  </si>
  <si>
    <t>LS03-SPC-IAPW-597</t>
  </si>
  <si>
    <t>LS03-SPC-IAPW-598</t>
  </si>
  <si>
    <t>LS03-SPC-IAPW-599</t>
  </si>
  <si>
    <t>LS03-SPC-IAPW-600</t>
  </si>
  <si>
    <t>LS03-SPC-ISPN3-601</t>
  </si>
  <si>
    <t>INGENIERO SOPORTE DE APLICACIONES NIVEL 3</t>
  </si>
  <si>
    <t>Nivel 3</t>
  </si>
  <si>
    <t>LS03-SPC-ISPN3-602</t>
  </si>
  <si>
    <t>LS03-SPC-ISPN3-603</t>
  </si>
  <si>
    <t>LS03-SPC-ISPN3-604</t>
  </si>
  <si>
    <t>LS03-SPC-ISPN3-605</t>
  </si>
  <si>
    <t>LS03-SPC-ISPN3-606</t>
  </si>
  <si>
    <t>LS03-SPC-ISPN3-607</t>
  </si>
  <si>
    <t>LS03-SPC-ISPN3-608</t>
  </si>
  <si>
    <t>LS03-SPC-ISPN3-609</t>
  </si>
  <si>
    <t>LS03-SPC-ISPN3-610</t>
  </si>
  <si>
    <t>LS03-SPC-ISPN3-611</t>
  </si>
  <si>
    <t>LS03-SPC-ISPN3-612</t>
  </si>
  <si>
    <t>LS03-SPC-ISPN3-613</t>
  </si>
  <si>
    <t>LS03-SPC-ISPN3-614</t>
  </si>
  <si>
    <t>LS03-SPC-ISPN3-615</t>
  </si>
  <si>
    <t>LS03-SPC-ISPN3-616</t>
  </si>
  <si>
    <t>LS03-SPC-ISPN3-617</t>
  </si>
  <si>
    <t>LS03-SPC-ISPN3-618</t>
  </si>
  <si>
    <t>LS03-SPC-ISPN3-619</t>
  </si>
  <si>
    <t>LS03-SPC-ISPN3-620</t>
  </si>
  <si>
    <t>LS03-SPC-ISPN3-621</t>
  </si>
  <si>
    <t>LS03-SPC-ISPN3-622</t>
  </si>
  <si>
    <t>LS03-SPC-ISPN3-623</t>
  </si>
  <si>
    <t>LS03-SPC-ISPN3-624</t>
  </si>
  <si>
    <t>LS06-SPAT-AH-625</t>
  </si>
  <si>
    <t>SERVICIO PROFESIONAL DE ADMINISTRACIÓN TÉCNICA</t>
  </si>
  <si>
    <t>ADMINISTRADOR DE HERRAMIENTAS ITSM</t>
  </si>
  <si>
    <t>LS06-SPAT-AH-626</t>
  </si>
  <si>
    <t>LS06-SPAT-AH-627</t>
  </si>
  <si>
    <t>LS06-SPAT-AH-628</t>
  </si>
  <si>
    <t>LS06-SPAT-AH-629</t>
  </si>
  <si>
    <t>LS06-SPAT-AH-630</t>
  </si>
  <si>
    <t>LS06-SPAT-AH-631</t>
  </si>
  <si>
    <t>LS06-SPAT-AH-632</t>
  </si>
  <si>
    <t>LS06-SPAT-AH-633</t>
  </si>
  <si>
    <t>LS06-SPAT-AH-634</t>
  </si>
  <si>
    <t>LS06-SPAT-AH-635</t>
  </si>
  <si>
    <t>LS06-SPAT-AH-636</t>
  </si>
  <si>
    <t>LS06-SPAT-AH-637</t>
  </si>
  <si>
    <t>LS06-SPAT-AH-638</t>
  </si>
  <si>
    <t>LS06-SPAT-AH-639</t>
  </si>
  <si>
    <t>LS06-SPAT-AH-640</t>
  </si>
  <si>
    <t>LS06-SPAT-AH-641</t>
  </si>
  <si>
    <t>LS06-SPAT-AH-642</t>
  </si>
  <si>
    <t>LS06-SPAT-AH-643</t>
  </si>
  <si>
    <t>LS06-SPAT-AH-644</t>
  </si>
  <si>
    <t>LS06-SPAT-AH-645</t>
  </si>
  <si>
    <t>LS06-SPAT-AH-646</t>
  </si>
  <si>
    <t>LS06-SPAT-AH-647</t>
  </si>
  <si>
    <t>LS06-SPAT-AH-648</t>
  </si>
  <si>
    <t>LS04-SPAT-ISHP-649</t>
  </si>
  <si>
    <t>INGENIERO DE MS SHAREPOINT</t>
  </si>
  <si>
    <t>LS04-SPAT-ISHP-650</t>
  </si>
  <si>
    <t>LS04-SPAT-ISHP-651</t>
  </si>
  <si>
    <t>LS04-SPAT-ISHP-652</t>
  </si>
  <si>
    <t>LS04-SPAT-ISHP-653</t>
  </si>
  <si>
    <t>LS04-SPAT-ISHP-654</t>
  </si>
  <si>
    <t>LS04-SPAT-ISHP-655</t>
  </si>
  <si>
    <t>LS04-SPAT-ISHP-656</t>
  </si>
  <si>
    <t>LS04-SPAT-ISHP-657</t>
  </si>
  <si>
    <t>LS04-SPAT-ISHP-658</t>
  </si>
  <si>
    <t>LS04-SPAT-ISHP-659</t>
  </si>
  <si>
    <t>LS04-SPAT-ISHP-660</t>
  </si>
  <si>
    <t>LS04-SPAT-ISHP-661</t>
  </si>
  <si>
    <t>LS04-SPAT-ISHP-662</t>
  </si>
  <si>
    <t>LS04-SPAT-ISHP-663</t>
  </si>
  <si>
    <t>LS04-SPAT-ISHP-664</t>
  </si>
  <si>
    <t>LS04-SPAT-ISHP-665</t>
  </si>
  <si>
    <t>LS04-SPAT-ISHP-666</t>
  </si>
  <si>
    <t>LS04-SPAT-ISHP-667</t>
  </si>
  <si>
    <t>LS04-SPAT-ISHP-668</t>
  </si>
  <si>
    <t>LS04-SPAT-ISHP-669</t>
  </si>
  <si>
    <t>LS04-SPAT-ISHP-670</t>
  </si>
  <si>
    <t>LS04-SPAT-ISHP-671</t>
  </si>
  <si>
    <t>LS04-SPAT-ISHP-672</t>
  </si>
  <si>
    <t>LS04-SPAT-DBAOS-673</t>
  </si>
  <si>
    <t>DBA OPEN SOURCE</t>
  </si>
  <si>
    <t>LS04-SPAT-DBAOS-674</t>
  </si>
  <si>
    <t>LS04-SPAT-DBAOS-675</t>
  </si>
  <si>
    <t>LS04-SPAT-DBAOS-676</t>
  </si>
  <si>
    <t>LS04-SPAT-DBAOS-677</t>
  </si>
  <si>
    <t>LS04-SPAT-DBAOS-678</t>
  </si>
  <si>
    <t>LS04-SPAT-DBAOS-679</t>
  </si>
  <si>
    <t>LS04-SPAT-DBAOS-680</t>
  </si>
  <si>
    <t>LS04-SPAT-DBAOS-681</t>
  </si>
  <si>
    <t>LS04-SPAT-DBAOS-682</t>
  </si>
  <si>
    <t>LS04-SPAT-DBAOS-683</t>
  </si>
  <si>
    <t>LS04-SPAT-DBAOS-684</t>
  </si>
  <si>
    <t>LS04-SPAT-DBAOS-685</t>
  </si>
  <si>
    <t>LS04-SPAT-DBAOS-686</t>
  </si>
  <si>
    <t>LS04-SPAT-DBAOS-687</t>
  </si>
  <si>
    <t>LS04-SPAT-DBAOS-688</t>
  </si>
  <si>
    <t>LS04-SPAT-DBAOS-689</t>
  </si>
  <si>
    <t>LS04-SPAT-DBAOS-690</t>
  </si>
  <si>
    <t>LS04-SPAT-DBAOS-691</t>
  </si>
  <si>
    <t>LS04-SPAT-DBAOS-692</t>
  </si>
  <si>
    <t>LS04-SPAT-DBAOS-693</t>
  </si>
  <si>
    <t>LS04-SPAT-DBAOS-694</t>
  </si>
  <si>
    <t>LS04-SPAT-DBAOS-695</t>
  </si>
  <si>
    <t>LS04-SPAT-DBAOS-696</t>
  </si>
  <si>
    <t>LS04-SPAT-IAO-697</t>
  </si>
  <si>
    <t>INGENIERO DE APLICACIONES (ORACLE)</t>
  </si>
  <si>
    <t>LS04-SPAT-IAO-698</t>
  </si>
  <si>
    <t>LS04-SPAT-IAO-699</t>
  </si>
  <si>
    <t>LS04-SPAT-IAO-700</t>
  </si>
  <si>
    <t>LS04-SPAT-IAO-701</t>
  </si>
  <si>
    <t>LS04-SPAT-IAO-702</t>
  </si>
  <si>
    <t>LS04-SPAT-IAO-703</t>
  </si>
  <si>
    <t>LS04-SPAT-IAO-704</t>
  </si>
  <si>
    <t>LS04-SPAT-IAO-705</t>
  </si>
  <si>
    <t>LS04-SPAT-IAO-706</t>
  </si>
  <si>
    <t>LS04-SPAT-IAO-707</t>
  </si>
  <si>
    <t>LS04-SPAT-IAO-708</t>
  </si>
  <si>
    <t>LS04-SPAT-IAO-709</t>
  </si>
  <si>
    <t>LS04-SPAT-IAO-710</t>
  </si>
  <si>
    <t>LS04-SPAT-IAO-711</t>
  </si>
  <si>
    <t>LS04-SPAT-IAO-712</t>
  </si>
  <si>
    <t>LS04-SPAT-IAO-713</t>
  </si>
  <si>
    <t>LS04-SPAT-IAO-714</t>
  </si>
  <si>
    <t>LS04-SPAT-IAO-715</t>
  </si>
  <si>
    <t>LS04-SPAT-IAO-716</t>
  </si>
  <si>
    <t>LS04-SPAT-IAO-717</t>
  </si>
  <si>
    <t>LS04-SPAT-IAO-718</t>
  </si>
  <si>
    <t>LS04-SPAT-IAO-719</t>
  </si>
  <si>
    <t>LS04-SPAT-IAO-720</t>
  </si>
  <si>
    <t>LS04-SPAT-DBASQL-721</t>
  </si>
  <si>
    <t>ADMINISTRADOR DE BASES DE DATOS MS SQL SERVER</t>
  </si>
  <si>
    <t>LS04-SPAT-DBASQL-722</t>
  </si>
  <si>
    <t>LS04-SPAT-DBASQL-723</t>
  </si>
  <si>
    <t>LS04-SPAT-DBASQL-724</t>
  </si>
  <si>
    <t>LS04-SPAT-DBASQL-725</t>
  </si>
  <si>
    <t>LS04-SPAT-DBASQL-726</t>
  </si>
  <si>
    <t>LS04-SPAT-DBASQL-727</t>
  </si>
  <si>
    <t>LS04-SPAT-DBASQL-728</t>
  </si>
  <si>
    <t>LS04-SPAT-DBASQL-729</t>
  </si>
  <si>
    <t>LS04-SPAT-DBASQL-730</t>
  </si>
  <si>
    <t>LS04-SPAT-DBASQL-731</t>
  </si>
  <si>
    <t>LS04-SPAT-DBASQL-732</t>
  </si>
  <si>
    <t>LS04-SPAT-DBASQL-733</t>
  </si>
  <si>
    <t>LS04-SPAT-DBASQL-734</t>
  </si>
  <si>
    <t>LS04-SPAT-DBASQL-735</t>
  </si>
  <si>
    <t>LS04-SPAT-DBASQL-736</t>
  </si>
  <si>
    <t>LS04-SPAT-DBASQL-737</t>
  </si>
  <si>
    <t>LS04-SPAT-DBASQL-738</t>
  </si>
  <si>
    <t>LS04-SPAT-DBASQL-739</t>
  </si>
  <si>
    <t>LS04-SPAT-DBASQL-740</t>
  </si>
  <si>
    <t>LS04-SPAT-DBASQL-741</t>
  </si>
  <si>
    <t>LS04-SPAT-DBASQL-742</t>
  </si>
  <si>
    <t>LS04-SPAT-DBASQL-743</t>
  </si>
  <si>
    <t>LS04-SPAT-DBASQL-744</t>
  </si>
  <si>
    <t>LS03-SPAT-ILAP-745</t>
  </si>
  <si>
    <t>INGENIERO LÍDER DE APLICACIONES</t>
  </si>
  <si>
    <t>LS03-SPAT-ILAP-746</t>
  </si>
  <si>
    <t>LS03-SPAT-ILAP-747</t>
  </si>
  <si>
    <t>LS03-SPAT-ILAP-748</t>
  </si>
  <si>
    <t>LS03-SPAT-ILAP-749</t>
  </si>
  <si>
    <t>LS03-SPAT-ILAP-750</t>
  </si>
  <si>
    <t>LS03-SPAT-ILAP-751</t>
  </si>
  <si>
    <t>LS03-SPAT-ILAP-752</t>
  </si>
  <si>
    <t>LS03-SPAT-ILAP-753</t>
  </si>
  <si>
    <t>LS03-SPAT-ILAP-754</t>
  </si>
  <si>
    <t>LS03-SPAT-ILAP-755</t>
  </si>
  <si>
    <t>LS03-SPAT-ILAP-756</t>
  </si>
  <si>
    <t>LS03-SPAT-ILAP-757</t>
  </si>
  <si>
    <t>LS03-SPAT-ILAP-758</t>
  </si>
  <si>
    <t>LS03-SPAT-ILAP-759</t>
  </si>
  <si>
    <t>LS03-SPAT-ILAP-760</t>
  </si>
  <si>
    <t>LS03-SPAT-ILAP-761</t>
  </si>
  <si>
    <t>LS03-SPAT-ILAP-762</t>
  </si>
  <si>
    <t>LS03-SPAT-ILAP-763</t>
  </si>
  <si>
    <t>LS03-SPAT-ILAP-764</t>
  </si>
  <si>
    <t>LS03-SPAT-ILAP-765</t>
  </si>
  <si>
    <t>LS03-SPAT-ILAP-766</t>
  </si>
  <si>
    <t>LS03-SPAT-ILAP-767</t>
  </si>
  <si>
    <t>LS03-SPAT-ILAP-768</t>
  </si>
  <si>
    <t>LS06-SPAT-GI-769</t>
  </si>
  <si>
    <t>GESTOR DE INTEGRACIÓN</t>
  </si>
  <si>
    <t>LS06-SPAT-GI-770</t>
  </si>
  <si>
    <t>LS06-SPAT-GI-771</t>
  </si>
  <si>
    <t>LS06-SPAT-GI-772</t>
  </si>
  <si>
    <t>LS06-SPAT-GI-773</t>
  </si>
  <si>
    <t>LS06-SPAT-GI-774</t>
  </si>
  <si>
    <t>LS06-SPAT-GI-775</t>
  </si>
  <si>
    <t>LS06-SPAT-GI-776</t>
  </si>
  <si>
    <t>LS06-SPAT-GI-777</t>
  </si>
  <si>
    <t>LS06-SPAT-GI-778</t>
  </si>
  <si>
    <t>LS06-SPAT-GI-779</t>
  </si>
  <si>
    <t>LS06-SPAT-GI-780</t>
  </si>
  <si>
    <t>LS06-SPAT-GI-781</t>
  </si>
  <si>
    <t>LS06-SPAT-GI-782</t>
  </si>
  <si>
    <t>LS06-SPAT-GI-783</t>
  </si>
  <si>
    <t>LS06-SPAT-GI-784</t>
  </si>
  <si>
    <t>LS06-SPAT-GI-785</t>
  </si>
  <si>
    <t>LS06-SPAT-GI-786</t>
  </si>
  <si>
    <t>LS06-SPAT-GI-787</t>
  </si>
  <si>
    <t>LS06-SPAT-GI-788</t>
  </si>
  <si>
    <t>LS06-SPAT-GI-789</t>
  </si>
  <si>
    <t>LS06-SPAT-GI-790</t>
  </si>
  <si>
    <t>LS06-SPAT-GI-791</t>
  </si>
  <si>
    <t>LS06-SPAT-GI-792</t>
  </si>
  <si>
    <t>LS04-SPAT-ICPT-793</t>
  </si>
  <si>
    <t>IMPLEMENTADOR Y COORDINADOR DE PLATAFORMAS TECNOLÓGICAS</t>
  </si>
  <si>
    <t>LS04-SPAT-ICPT-794</t>
  </si>
  <si>
    <t>LS04-SPAT-ICPT-795</t>
  </si>
  <si>
    <t>LS04-SPAT-ICPT-796</t>
  </si>
  <si>
    <t>LS04-SPAT-ICPT-797</t>
  </si>
  <si>
    <t>LS04-SPAT-ICPT-798</t>
  </si>
  <si>
    <t>LS04-SPAT-ICPT-799</t>
  </si>
  <si>
    <t>LS04-SPAT-ICPT-800</t>
  </si>
  <si>
    <t>LS04-SPAT-ICPT-801</t>
  </si>
  <si>
    <t>LS04-SPAT-ICPT-802</t>
  </si>
  <si>
    <t>LS04-SPAT-ICPT-803</t>
  </si>
  <si>
    <t>LS04-SPAT-ICPT-804</t>
  </si>
  <si>
    <t>LS04-SPAT-ICPT-805</t>
  </si>
  <si>
    <t>LS04-SPAT-ICPT-806</t>
  </si>
  <si>
    <t>LS04-SPAT-ICPT-807</t>
  </si>
  <si>
    <t>LS04-SPAT-ICPT-808</t>
  </si>
  <si>
    <t>LS04-SPAT-ICPT-809</t>
  </si>
  <si>
    <t>LS04-SPAT-ICPT-810</t>
  </si>
  <si>
    <t>LS04-SPAT-ICPT-811</t>
  </si>
  <si>
    <t>LS04-SPAT-ICPT-812</t>
  </si>
  <si>
    <t>LS04-SPAT-ICPT-813</t>
  </si>
  <si>
    <t>LS04-SPAT-ICPT-814</t>
  </si>
  <si>
    <t>LS04-SPAT-ICPT-815</t>
  </si>
  <si>
    <t>LS04-SPAT-ICPT-816</t>
  </si>
  <si>
    <t>LS06-SGP-GP-817</t>
  </si>
  <si>
    <t>SERVICIO GERENCIA DE PROYECTO</t>
  </si>
  <si>
    <t xml:space="preserve">GERENTE DE PROYECTO </t>
  </si>
  <si>
    <t>LS06-SGP-GP-818</t>
  </si>
  <si>
    <t>LS06-SGP-GP-819</t>
  </si>
  <si>
    <t>LS06-SGP-GP-820</t>
  </si>
  <si>
    <t>LS06-SGP-GP-821</t>
  </si>
  <si>
    <t>LS06-SGP-GP-822</t>
  </si>
  <si>
    <t>LS06-SGP-GP-823</t>
  </si>
  <si>
    <t>LS06-SGP-GP-824</t>
  </si>
  <si>
    <t>LS06-SGP-GP-825</t>
  </si>
  <si>
    <t>LS06-SGP-GP-826</t>
  </si>
  <si>
    <t>LS06-SGP-GP-827</t>
  </si>
  <si>
    <t>LS06-SGP-GP-828</t>
  </si>
  <si>
    <t>LS06-SGP-GP-829</t>
  </si>
  <si>
    <t>LS06-SGP-GP-830</t>
  </si>
  <si>
    <t>LS06-SGP-GP-831</t>
  </si>
  <si>
    <t>LS06-SGP-GP-832</t>
  </si>
  <si>
    <t>LS06-SGP-GP-833</t>
  </si>
  <si>
    <t>LS06-SGP-GP-834</t>
  </si>
  <si>
    <t>LS06-SGP-GP-835</t>
  </si>
  <si>
    <t>LS06-SGP-GP-836</t>
  </si>
  <si>
    <t>LS06-SGP-GP-837</t>
  </si>
  <si>
    <t>LS06-SGP-GP-838</t>
  </si>
  <si>
    <t>LS06-SGP-GP-839</t>
  </si>
  <si>
    <t>LS06-SGP-GP-840</t>
  </si>
  <si>
    <t>LS02-AV-AD-CAV-841</t>
  </si>
  <si>
    <t>ADMINISTRATIVO</t>
  </si>
  <si>
    <t>COORDINADOR AUDIENCIAS VIRTUALES</t>
  </si>
  <si>
    <t>LS02-AV-AD-CAV-842</t>
  </si>
  <si>
    <t>LS02-AV-AD-CAV-843</t>
  </si>
  <si>
    <t>LS02-AV-AD-CAV-844</t>
  </si>
  <si>
    <t>LS02-AV-AD-CAV-845</t>
  </si>
  <si>
    <t>LS02-AV-AD-CAV-846</t>
  </si>
  <si>
    <t>LS02-AV-AD-CAV-847</t>
  </si>
  <si>
    <t>LS02-AV-AD-CAV-848</t>
  </si>
  <si>
    <t>LS02-AV-AD-CAV-849</t>
  </si>
  <si>
    <t>LS02-AV-AD-CAV-850</t>
  </si>
  <si>
    <t>LS02-AV-AD-CAV-851</t>
  </si>
  <si>
    <t>LS02-AV-AD-CAV-852</t>
  </si>
  <si>
    <t>LS02-AV-AD-CAV-853</t>
  </si>
  <si>
    <t>LS02-AV-AD-CAV-854</t>
  </si>
  <si>
    <t>LS02-AV-AD-CAV-855</t>
  </si>
  <si>
    <t>LS02-AV-AD-CAV-856</t>
  </si>
  <si>
    <t>LS02-AV-AD-CAV-857</t>
  </si>
  <si>
    <t>LS02-AV-AD-CAV-858</t>
  </si>
  <si>
    <t>LS02-AV-AD-CAV-859</t>
  </si>
  <si>
    <t>LS02-AV-AD-CAV-860</t>
  </si>
  <si>
    <t>LS02-AV-AD-CAV-861</t>
  </si>
  <si>
    <t>LS02-AV-AD-CAV-862</t>
  </si>
  <si>
    <t>LS02-AV-AD-CAV-863</t>
  </si>
  <si>
    <t>LS02-AV-AD-CAV-864</t>
  </si>
  <si>
    <t>LS02-AV-APSEU-865</t>
  </si>
  <si>
    <t>AUDIENCIAS VIRTUALES</t>
  </si>
  <si>
    <t>AGENTE PROMOCIÓN DEL SERVICIO Y EXPERIENCIA DEL USUARIO</t>
  </si>
  <si>
    <t>LS02-AV-APSEU-866</t>
  </si>
  <si>
    <t>LS02-AV-APSEU-867</t>
  </si>
  <si>
    <t>LS02-AV-APSEU-868</t>
  </si>
  <si>
    <t>LS02-AV-APSEU-869</t>
  </si>
  <si>
    <t>LS02-AV-APSEU-870</t>
  </si>
  <si>
    <t>LS02-AV-APSEU-871</t>
  </si>
  <si>
    <t>LS02-AV-APSEU-872</t>
  </si>
  <si>
    <t>LS02-AV-APSEU-873</t>
  </si>
  <si>
    <t>LS02-AV-APSEU-874</t>
  </si>
  <si>
    <t>LS02-AV-APSEU-875</t>
  </si>
  <si>
    <t>LS02-AV-APSEU-876</t>
  </si>
  <si>
    <t>LS02-AV-APSEU-877</t>
  </si>
  <si>
    <t>LS02-AV-APSEU-878</t>
  </si>
  <si>
    <t>LS02-AV-APSEU-879</t>
  </si>
  <si>
    <t>LS02-AV-APSEU-880</t>
  </si>
  <si>
    <t>LS02-AV-APSEU-881</t>
  </si>
  <si>
    <t>LS02-AV-APSEU-882</t>
  </si>
  <si>
    <t>LS02-AV-APSEU-883</t>
  </si>
  <si>
    <t>LS02-AV-APSEU-884</t>
  </si>
  <si>
    <t>LS02-AV-APSEU-885</t>
  </si>
  <si>
    <t>LS02-AV-APSEU-886</t>
  </si>
  <si>
    <t>LS02-AV-APSEU-887</t>
  </si>
  <si>
    <t>LS02-AV-APSEU-888</t>
  </si>
  <si>
    <t>LS02-AV-LTAVAS-889</t>
  </si>
  <si>
    <t>LÍDER TÉCNICO DE AUDIENCIAS VIRTUALES, AGENDAMIENTOS Y STREAMING</t>
  </si>
  <si>
    <t>LS02-AV-LTAVAS-890</t>
  </si>
  <si>
    <t>LS02-AV-LTAVAS-891</t>
  </si>
  <si>
    <t>LS02-AV-LTAVAS-892</t>
  </si>
  <si>
    <t>LS02-AV-LTAVAS-893</t>
  </si>
  <si>
    <t>LS02-AV-LTAVAS-894</t>
  </si>
  <si>
    <t>LS02-AV-LTAVAS-895</t>
  </si>
  <si>
    <t>LS02-AV-LTAVAS-896</t>
  </si>
  <si>
    <t>LS02-AV-LTAVAS-897</t>
  </si>
  <si>
    <t>LS02-AV-LTAVAS-898</t>
  </si>
  <si>
    <t>LS02-AV-LTAVAS-899</t>
  </si>
  <si>
    <t>LS02-AV-LTAVAS-900</t>
  </si>
  <si>
    <t>LS02-AV-LTAVAS-901</t>
  </si>
  <si>
    <t>LS02-AV-LTAVAS-902</t>
  </si>
  <si>
    <t>LS02-AV-LTAVAS-903</t>
  </si>
  <si>
    <t>LS02-AV-LTAVAS-904</t>
  </si>
  <si>
    <t>LS02-AV-LTAVAS-905</t>
  </si>
  <si>
    <t>LS02-AV-LTAVAS-906</t>
  </si>
  <si>
    <t>LS02-AV-LTAVAS-907</t>
  </si>
  <si>
    <t>LS02-AV-LTAVAS-908</t>
  </si>
  <si>
    <t>LS02-AV-LTAVAS-909</t>
  </si>
  <si>
    <t>LS02-AV-LTAVAS-910</t>
  </si>
  <si>
    <t>LS02-AV-LTAVAS-911</t>
  </si>
  <si>
    <t>LS02-AV-LTAVAS-912</t>
  </si>
  <si>
    <t>LS02-AV-CSTRE-913</t>
  </si>
  <si>
    <t>COORDINADOR DE STREAMING</t>
  </si>
  <si>
    <t>LS02-AV-CSTRE-914</t>
  </si>
  <si>
    <t>LS02-AV-CSTRE-915</t>
  </si>
  <si>
    <t>LS02-AV-CSTRE-916</t>
  </si>
  <si>
    <t>LS02-AV-CSTRE-917</t>
  </si>
  <si>
    <t>LS02-AV-CSTRE-918</t>
  </si>
  <si>
    <t>LS02-AV-CSTRE-919</t>
  </si>
  <si>
    <t>LS02-AV-CSTRE-920</t>
  </si>
  <si>
    <t>LS02-AV-CSTRE-921</t>
  </si>
  <si>
    <t>LS02-AV-CSTRE-922</t>
  </si>
  <si>
    <t>LS02-AV-CSTRE-923</t>
  </si>
  <si>
    <t>LS02-AV-CSTRE-924</t>
  </si>
  <si>
    <t>LS02-AV-CSTRE-925</t>
  </si>
  <si>
    <t>LS02-AV-CSTRE-926</t>
  </si>
  <si>
    <t>LS02-AV-CSTRE-927</t>
  </si>
  <si>
    <t>LS02-AV-CSTRE-928</t>
  </si>
  <si>
    <t>LS02-AV-CSTRE-929</t>
  </si>
  <si>
    <t>LS02-AV-CSTRE-930</t>
  </si>
  <si>
    <t>LS02-AV-CSTRE-931</t>
  </si>
  <si>
    <t>LS02-AV-CSTRE-932</t>
  </si>
  <si>
    <t>LS02-AV-CSTRE-933</t>
  </si>
  <si>
    <t>LS02-AV-CSTRE-934</t>
  </si>
  <si>
    <t>LS02-AV-CSTRE-935</t>
  </si>
  <si>
    <t>LS02-AV-CSTRE-936</t>
  </si>
  <si>
    <t>LS02-AV-ILS-937</t>
  </si>
  <si>
    <t>INTÉRPRETE DE LENGUAJE DE SEÑAS</t>
  </si>
  <si>
    <t>LS02-AV-ILS-938</t>
  </si>
  <si>
    <t>LS02-AV-ILS-939</t>
  </si>
  <si>
    <t>LS02-AV-ILS-940</t>
  </si>
  <si>
    <t>LS02-AV-ILS-941</t>
  </si>
  <si>
    <t>LS02-AV-ILS-942</t>
  </si>
  <si>
    <t>LS02-AV-ILS-943</t>
  </si>
  <si>
    <t>LS02-AV-ILS-944</t>
  </si>
  <si>
    <t>LS02-AV-ILS-945</t>
  </si>
  <si>
    <t>LS02-AV-ILS-946</t>
  </si>
  <si>
    <t>LS02-AV-ILS-947</t>
  </si>
  <si>
    <t>LS02-AV-ILS-948</t>
  </si>
  <si>
    <t>LS02-AV-ILS-949</t>
  </si>
  <si>
    <t>LS02-AV-ILS-950</t>
  </si>
  <si>
    <t>LS02-AV-ILS-951</t>
  </si>
  <si>
    <t>LS02-AV-ILS-952</t>
  </si>
  <si>
    <t>LS02-AV-ILS-953</t>
  </si>
  <si>
    <t>LS02-AV-ILS-954</t>
  </si>
  <si>
    <t>LS02-AV-ILS-955</t>
  </si>
  <si>
    <t>LS02-AV-ILS-956</t>
  </si>
  <si>
    <t>LS02-AV-ILS-957</t>
  </si>
  <si>
    <t>LS02-AV-ILS-958</t>
  </si>
  <si>
    <t>LS02-AV-ILS-959</t>
  </si>
  <si>
    <t>LS02-AV-ILS-960</t>
  </si>
  <si>
    <t>LS02-AV-AEAV-961</t>
  </si>
  <si>
    <t>AGENTE ESPECIALISTA EN AUDIENCIAS VIRTUALES</t>
  </si>
  <si>
    <t>LS02-AV-AEAV-962</t>
  </si>
  <si>
    <t>LS02-AV-AEAV-963</t>
  </si>
  <si>
    <t>LS02-AV-AEAV-964</t>
  </si>
  <si>
    <t>LS02-AV-AEAV-965</t>
  </si>
  <si>
    <t>LS02-AV-AEAV-966</t>
  </si>
  <si>
    <t>LS02-AV-AEAV-967</t>
  </si>
  <si>
    <t>LS02-AV-AEAV-968</t>
  </si>
  <si>
    <t>LS02-AV-AEAV-969</t>
  </si>
  <si>
    <t>LS02-AV-AEAV-970</t>
  </si>
  <si>
    <t>LS02-AV-AEAV-971</t>
  </si>
  <si>
    <t>LS02-AV-AEAV-972</t>
  </si>
  <si>
    <t>LS02-AV-AEAV-973</t>
  </si>
  <si>
    <t>LS02-AV-AEAV-974</t>
  </si>
  <si>
    <t>LS02-AV-AEAV-975</t>
  </si>
  <si>
    <t>LS02-AV-AEAV-976</t>
  </si>
  <si>
    <t>LS02-AV-AEAV-977</t>
  </si>
  <si>
    <t>LS02-AV-AEAV-978</t>
  </si>
  <si>
    <t>LS02-AV-AEAV-979</t>
  </si>
  <si>
    <t>LS02-AV-AEAV-980</t>
  </si>
  <si>
    <t>LS02-AV-AEAV-981</t>
  </si>
  <si>
    <t>LS02-AV-AEAV-982</t>
  </si>
  <si>
    <t>LS02-AV-AEAV-983</t>
  </si>
  <si>
    <t>LS02-AV-AEAV-984</t>
  </si>
  <si>
    <t>LS02-AV-ASTA-985</t>
  </si>
  <si>
    <t>ASISTENTE DE SOPORTE TÉCNICO DE AGENDAMIENTO</t>
  </si>
  <si>
    <t>LS02-AV-ASTA-986</t>
  </si>
  <si>
    <t>LS02-AV-ASTA-987</t>
  </si>
  <si>
    <t>LS02-AV-ASTA-988</t>
  </si>
  <si>
    <t>LS02-AV-ASTA-989</t>
  </si>
  <si>
    <t>LS02-AV-ASTA-990</t>
  </si>
  <si>
    <t>LS02-AV-ASTA-991</t>
  </si>
  <si>
    <t>LS02-AV-ASTA-992</t>
  </si>
  <si>
    <t>LS02-AV-ASTA-993</t>
  </si>
  <si>
    <t>LS02-AV-ASTA-994</t>
  </si>
  <si>
    <t>LS02-AV-ASTA-995</t>
  </si>
  <si>
    <t>LS02-AV-ASTA-996</t>
  </si>
  <si>
    <t>LS02-AV-ASTA-997</t>
  </si>
  <si>
    <t>LS02-AV-ASTA-998</t>
  </si>
  <si>
    <t>LS02-AV-ASTA-999</t>
  </si>
  <si>
    <t>LS02-AV-ASTA-1000</t>
  </si>
  <si>
    <t>LS02-AV-ASTA-1001</t>
  </si>
  <si>
    <t>LS02-AV-ASTA-1002</t>
  </si>
  <si>
    <t>LS02-AV-ASTA-1003</t>
  </si>
  <si>
    <t>LS02-AV-ASTA-1004</t>
  </si>
  <si>
    <t>LS02-AV-ASTA-1005</t>
  </si>
  <si>
    <t>LS02-AV-ASTA-1006</t>
  </si>
  <si>
    <t>LS02-AV-ASTA-1007</t>
  </si>
  <si>
    <t>LS02-AV-ASTA-1008</t>
  </si>
  <si>
    <t>LS02-AV-AST-1009</t>
  </si>
  <si>
    <t>AGENTE DE SOPORTE TÉCNICO</t>
  </si>
  <si>
    <t>LS02-AV-AST-1010</t>
  </si>
  <si>
    <t>LS02-AV-AST-1011</t>
  </si>
  <si>
    <t>LS02-AV-AST-1012</t>
  </si>
  <si>
    <t>LS02-AV-AST-1013</t>
  </si>
  <si>
    <t>LS02-AV-AST-1014</t>
  </si>
  <si>
    <t>LS02-AV-AST-1015</t>
  </si>
  <si>
    <t>LS02-AV-AST-1016</t>
  </si>
  <si>
    <t>LS02-AV-AST-1017</t>
  </si>
  <si>
    <t>LS02-AV-AST-1018</t>
  </si>
  <si>
    <t>LS02-AV-AST-1019</t>
  </si>
  <si>
    <t>LS02-AV-AST-1020</t>
  </si>
  <si>
    <t>LS02-AV-AST-1021</t>
  </si>
  <si>
    <t>LS02-AV-AST-1022</t>
  </si>
  <si>
    <t>LS02-AV-AST-1023</t>
  </si>
  <si>
    <t>LS02-AV-AST-1024</t>
  </si>
  <si>
    <t>LS02-AV-AST-1025</t>
  </si>
  <si>
    <t>LS02-AV-AST-1026</t>
  </si>
  <si>
    <t>LS02-AV-AST-1027</t>
  </si>
  <si>
    <t>LS02-AV-AST-1028</t>
  </si>
  <si>
    <t>LS02-AV-AST-1029</t>
  </si>
  <si>
    <t>LS02-AV-AST-1030</t>
  </si>
  <si>
    <t>LS02-AV-AST-1031</t>
  </si>
  <si>
    <t>LS02-AV-AST-1032</t>
  </si>
  <si>
    <t>LS02-AV-GG-LTGG-1033</t>
  </si>
  <si>
    <t>GESTIÓN DE GRABACIONES</t>
  </si>
  <si>
    <t>LÍDER TÉCNICO DE GESTIÓN DE GRABACIONES</t>
  </si>
  <si>
    <t>LS02-AV-GG-LTGG-1034</t>
  </si>
  <si>
    <t>LS02-AV-GG-LTGG-1035</t>
  </si>
  <si>
    <t>LS02-AV-GG-LTGG-1036</t>
  </si>
  <si>
    <t>LS02-AV-GG-LTGG-1037</t>
  </si>
  <si>
    <t>LS02-AV-GG-LTGG-1038</t>
  </si>
  <si>
    <t>LS02-AV-GG-LTGG-1039</t>
  </si>
  <si>
    <t>LS02-AV-GG-LTGG-1040</t>
  </si>
  <si>
    <t>LS02-AV-GG-LTGG-1041</t>
  </si>
  <si>
    <t>LS02-AV-GG-LTGG-1042</t>
  </si>
  <si>
    <t>LS02-AV-GG-LTGG-1043</t>
  </si>
  <si>
    <t>LS02-AV-GG-LTGG-1044</t>
  </si>
  <si>
    <t>LS02-AV-GG-LTGG-1045</t>
  </si>
  <si>
    <t>LS02-AV-GG-LTGG-1046</t>
  </si>
  <si>
    <t>LS02-AV-GG-LTGG-1047</t>
  </si>
  <si>
    <t>LS02-AV-GG-LTGG-1048</t>
  </si>
  <si>
    <t>LS02-AV-GG-LTGG-1049</t>
  </si>
  <si>
    <t>LS02-AV-GG-LTGG-1050</t>
  </si>
  <si>
    <t>LS02-AV-GG-LTGG-1051</t>
  </si>
  <si>
    <t>LS02-AV-GG-LTGG-1052</t>
  </si>
  <si>
    <t>LS02-AV-GG-LTGG-1053</t>
  </si>
  <si>
    <t>LS02-AV-GG-LTGG-1054</t>
  </si>
  <si>
    <t>LS02-AV-GG-LTGG-1055</t>
  </si>
  <si>
    <t>LS02-AV-GG-LTGG-1056</t>
  </si>
  <si>
    <t>LS02-AV-GG-PDC-1057</t>
  </si>
  <si>
    <t>PROFESIONAL DE CATALOGACIÓN</t>
  </si>
  <si>
    <t>LS02-AV-GG-PDC-1058</t>
  </si>
  <si>
    <t>LS02-AV-GG-PDC-1059</t>
  </si>
  <si>
    <t>LS02-AV-GG-PDC-1060</t>
  </si>
  <si>
    <t>LS02-AV-GG-PDC-1061</t>
  </si>
  <si>
    <t>LS02-AV-GG-PDC-1062</t>
  </si>
  <si>
    <t>LS02-AV-GG-PDC-1063</t>
  </si>
  <si>
    <t>LS02-AV-GG-PDC-1064</t>
  </si>
  <si>
    <t>LS02-AV-GG-PDC-1065</t>
  </si>
  <si>
    <t>LS02-AV-GG-PDC-1066</t>
  </si>
  <si>
    <t>LS02-AV-GG-PDC-1067</t>
  </si>
  <si>
    <t>LS02-AV-GG-PDC-1068</t>
  </si>
  <si>
    <t>LS02-AV-GG-PDC-1069</t>
  </si>
  <si>
    <t>LS02-AV-GG-PDC-1070</t>
  </si>
  <si>
    <t>LS02-AV-GG-PDC-1071</t>
  </si>
  <si>
    <t>LS02-AV-GG-PDC-1072</t>
  </si>
  <si>
    <t>LS02-AV-GG-PDC-1073</t>
  </si>
  <si>
    <t>LS02-AV-GG-PDC-1074</t>
  </si>
  <si>
    <t>LS02-AV-GG-PDC-1075</t>
  </si>
  <si>
    <t>LS02-AV-GG-PDC-1076</t>
  </si>
  <si>
    <t>LS02-AV-GG-PDC-1077</t>
  </si>
  <si>
    <t>LS02-AV-GG-PDC-1078</t>
  </si>
  <si>
    <t>LS02-AV-GG-PDC-1079</t>
  </si>
  <si>
    <t>LS02-AV-GG-PDC-1080</t>
  </si>
  <si>
    <t>LS02-AV-GG-CDC-1081</t>
  </si>
  <si>
    <t>COORDINADOR DE CATALOGACIÓN</t>
  </si>
  <si>
    <t>LS02-AV-GG-CDC-1082</t>
  </si>
  <si>
    <t>LS02-AV-GG-CDC-1083</t>
  </si>
  <si>
    <t>LS02-AV-GG-CDC-1084</t>
  </si>
  <si>
    <t>LS02-AV-GG-CDC-1085</t>
  </si>
  <si>
    <t>LS02-AV-GG-CDC-1086</t>
  </si>
  <si>
    <t>LS02-AV-GG-CDC-1087</t>
  </si>
  <si>
    <t>LS02-AV-GG-CDC-1088</t>
  </si>
  <si>
    <t>LS02-AV-GG-CDC-1089</t>
  </si>
  <si>
    <t>LS02-AV-GG-CDC-1090</t>
  </si>
  <si>
    <t>LS02-AV-GG-CDC-1091</t>
  </si>
  <si>
    <t>LS02-AV-GG-CDC-1092</t>
  </si>
  <si>
    <t>LS02-AV-GG-CDC-1093</t>
  </si>
  <si>
    <t>LS02-AV-GG-CDC-1094</t>
  </si>
  <si>
    <t>LS02-AV-GG-CDC-1095</t>
  </si>
  <si>
    <t>LS02-AV-GG-CDC-1096</t>
  </si>
  <si>
    <t>LS02-AV-GG-CDC-1097</t>
  </si>
  <si>
    <t>LS02-AV-GG-CDC-1098</t>
  </si>
  <si>
    <t>LS02-AV-GG-CDC-1099</t>
  </si>
  <si>
    <t>LS02-AV-GG-CDC-1100</t>
  </si>
  <si>
    <t>LS02-AV-GG-CDC-1101</t>
  </si>
  <si>
    <t>LS02-AV-GG-CDC-1102</t>
  </si>
  <si>
    <t>LS02-AV-GG-CDC-1103</t>
  </si>
  <si>
    <t>LS02-AV-GG-CDC-1104</t>
  </si>
  <si>
    <t>LS02-AV-GG-ADC-1105</t>
  </si>
  <si>
    <t>ASISTENTE DE CATALOGACIÓN</t>
  </si>
  <si>
    <t>LS02-AV-GG-ADC-1106</t>
  </si>
  <si>
    <t>LS02-AV-GG-ADC-1107</t>
  </si>
  <si>
    <t>LS02-AV-GG-ADC-1108</t>
  </si>
  <si>
    <t>LS02-AV-GG-ADC-1109</t>
  </si>
  <si>
    <t>LS02-AV-GG-ADC-1110</t>
  </si>
  <si>
    <t>LS02-AV-GG-ADC-1111</t>
  </si>
  <si>
    <t>LS02-AV-GG-ADC-1112</t>
  </si>
  <si>
    <t>LS02-AV-GG-ADC-1113</t>
  </si>
  <si>
    <t>LS02-AV-GG-ADC-1114</t>
  </si>
  <si>
    <t>LS02-AV-GG-ADC-1115</t>
  </si>
  <si>
    <t>LS02-AV-GG-ADC-1116</t>
  </si>
  <si>
    <t>LS02-AV-GG-ADC-1117</t>
  </si>
  <si>
    <t>LS02-AV-GG-ADC-1118</t>
  </si>
  <si>
    <t>LS02-AV-GG-ADC-1119</t>
  </si>
  <si>
    <t>LS02-AV-GG-ADC-1120</t>
  </si>
  <si>
    <t>LS02-AV-GG-ADC-1121</t>
  </si>
  <si>
    <t>LS02-AV-GG-ADC-1122</t>
  </si>
  <si>
    <t>LS02-AV-GG-ADC-1123</t>
  </si>
  <si>
    <t>LS02-AV-GG-ADC-1124</t>
  </si>
  <si>
    <t>LS02-AV-GG-ADC-1125</t>
  </si>
  <si>
    <t>LS02-AV-GG-ADC-1126</t>
  </si>
  <si>
    <t>LS02-AV-GG-ADC-1127</t>
  </si>
  <si>
    <t>LS02-AV-GG-ADC-1128</t>
  </si>
  <si>
    <t>LS02-AV-GG-ASGG-1129</t>
  </si>
  <si>
    <t>AGENTE DE SOPORTE TÉCNICO GESTIÓN DE GRABACIONES</t>
  </si>
  <si>
    <t>LS02-AV-GG-ASGG-1130</t>
  </si>
  <si>
    <t>LS02-AV-GG-ASGG-1131</t>
  </si>
  <si>
    <t>LS02-AV-GG-ASGG-1132</t>
  </si>
  <si>
    <t>LS02-AV-GG-ASGG-1133</t>
  </si>
  <si>
    <t>LS02-AV-GG-ASGG-1134</t>
  </si>
  <si>
    <t>LS02-AV-GG-ASGG-1135</t>
  </si>
  <si>
    <t>LS02-AV-GG-ASGG-1136</t>
  </si>
  <si>
    <t>LS02-AV-GG-ASGG-1137</t>
  </si>
  <si>
    <t>LS02-AV-GG-ASGG-1138</t>
  </si>
  <si>
    <t>LS02-AV-GG-ASGG-1139</t>
  </si>
  <si>
    <t>LS02-AV-GG-ASGG-1140</t>
  </si>
  <si>
    <t>LS02-AV-GG-ASGG-1141</t>
  </si>
  <si>
    <t>LS02-AV-GG-ASGG-1142</t>
  </si>
  <si>
    <t>LS02-AV-GG-ASGG-1143</t>
  </si>
  <si>
    <t>LS02-AV-GG-ASGG-1144</t>
  </si>
  <si>
    <t>LS02-AV-GG-ASGG-1145</t>
  </si>
  <si>
    <t>LS02-AV-GG-ASGG-1146</t>
  </si>
  <si>
    <t>LS02-AV-GG-ASGG-1147</t>
  </si>
  <si>
    <t>LS02-AV-GG-ASGG-1148</t>
  </si>
  <si>
    <t>LS02-AV-GG-ASGG-1149</t>
  </si>
  <si>
    <t>LS02-AV-GG-ASGG-1150</t>
  </si>
  <si>
    <t>LS02-AV-GG-ASGG-1151</t>
  </si>
  <si>
    <t>LS02-AV-GG-ASGG-1152</t>
  </si>
  <si>
    <t>LS03-OSP-DSFT-1153</t>
  </si>
  <si>
    <t>OTROS SERVICIOS PROFESIONALES</t>
  </si>
  <si>
    <t>DISEÑADOR DE SOFTWARE UI/UX</t>
  </si>
  <si>
    <t>LS03-OSP-DSFT-1154</t>
  </si>
  <si>
    <t>LS03-OSP-DSFT-1155</t>
  </si>
  <si>
    <t>LS03-OSP-DSFT-1156</t>
  </si>
  <si>
    <t>LS03-OSP-DSFT-1157</t>
  </si>
  <si>
    <t>LS03-OSP-DSFT-1158</t>
  </si>
  <si>
    <t>LS03-OSP-DSFT-1159</t>
  </si>
  <si>
    <t>LS03-OSP-DSFT-1160</t>
  </si>
  <si>
    <t>LS03-OSP-DSFT-1161</t>
  </si>
  <si>
    <t>LS03-OSP-DSFT-1162</t>
  </si>
  <si>
    <t>LS03-OSP-DSFT-1163</t>
  </si>
  <si>
    <t>LS03-OSP-DSFT-1164</t>
  </si>
  <si>
    <t>LS03-OSP-DSFT-1165</t>
  </si>
  <si>
    <t>LS03-OSP-DSFT-1166</t>
  </si>
  <si>
    <t>LS03-OSP-DSFT-1167</t>
  </si>
  <si>
    <t>LS03-OSP-DSFT-1168</t>
  </si>
  <si>
    <t>LS03-OSP-DSFT-1169</t>
  </si>
  <si>
    <t>LS03-OSP-DSFT-1170</t>
  </si>
  <si>
    <t>LS03-OSP-DSFT-1171</t>
  </si>
  <si>
    <t>LS03-OSP-DSFT-1172</t>
  </si>
  <si>
    <t>LS03-OSP-DSFT-1173</t>
  </si>
  <si>
    <t>LS03-OSP-DSFT-1174</t>
  </si>
  <si>
    <t>LS03-OSP-DSFT-1175</t>
  </si>
  <si>
    <t>LS03-OSP-DSFT-1176</t>
  </si>
  <si>
    <t>LS03-OSP-EDAT-1177</t>
  </si>
  <si>
    <t>ESPECIALISTA EN AUTOMATIZACIÓN</t>
  </si>
  <si>
    <t>LS03-OSP-EDAT-1178</t>
  </si>
  <si>
    <t>LS03-OSP-EDAT-1179</t>
  </si>
  <si>
    <t>LS03-OSP-EDAT-1180</t>
  </si>
  <si>
    <t>LS03-OSP-EDAT-1181</t>
  </si>
  <si>
    <t>LS03-OSP-EDAT-1182</t>
  </si>
  <si>
    <t>LS03-OSP-EDAT-1183</t>
  </si>
  <si>
    <t>LS03-OSP-EDAT-1184</t>
  </si>
  <si>
    <t>LS03-OSP-EDAT-1185</t>
  </si>
  <si>
    <t>LS03-OSP-EDAT-1186</t>
  </si>
  <si>
    <t>LS03-OSP-EDAT-1187</t>
  </si>
  <si>
    <t>LS03-OSP-EDAT-1188</t>
  </si>
  <si>
    <t>LS03-OSP-EDAT-1189</t>
  </si>
  <si>
    <t>LS03-OSP-EDAT-1190</t>
  </si>
  <si>
    <t>LS03-OSP-EDAT-1191</t>
  </si>
  <si>
    <t>LS03-OSP-EDAT-1192</t>
  </si>
  <si>
    <t>LS03-OSP-EDAT-1193</t>
  </si>
  <si>
    <t>LS03-OSP-EDAT-1194</t>
  </si>
  <si>
    <t>LS03-OSP-EDAT-1195</t>
  </si>
  <si>
    <t>LS03-OSP-EDAT-1196</t>
  </si>
  <si>
    <t>LS03-OSP-EDAT-1197</t>
  </si>
  <si>
    <t>LS03-OSP-EDAT-1198</t>
  </si>
  <si>
    <t>LS03-OSP-EDAT-1199</t>
  </si>
  <si>
    <t>LS03-OSP-EDAT-1200</t>
  </si>
  <si>
    <t>LS03-OSP-IMDS-1201</t>
  </si>
  <si>
    <t>INGENIERO DE MANTENIMIENTO DE SOFTWARE</t>
  </si>
  <si>
    <t>LS03-OSP-IMDS-1202</t>
  </si>
  <si>
    <t>LS03-OSP-IMDS-1203</t>
  </si>
  <si>
    <t>LS03-OSP-IMDS-1204</t>
  </si>
  <si>
    <t>LS03-OSP-IMDS-1205</t>
  </si>
  <si>
    <t>LS03-OSP-IMDS-1206</t>
  </si>
  <si>
    <t>LS03-OSP-IMDS-1207</t>
  </si>
  <si>
    <t>LS03-OSP-IMDS-1208</t>
  </si>
  <si>
    <t>LS03-OSP-IMDS-1209</t>
  </si>
  <si>
    <t>LS03-OSP-IMDS-1210</t>
  </si>
  <si>
    <t>LS03-OSP-IMDS-1211</t>
  </si>
  <si>
    <t>LS03-OSP-IMDS-1212</t>
  </si>
  <si>
    <t>LS03-OSP-IMDS-1213</t>
  </si>
  <si>
    <t>LS03-OSP-IMDS-1214</t>
  </si>
  <si>
    <t>LS03-OSP-IMDS-1215</t>
  </si>
  <si>
    <t>LS03-OSP-IMDS-1216</t>
  </si>
  <si>
    <t>LS03-OSP-IMDS-1217</t>
  </si>
  <si>
    <t>LS03-OSP-IMDS-1218</t>
  </si>
  <si>
    <t>LS03-OSP-IMDS-1219</t>
  </si>
  <si>
    <t>LS03-OSP-IMDS-1220</t>
  </si>
  <si>
    <t>LS03-OSP-IMDS-1221</t>
  </si>
  <si>
    <t>LS03-OSP-IMDS-1222</t>
  </si>
  <si>
    <t>LS03-OSP-IMDS-1223</t>
  </si>
  <si>
    <t>LS03-OSP-IMDS-1224</t>
  </si>
  <si>
    <t>LS03-OSP-IPDS-1225</t>
  </si>
  <si>
    <t>INGENIERO DE PRUEBAS DE SOFTWARE</t>
  </si>
  <si>
    <t>LS03-OSP-IPDS-1226</t>
  </si>
  <si>
    <t>LS03-OSP-IPDS-1227</t>
  </si>
  <si>
    <t>LS03-OSP-IPDS-1228</t>
  </si>
  <si>
    <t>LS03-OSP-IPDS-1229</t>
  </si>
  <si>
    <t>LS03-OSP-IPDS-1230</t>
  </si>
  <si>
    <t>LS03-OSP-IPDS-1231</t>
  </si>
  <si>
    <t>LS03-OSP-IPDS-1232</t>
  </si>
  <si>
    <t>LS03-OSP-IPDS-1233</t>
  </si>
  <si>
    <t>LS03-OSP-IPDS-1234</t>
  </si>
  <si>
    <t>LS03-OSP-IPDS-1235</t>
  </si>
  <si>
    <t>LS03-OSP-IPDS-1236</t>
  </si>
  <si>
    <t>LS03-OSP-IPDS-1237</t>
  </si>
  <si>
    <t>LS03-OSP-IPDS-1238</t>
  </si>
  <si>
    <t>LS03-OSP-IPDS-1239</t>
  </si>
  <si>
    <t>LS03-OSP-IPDS-1240</t>
  </si>
  <si>
    <t>LS03-OSP-IPDS-1241</t>
  </si>
  <si>
    <t>LS03-OSP-IPDS-1242</t>
  </si>
  <si>
    <t>LS03-OSP-IPDS-1243</t>
  </si>
  <si>
    <t>LS03-OSP-IPDS-1244</t>
  </si>
  <si>
    <t>LS03-OSP-IPDS-1245</t>
  </si>
  <si>
    <t>LS03-OSP-IPDS-1246</t>
  </si>
  <si>
    <t>LS03-OSP-IPDS-1247</t>
  </si>
  <si>
    <t>LS03-OSP-IPDS-1248</t>
  </si>
  <si>
    <t>LS03-OSP-ISCA-1249</t>
  </si>
  <si>
    <t>INGENIERO DE SEGURIDAD Y CUMPLIMIENTO DE APLICACIONES</t>
  </si>
  <si>
    <t>LS03-OSP-ISCA-1250</t>
  </si>
  <si>
    <t>LS03-OSP-ISCA-1251</t>
  </si>
  <si>
    <t>LS03-OSP-ISCA-1252</t>
  </si>
  <si>
    <t>LS03-OSP-ISCA-1253</t>
  </si>
  <si>
    <t>LS03-OSP-ISCA-1254</t>
  </si>
  <si>
    <t>LS03-OSP-ISCA-1255</t>
  </si>
  <si>
    <t>LS03-OSP-ISCA-1256</t>
  </si>
  <si>
    <t>LS03-OSP-ISCA-1257</t>
  </si>
  <si>
    <t>LS03-OSP-ISCA-1258</t>
  </si>
  <si>
    <t>LS03-OSP-ISCA-1259</t>
  </si>
  <si>
    <t>LS03-OSP-ISCA-1260</t>
  </si>
  <si>
    <t>LS03-OSP-ISCA-1261</t>
  </si>
  <si>
    <t>LS03-OSP-ISCA-1262</t>
  </si>
  <si>
    <t>LS03-OSP-ISCA-1263</t>
  </si>
  <si>
    <t>LS03-OSP-ISCA-1264</t>
  </si>
  <si>
    <t>LS03-OSP-ISCA-1265</t>
  </si>
  <si>
    <t>LS03-OSP-ISCA-1266</t>
  </si>
  <si>
    <t>LS03-OSP-ISCA-1267</t>
  </si>
  <si>
    <t>LS03-OSP-ISCA-1268</t>
  </si>
  <si>
    <t>LS03-OSP-ISCA-1269</t>
  </si>
  <si>
    <t>LS03-OSP-ISCA-1270</t>
  </si>
  <si>
    <t>LS03-OSP-ISCA-1271</t>
  </si>
  <si>
    <t>LS03-OSP-ISCA-1272</t>
  </si>
  <si>
    <t>LS06-OSP-ADC-1273</t>
  </si>
  <si>
    <t>ADMINISTRADOR DE CONTINUIDAD</t>
  </si>
  <si>
    <t>LS06-OSP-ADC-1274</t>
  </si>
  <si>
    <t>LS06-OSP-ADC-1275</t>
  </si>
  <si>
    <t>LS06-OSP-ADC-1276</t>
  </si>
  <si>
    <t>LS06-OSP-ADC-1277</t>
  </si>
  <si>
    <t>LS06-OSP-ADC-1278</t>
  </si>
  <si>
    <t>LS06-OSP-ADC-1279</t>
  </si>
  <si>
    <t>LS06-OSP-ADC-1280</t>
  </si>
  <si>
    <t>LS06-OSP-ADC-1281</t>
  </si>
  <si>
    <t>LS06-OSP-ADC-1282</t>
  </si>
  <si>
    <t>LS06-OSP-ADC-1283</t>
  </si>
  <si>
    <t>LS06-OSP-ADC-1284</t>
  </si>
  <si>
    <t>LS06-OSP-ADC-1285</t>
  </si>
  <si>
    <t>LS06-OSP-ADC-1286</t>
  </si>
  <si>
    <t>LS06-OSP-ADC-1287</t>
  </si>
  <si>
    <t>LS06-OSP-ADC-1288</t>
  </si>
  <si>
    <t>LS06-OSP-ADC-1289</t>
  </si>
  <si>
    <t>LS06-OSP-ADC-1290</t>
  </si>
  <si>
    <t>LS06-OSP-ADC-1291</t>
  </si>
  <si>
    <t>LS06-OSP-ADC-1292</t>
  </si>
  <si>
    <t>LS06-OSP-ADC-1293</t>
  </si>
  <si>
    <t>LS06-OSP-ADC-1294</t>
  </si>
  <si>
    <t>LS06-OSP-ADC-1295</t>
  </si>
  <si>
    <t>LS06-OSP-ADC-1296</t>
  </si>
  <si>
    <t>LS06-OSP-E1CMI-1297</t>
  </si>
  <si>
    <t>EVALUADOR 1 DE CAPACIDAD Y MADUREZ ITIL</t>
  </si>
  <si>
    <t>LS06-OSP-E1CMI-1298</t>
  </si>
  <si>
    <t>LS06-OSP-E1CMI-1299</t>
  </si>
  <si>
    <t>LS06-OSP-E1CMI-1300</t>
  </si>
  <si>
    <t>LS06-OSP-E1CMI-1301</t>
  </si>
  <si>
    <t>LS06-OSP-E1CMI-1302</t>
  </si>
  <si>
    <t>LS06-OSP-E1CMI-1303</t>
  </si>
  <si>
    <t>LS06-OSP-E1CMI-1304</t>
  </si>
  <si>
    <t>LS06-OSP-E1CMI-1305</t>
  </si>
  <si>
    <t>LS06-OSP-E1CMI-1306</t>
  </si>
  <si>
    <t>LS06-OSP-E1CMI-1307</t>
  </si>
  <si>
    <t>LS06-OSP-E1CMI-1308</t>
  </si>
  <si>
    <t>LS06-OSP-E1CMI-1309</t>
  </si>
  <si>
    <t>LS06-OSP-E1CMI-1310</t>
  </si>
  <si>
    <t>LS06-OSP-E1CMI-1311</t>
  </si>
  <si>
    <t>LS06-OSP-E1CMI-1312</t>
  </si>
  <si>
    <t>LS06-OSP-E1CMI-1313</t>
  </si>
  <si>
    <t>LS06-OSP-E1CMI-1314</t>
  </si>
  <si>
    <t>LS06-OSP-E1CMI-1315</t>
  </si>
  <si>
    <t>LS06-OSP-E1CMI-1316</t>
  </si>
  <si>
    <t>LS06-OSP-E1CMI-1317</t>
  </si>
  <si>
    <t>LS06-OSP-E1CMI-1318</t>
  </si>
  <si>
    <t>LS06-OSP-E1CMI-1319</t>
  </si>
  <si>
    <t>LS06-OSP-E1CMI-1320</t>
  </si>
  <si>
    <t>LS06-OSP-E2CMI-1321</t>
  </si>
  <si>
    <t>EVALUADOR 2 DE CAPACIDAD Y MADUREZ ITIL</t>
  </si>
  <si>
    <t>LS06-OSP-E2CMI-1322</t>
  </si>
  <si>
    <t>LS06-OSP-E2CMI-1323</t>
  </si>
  <si>
    <t>LS06-OSP-E2CMI-1324</t>
  </si>
  <si>
    <t>LS06-OSP-E2CMI-1325</t>
  </si>
  <si>
    <t>LS06-OSP-E2CMI-1326</t>
  </si>
  <si>
    <t>LS06-OSP-E2CMI-1327</t>
  </si>
  <si>
    <t>LS06-OSP-E2CMI-1328</t>
  </si>
  <si>
    <t>LS06-OSP-E2CMI-1329</t>
  </si>
  <si>
    <t>LS06-OSP-E2CMI-1330</t>
  </si>
  <si>
    <t>LS06-OSP-E2CMI-1331</t>
  </si>
  <si>
    <t>LS06-OSP-E2CMI-1332</t>
  </si>
  <si>
    <t>LS06-OSP-E2CMI-1333</t>
  </si>
  <si>
    <t>LS06-OSP-E2CMI-1334</t>
  </si>
  <si>
    <t>LS06-OSP-E2CMI-1335</t>
  </si>
  <si>
    <t>LS06-OSP-E2CMI-1336</t>
  </si>
  <si>
    <t>LS06-OSP-E2CMI-1337</t>
  </si>
  <si>
    <t>LS06-OSP-E2CMI-1338</t>
  </si>
  <si>
    <t>LS06-OSP-E2CMI-1339</t>
  </si>
  <si>
    <t>LS06-OSP-E2CMI-1340</t>
  </si>
  <si>
    <t>LS06-OSP-E2CMI-1341</t>
  </si>
  <si>
    <t>LS06-OSP-E2CMI-1342</t>
  </si>
  <si>
    <t>LS06-OSP-E2CMI-1343</t>
  </si>
  <si>
    <t>LS06-OSP-E2CMI-1344</t>
  </si>
  <si>
    <t>LS06-OSP-EDEV-1345</t>
  </si>
  <si>
    <t>EVANGELISTA DEVOPS</t>
  </si>
  <si>
    <t>LS06-OSP-EDEV-1346</t>
  </si>
  <si>
    <t>LS06-OSP-EDEV-1347</t>
  </si>
  <si>
    <t>LS06-OSP-EDEV-1348</t>
  </si>
  <si>
    <t>LS06-OSP-EDEV-1349</t>
  </si>
  <si>
    <t>LS06-OSP-EDEV-1350</t>
  </si>
  <si>
    <t>LS06-OSP-EDEV-1351</t>
  </si>
  <si>
    <t>LS06-OSP-EDEV-1352</t>
  </si>
  <si>
    <t>LS06-OSP-EDEV-1353</t>
  </si>
  <si>
    <t>LS06-OSP-EDEV-1354</t>
  </si>
  <si>
    <t>LS06-OSP-EDEV-1355</t>
  </si>
  <si>
    <t>LS06-OSP-EDEV-1356</t>
  </si>
  <si>
    <t>LS06-OSP-EDEV-1357</t>
  </si>
  <si>
    <t>LS06-OSP-EDEV-1358</t>
  </si>
  <si>
    <t>LS06-OSP-EDEV-1359</t>
  </si>
  <si>
    <t>LS06-OSP-EDEV-1360</t>
  </si>
  <si>
    <t>LS06-OSP-EDEV-1361</t>
  </si>
  <si>
    <t>LS06-OSP-EDEV-1362</t>
  </si>
  <si>
    <t>LS06-OSP-EDEV-1363</t>
  </si>
  <si>
    <t>LS06-OSP-EDEV-1364</t>
  </si>
  <si>
    <t>LS06-OSP-EDEV-1365</t>
  </si>
  <si>
    <t>LS06-OSP-EDEV-1366</t>
  </si>
  <si>
    <t>LS06-OSP-EDEV-1367</t>
  </si>
  <si>
    <t>LS06-OSP-EDEV-1368</t>
  </si>
  <si>
    <t>LS06-OSP-EDEVSPS-1369</t>
  </si>
  <si>
    <t>EVANGELISTA DEVSECOPS</t>
  </si>
  <si>
    <t>LS06-OSP-EDEVSPS-1370</t>
  </si>
  <si>
    <t>LS06-OSP-EDEVSPS-1371</t>
  </si>
  <si>
    <t>LS06-OSP-EDEVSPS-1372</t>
  </si>
  <si>
    <t>LS06-OSP-EDEVSPS-1373</t>
  </si>
  <si>
    <t>LS06-OSP-EDEVSPS-1374</t>
  </si>
  <si>
    <t>LS06-OSP-EDEVSPS-1375</t>
  </si>
  <si>
    <t>LS06-OSP-EDEVSPS-1376</t>
  </si>
  <si>
    <t>LS06-OSP-EDEVSPS-1377</t>
  </si>
  <si>
    <t>LS06-OSP-EDEVSPS-1378</t>
  </si>
  <si>
    <t>LS06-OSP-EDEVSPS-1379</t>
  </si>
  <si>
    <t>LS06-OSP-EDEVSPS-1380</t>
  </si>
  <si>
    <t>LS06-OSP-EDEVSPS-1381</t>
  </si>
  <si>
    <t>LS06-OSP-EDEVSPS-1382</t>
  </si>
  <si>
    <t>LS06-OSP-EDEVSPS-1383</t>
  </si>
  <si>
    <t>LS06-OSP-EDEVSPS-1384</t>
  </si>
  <si>
    <t>LS06-OSP-EDEVSPS-1385</t>
  </si>
  <si>
    <t>LS06-OSP-EDEVSPS-1386</t>
  </si>
  <si>
    <t>LS06-OSP-EDEVSPS-1387</t>
  </si>
  <si>
    <t>LS06-OSP-EDEVSPS-1388</t>
  </si>
  <si>
    <t>LS06-OSP-EDEVSPS-1389</t>
  </si>
  <si>
    <t>LS06-OSP-EDEVSPS-1390</t>
  </si>
  <si>
    <t>LS06-OSP-EDEVSPS-1391</t>
  </si>
  <si>
    <t>LS06-OSP-EDEVSPS-1392</t>
  </si>
  <si>
    <t>LS04-OSP-AFWDB-1393</t>
  </si>
  <si>
    <t>ADMINISTRADOR DE FIREWALL, WAF, PROTECCIÓN DDOS Y BALANCEADOR DE CARGA DE APLICACIONES</t>
  </si>
  <si>
    <t>LS04-OSP-AFWDB-1394</t>
  </si>
  <si>
    <t>LS04-OSP-AFWDB-1395</t>
  </si>
  <si>
    <t>LS04-OSP-AFWDB-1396</t>
  </si>
  <si>
    <t>LS04-OSP-AFWDB-1397</t>
  </si>
  <si>
    <t>LS04-OSP-AFWDB-1398</t>
  </si>
  <si>
    <t>LS04-OSP-AFWDB-1399</t>
  </si>
  <si>
    <t>LS04-OSP-AFWDB-1400</t>
  </si>
  <si>
    <t>LS04-OSP-AFWDB-1401</t>
  </si>
  <si>
    <t>LS04-OSP-AFWDB-1402</t>
  </si>
  <si>
    <t>LS04-OSP-AFWDB-1403</t>
  </si>
  <si>
    <t>LS04-OSP-AFWDB-1404</t>
  </si>
  <si>
    <t>LS04-OSP-AFWDB-1405</t>
  </si>
  <si>
    <t>LS04-OSP-AFWDB-1406</t>
  </si>
  <si>
    <t>LS04-OSP-AFWDB-1407</t>
  </si>
  <si>
    <t>LS04-OSP-AFWDB-1408</t>
  </si>
  <si>
    <t>LS04-OSP-AFWDB-1409</t>
  </si>
  <si>
    <t>LS04-OSP-AFWDB-1410</t>
  </si>
  <si>
    <t>LS04-OSP-AFWDB-1411</t>
  </si>
  <si>
    <t>LS04-OSP-AFWDB-1412</t>
  </si>
  <si>
    <t>LS04-OSP-AFWDB-1413</t>
  </si>
  <si>
    <t>LS04-OSP-AFWDB-1414</t>
  </si>
  <si>
    <t>LS04-OSP-AFWDB-1415</t>
  </si>
  <si>
    <t>LS04-OSP-AFWDB-1416</t>
  </si>
  <si>
    <t>LS04-OSP-DBAO-1417</t>
  </si>
  <si>
    <t>DBA ORACLE</t>
  </si>
  <si>
    <t>LS04-OSP-DBAO-1418</t>
  </si>
  <si>
    <t>LS04-OSP-DBAO-1419</t>
  </si>
  <si>
    <t>LS04-OSP-DBAO-1420</t>
  </si>
  <si>
    <t>LS04-OSP-DBAO-1421</t>
  </si>
  <si>
    <t>LS04-OSP-DBAO-1422</t>
  </si>
  <si>
    <t>LS04-OSP-DBAO-1423</t>
  </si>
  <si>
    <t>LS04-OSP-DBAO-1424</t>
  </si>
  <si>
    <t>LS04-OSP-DBAO-1425</t>
  </si>
  <si>
    <t>LS04-OSP-DBAO-1426</t>
  </si>
  <si>
    <t>LS04-OSP-DBAO-1427</t>
  </si>
  <si>
    <t>LS04-OSP-DBAO-1428</t>
  </si>
  <si>
    <t>LS04-OSP-DBAO-1429</t>
  </si>
  <si>
    <t>LS04-OSP-DBAO-1430</t>
  </si>
  <si>
    <t>LS04-OSP-DBAO-1431</t>
  </si>
  <si>
    <t>LS04-OSP-DBAO-1432</t>
  </si>
  <si>
    <t>LS04-OSP-DBAO-1433</t>
  </si>
  <si>
    <t>LS04-OSP-DBAO-1434</t>
  </si>
  <si>
    <t>LS04-OSP-DBAO-1435</t>
  </si>
  <si>
    <t>LS04-OSP-DBAO-1436</t>
  </si>
  <si>
    <t>LS04-OSP-DBAO-1437</t>
  </si>
  <si>
    <t>LS04-OSP-DBAO-1438</t>
  </si>
  <si>
    <t>LS04-OSP-DBAO-1439</t>
  </si>
  <si>
    <t>LS04-OSP-DBAO-1440</t>
  </si>
  <si>
    <t>LS04-OSP-EADT-1441</t>
  </si>
  <si>
    <t>ESPECIALISTA EN ALMACENAMIENTO DE DATOS</t>
  </si>
  <si>
    <t>LS04-OSP-EADT-1442</t>
  </si>
  <si>
    <t>LS04-OSP-EADT-1443</t>
  </si>
  <si>
    <t>LS04-OSP-EADT-1444</t>
  </si>
  <si>
    <t>LS04-OSP-EADT-1445</t>
  </si>
  <si>
    <t>LS04-OSP-EADT-1446</t>
  </si>
  <si>
    <t>LS04-OSP-EADT-1447</t>
  </si>
  <si>
    <t>LS04-OSP-EADT-1448</t>
  </si>
  <si>
    <t>LS04-OSP-EADT-1449</t>
  </si>
  <si>
    <t>LS04-OSP-EADT-1450</t>
  </si>
  <si>
    <t>LS04-OSP-EADT-1451</t>
  </si>
  <si>
    <t>LS04-OSP-EADT-1452</t>
  </si>
  <si>
    <t>LS04-OSP-EADT-1453</t>
  </si>
  <si>
    <t>LS04-OSP-EADT-1454</t>
  </si>
  <si>
    <t>LS04-OSP-EADT-1455</t>
  </si>
  <si>
    <t>LS04-OSP-EADT-1456</t>
  </si>
  <si>
    <t>LS04-OSP-EADT-1457</t>
  </si>
  <si>
    <t>LS04-OSP-EADT-1458</t>
  </si>
  <si>
    <t>LS04-OSP-EADT-1459</t>
  </si>
  <si>
    <t>LS04-OSP-EADT-1460</t>
  </si>
  <si>
    <t>LS04-OSP-EADT-1461</t>
  </si>
  <si>
    <t>LS04-OSP-EADT-1462</t>
  </si>
  <si>
    <t>LS04-OSP-EADT-1463</t>
  </si>
  <si>
    <t>LS04-OSP-EADT-1464</t>
  </si>
  <si>
    <t>LS04-OSP-EDEV-1465</t>
  </si>
  <si>
    <t>ESPECIALISTA EN DEVOPS</t>
  </si>
  <si>
    <t>LS04-OSP-EDEV-1466</t>
  </si>
  <si>
    <t>LS04-OSP-EDEV-1467</t>
  </si>
  <si>
    <t>LS04-OSP-EDEV-1468</t>
  </si>
  <si>
    <t>LS04-OSP-EDEV-1469</t>
  </si>
  <si>
    <t>LS04-OSP-EDEV-1470</t>
  </si>
  <si>
    <t>LS04-OSP-EDEV-1471</t>
  </si>
  <si>
    <t>LS04-OSP-EDEV-1472</t>
  </si>
  <si>
    <t>LS04-OSP-EDEV-1473</t>
  </si>
  <si>
    <t>LS04-OSP-EDEV-1474</t>
  </si>
  <si>
    <t>LS04-OSP-EDEV-1475</t>
  </si>
  <si>
    <t>LS04-OSP-EDEV-1476</t>
  </si>
  <si>
    <t>LS04-OSP-EDEV-1477</t>
  </si>
  <si>
    <t>LS04-OSP-EDEV-1478</t>
  </si>
  <si>
    <t>LS04-OSP-EDEV-1479</t>
  </si>
  <si>
    <t>LS04-OSP-EDEV-1480</t>
  </si>
  <si>
    <t>LS04-OSP-EDEV-1481</t>
  </si>
  <si>
    <t>LS04-OSP-EDEV-1482</t>
  </si>
  <si>
    <t>LS04-OSP-EDEV-1483</t>
  </si>
  <si>
    <t>LS04-OSP-EDEV-1484</t>
  </si>
  <si>
    <t>LS04-OSP-EDEV-1485</t>
  </si>
  <si>
    <t>LS04-OSP-EDEV-1486</t>
  </si>
  <si>
    <t>LS04-OSP-EDEV-1487</t>
  </si>
  <si>
    <t>LS04-OSP-EDEV-1488</t>
  </si>
  <si>
    <t>LS04-OSP-ERRD-1489</t>
  </si>
  <si>
    <t>ESPECIALISTA EN RESPALDO Y RESTAURACIÓN DE DATOS</t>
  </si>
  <si>
    <t>LS04-OSP-ERRD-1490</t>
  </si>
  <si>
    <t>LS04-OSP-ERRD-1491</t>
  </si>
  <si>
    <t>LS04-OSP-ERRD-1492</t>
  </si>
  <si>
    <t>LS04-OSP-ERRD-1493</t>
  </si>
  <si>
    <t>LS04-OSP-ERRD-1494</t>
  </si>
  <si>
    <t>LS04-OSP-ERRD-1495</t>
  </si>
  <si>
    <t>LS04-OSP-ERRD-1496</t>
  </si>
  <si>
    <t>LS04-OSP-ERRD-1497</t>
  </si>
  <si>
    <t>LS04-OSP-ERRD-1498</t>
  </si>
  <si>
    <t>LS04-OSP-ERRD-1499</t>
  </si>
  <si>
    <t>LS04-OSP-ERRD-1500</t>
  </si>
  <si>
    <t>LS04-OSP-ERRD-1501</t>
  </si>
  <si>
    <t>LS04-OSP-ERRD-1502</t>
  </si>
  <si>
    <t>LS04-OSP-ERRD-1503</t>
  </si>
  <si>
    <t>LS04-OSP-ERRD-1504</t>
  </si>
  <si>
    <t>LS04-OSP-ERRD-1505</t>
  </si>
  <si>
    <t>LS04-OSP-ERRD-1506</t>
  </si>
  <si>
    <t>LS04-OSP-ERRD-1507</t>
  </si>
  <si>
    <t>LS04-OSP-ERRD-1508</t>
  </si>
  <si>
    <t>LS04-OSP-ERRD-1509</t>
  </si>
  <si>
    <t>LS04-OSP-ERRD-1510</t>
  </si>
  <si>
    <t>LS04-OSP-ERRD-1511</t>
  </si>
  <si>
    <t>LS04-OSP-ERRD-1512</t>
  </si>
  <si>
    <t>LS04-OSP-IPT-1513</t>
  </si>
  <si>
    <t>INGENIERO DE PLATAFORMA</t>
  </si>
  <si>
    <t>LS04-OSP-IPT-1514</t>
  </si>
  <si>
    <t>LS04-OSP-IPT-1515</t>
  </si>
  <si>
    <t>LS04-OSP-IPT-1516</t>
  </si>
  <si>
    <t>LS04-OSP-IPT-1517</t>
  </si>
  <si>
    <t>LS04-OSP-IPT-1518</t>
  </si>
  <si>
    <t>LS04-OSP-IPT-1519</t>
  </si>
  <si>
    <t>LS04-OSP-IPT-1520</t>
  </si>
  <si>
    <t>LS04-OSP-IPT-1521</t>
  </si>
  <si>
    <t>LS04-OSP-IPT-1522</t>
  </si>
  <si>
    <t>LS04-OSP-IPT-1523</t>
  </si>
  <si>
    <t>LS04-OSP-IPT-1524</t>
  </si>
  <si>
    <t>LS04-OSP-IPT-1525</t>
  </si>
  <si>
    <t>LS04-OSP-IPT-1526</t>
  </si>
  <si>
    <t>LS04-OSP-IPT-1527</t>
  </si>
  <si>
    <t>LS04-OSP-IPT-1528</t>
  </si>
  <si>
    <t>LS04-OSP-IPT-1529</t>
  </si>
  <si>
    <t>LS04-OSP-IPT-1530</t>
  </si>
  <si>
    <t>LS04-OSP-IPT-1531</t>
  </si>
  <si>
    <t>LS04-OSP-IPT-1532</t>
  </si>
  <si>
    <t>LS04-OSP-IPT-1533</t>
  </si>
  <si>
    <t>LS04-OSP-IPT-1534</t>
  </si>
  <si>
    <t>LS04-OSP-IPT-1535</t>
  </si>
  <si>
    <t>LS04-OSP-IPT-1536</t>
  </si>
  <si>
    <t>LS04-OSP-OCPD-1537</t>
  </si>
  <si>
    <t>OPERADOR DE CENTRO DE PROCESAMIENTO DE DATOS</t>
  </si>
  <si>
    <t>LS04-OSP-OCPD-1538</t>
  </si>
  <si>
    <t>LS04-OSP-OCPD-1539</t>
  </si>
  <si>
    <t>LS04-OSP-OCPD-1540</t>
  </si>
  <si>
    <t>LS04-OSP-OCPD-1541</t>
  </si>
  <si>
    <t>LS04-OSP-OCPD-1542</t>
  </si>
  <si>
    <t>LS04-OSP-OCPD-1543</t>
  </si>
  <si>
    <t>LS04-OSP-OCPD-1544</t>
  </si>
  <si>
    <t>LS04-OSP-OCPD-1545</t>
  </si>
  <si>
    <t>LS04-OSP-OCPD-1546</t>
  </si>
  <si>
    <t>LS04-OSP-OCPD-1547</t>
  </si>
  <si>
    <t>LS04-OSP-OCPD-1548</t>
  </si>
  <si>
    <t>LS04-OSP-OCPD-1549</t>
  </si>
  <si>
    <t>LS04-OSP-OCPD-1550</t>
  </si>
  <si>
    <t>LS04-OSP-OCPD-1551</t>
  </si>
  <si>
    <t>LS04-OSP-OCPD-1552</t>
  </si>
  <si>
    <t>LS04-OSP-OCPD-1553</t>
  </si>
  <si>
    <t>LS04-OSP-OCPD-1554</t>
  </si>
  <si>
    <t>LS04-OSP-OCPD-1555</t>
  </si>
  <si>
    <t>LS04-OSP-OCPD-1556</t>
  </si>
  <si>
    <t>LS04-OSP-OCPD-1557</t>
  </si>
  <si>
    <t>LS04-OSP-OCPD-1558</t>
  </si>
  <si>
    <t>LS04-OSP-OCPD-1559</t>
  </si>
  <si>
    <t>LS04-OSP-OCPD-1560</t>
  </si>
  <si>
    <t>LS01-GG-ASAV-1561</t>
  </si>
  <si>
    <t>ASISTENTE DE SOPORTE TÉCNICO AUDIENCIAS VIRTUALES (Nivel 1)</t>
  </si>
  <si>
    <t>LS01-GG-ASAV-1562</t>
  </si>
  <si>
    <t>LS01-GG-ASAV-1563</t>
  </si>
  <si>
    <t>LS01-GG-ASAV-1564</t>
  </si>
  <si>
    <t>LS01-GG-ASAV-1565</t>
  </si>
  <si>
    <t>LS01-GG-ASAV-1566</t>
  </si>
  <si>
    <t>LS01-GG-ASAV-1567</t>
  </si>
  <si>
    <t>LS01-GG-ASAV-1568</t>
  </si>
  <si>
    <t>LS01-GG-ASAV-1569</t>
  </si>
  <si>
    <t>LS01-GG-ASAV-1570</t>
  </si>
  <si>
    <t>LS01-GG-ASAV-1571</t>
  </si>
  <si>
    <t>LS01-GG-ASAV-1572</t>
  </si>
  <si>
    <t>LS01-GG-ASAV-1573</t>
  </si>
  <si>
    <t>LS01-GG-ASAV-1574</t>
  </si>
  <si>
    <t>LS01-GG-ASAV-1575</t>
  </si>
  <si>
    <t>LS01-GG-ASAV-1576</t>
  </si>
  <si>
    <t>LS01-GG-ASAV-1577</t>
  </si>
  <si>
    <t>LS01-GG-ASAV-1578</t>
  </si>
  <si>
    <t>LS01-GG-ASAV-1579</t>
  </si>
  <si>
    <t>LS01-GG-ASAV-1580</t>
  </si>
  <si>
    <t>LS01-GG-ASAV-1581</t>
  </si>
  <si>
    <t>LS01-GG-ASAV-1582</t>
  </si>
  <si>
    <t>LS01-GG-ASAV-1583</t>
  </si>
  <si>
    <t>LS01-GG-ASAV-1584</t>
  </si>
  <si>
    <t>LS02-AV-APMO-1585</t>
  </si>
  <si>
    <t>ADMINISTRADOR DE LA PLATAFORMA MS OFFICE 365</t>
  </si>
  <si>
    <t>LS02-AV-APMO-1586</t>
  </si>
  <si>
    <t>LS02-AV-APMO-1587</t>
  </si>
  <si>
    <t>LS02-AV-APMO-1588</t>
  </si>
  <si>
    <t>LS02-AV-APMO-1589</t>
  </si>
  <si>
    <t>LS02-AV-APMO-1590</t>
  </si>
  <si>
    <t>LS02-AV-APMO-1591</t>
  </si>
  <si>
    <t>LS02-AV-APMO-1592</t>
  </si>
  <si>
    <t>LS02-AV-APMO-1593</t>
  </si>
  <si>
    <t>LS02-AV-APMO-1594</t>
  </si>
  <si>
    <t>LS02-AV-APMO-1595</t>
  </si>
  <si>
    <t>LS02-AV-APMO-1596</t>
  </si>
  <si>
    <t>LS02-AV-APMO-1597</t>
  </si>
  <si>
    <t>LS02-AV-APMO-1598</t>
  </si>
  <si>
    <t>LS02-AV-APMO-1599</t>
  </si>
  <si>
    <t>LS02-AV-APMO-1600</t>
  </si>
  <si>
    <t>LS02-AV-APMO-1601</t>
  </si>
  <si>
    <t>LS02-AV-APMO-1602</t>
  </si>
  <si>
    <t>LS02-AV-APMO-1603</t>
  </si>
  <si>
    <t>LS02-AV-APMO-1604</t>
  </si>
  <si>
    <t>LS02-AV-APMO-1605</t>
  </si>
  <si>
    <t>LS02-AV-APMO-1606</t>
  </si>
  <si>
    <t>LS02-AV-APMO-1607</t>
  </si>
  <si>
    <t>LS02-AV-APMO-1608</t>
  </si>
  <si>
    <t>LS04-SPAT-APMO-1609</t>
  </si>
  <si>
    <t>LS04-SPAT-APMO-1610</t>
  </si>
  <si>
    <t>LS04-SPAT-APMO-1611</t>
  </si>
  <si>
    <t>LS04-SPAT-APMO-1612</t>
  </si>
  <si>
    <t>LS04-SPAT-APMO-1613</t>
  </si>
  <si>
    <t>LS04-SPAT-APMO-1614</t>
  </si>
  <si>
    <t>LS04-SPAT-APMO-1615</t>
  </si>
  <si>
    <t>LS04-SPAT-APMO-1616</t>
  </si>
  <si>
    <t>LS04-SPAT-APMO-1617</t>
  </si>
  <si>
    <t>LS04-SPAT-APMO-1618</t>
  </si>
  <si>
    <t>LS04-SPAT-APMO-1619</t>
  </si>
  <si>
    <t>LS04-SPAT-APMO-1620</t>
  </si>
  <si>
    <t>LS04-SPAT-APMO-1621</t>
  </si>
  <si>
    <t>LS04-SPAT-APMO-1622</t>
  </si>
  <si>
    <t>LS04-SPAT-APMO-1623</t>
  </si>
  <si>
    <t>LS04-SPAT-APMO-1624</t>
  </si>
  <si>
    <t>LS04-SPAT-APMO-1625</t>
  </si>
  <si>
    <t>LS04-SPAT-APMO-1626</t>
  </si>
  <si>
    <t>LS04-SPAT-APMO-1627</t>
  </si>
  <si>
    <t>LS04-SPAT-APMO-1628</t>
  </si>
  <si>
    <t>LS04-SPAT-APMO-1629</t>
  </si>
  <si>
    <t>LS04-SPAT-APMO-1630</t>
  </si>
  <si>
    <t>LS04-SPAT-APMO-1631</t>
  </si>
  <si>
    <t>LS04-SPAT-APMO-1632</t>
  </si>
  <si>
    <t>LS06-OSP-AGRC-1633</t>
  </si>
  <si>
    <t>APOYO A GESTIÓN DE REDES E INFRAESTRUCTURA Y CABLEADO ESTRUCTURADO</t>
  </si>
  <si>
    <t>LS06-OSP-AGRC-1634</t>
  </si>
  <si>
    <t>LS06-OSP-AGRC-1635</t>
  </si>
  <si>
    <t>LS06-OSP-AGRC-1636</t>
  </si>
  <si>
    <t>LS06-OSP-AGRC-1637</t>
  </si>
  <si>
    <t>LS06-OSP-AGRC-1638</t>
  </si>
  <si>
    <t>LS06-OSP-AGRC-1639</t>
  </si>
  <si>
    <t>LS06-OSP-AGRC-1640</t>
  </si>
  <si>
    <t>LS06-OSP-AGRC-1641</t>
  </si>
  <si>
    <t>LS06-OSP-AGRC-1642</t>
  </si>
  <si>
    <t>LS06-OSP-AGRC-1643</t>
  </si>
  <si>
    <t>LS06-OSP-AGRC-1644</t>
  </si>
  <si>
    <t>LS06-OSP-AGRC-1645</t>
  </si>
  <si>
    <t>LS06-OSP-AGRC-1646</t>
  </si>
  <si>
    <t>LS06-OSP-AGRC-1647</t>
  </si>
  <si>
    <t>LS06-OSP-AGRC-1648</t>
  </si>
  <si>
    <t>LS06-OSP-AGRC-1649</t>
  </si>
  <si>
    <t>LS06-OSP-AGRC-1650</t>
  </si>
  <si>
    <t>LS06-OSP-AGRC-1651</t>
  </si>
  <si>
    <t>LS06-OSP-AGRC-1652</t>
  </si>
  <si>
    <t>LS06-OSP-AGRC-1653</t>
  </si>
  <si>
    <t>LS06-OSP-AGRC-1654</t>
  </si>
  <si>
    <t>LS06-OSP-AGRC-1655</t>
  </si>
  <si>
    <t>LS06-OSP-AGRC-1656</t>
  </si>
  <si>
    <t>LS06-OSP-AGMS-1657</t>
  </si>
  <si>
    <t>APOYO A GESTIÓN DE MESA DE SERVICIOS</t>
  </si>
  <si>
    <t>LS06-OSP-AGMS-1658</t>
  </si>
  <si>
    <t>LS06-OSP-AGMS-1659</t>
  </si>
  <si>
    <t>LS06-OSP-AGMS-1660</t>
  </si>
  <si>
    <t>LS06-OSP-AGMS-1661</t>
  </si>
  <si>
    <t>LS06-OSP-AGMS-1662</t>
  </si>
  <si>
    <t>LS06-OSP-AGMS-1663</t>
  </si>
  <si>
    <t>LS06-OSP-AGMS-1664</t>
  </si>
  <si>
    <t>LS06-OSP-AGMS-1665</t>
  </si>
  <si>
    <t>LS06-OSP-AGMS-1666</t>
  </si>
  <si>
    <t>LS06-OSP-AGMS-1667</t>
  </si>
  <si>
    <t>LS06-OSP-AGMS-1668</t>
  </si>
  <si>
    <t>LS06-OSP-AGMS-1669</t>
  </si>
  <si>
    <t>LS06-OSP-AGMS-1670</t>
  </si>
  <si>
    <t>LS06-OSP-AGMS-1671</t>
  </si>
  <si>
    <t>LS06-OSP-AGMS-1672</t>
  </si>
  <si>
    <t>LS06-OSP-AGMS-1673</t>
  </si>
  <si>
    <t>LS06-OSP-AGMS-1674</t>
  </si>
  <si>
    <t>LS06-OSP-AGMS-1675</t>
  </si>
  <si>
    <t>LS06-OSP-AGMS-1676</t>
  </si>
  <si>
    <t>LS06-OSP-AGMS-1677</t>
  </si>
  <si>
    <t>LS06-OSP-AGMS-1678</t>
  </si>
  <si>
    <t>LS06-OSP-AGMS-1679</t>
  </si>
  <si>
    <t>LS06-OSP-AGMS-1680</t>
  </si>
  <si>
    <t>LS02-AV-ASTS-1681</t>
  </si>
  <si>
    <t>AGENTE DE SOPORTE TÉCNICO STREAMING</t>
  </si>
  <si>
    <t>LS02-AV-ASTS-1682</t>
  </si>
  <si>
    <t>LS02-AV-ASTS-1683</t>
  </si>
  <si>
    <t>LS02-AV-ASTS-1684</t>
  </si>
  <si>
    <t>LS02-AV-ASTS-1685</t>
  </si>
  <si>
    <t>LS02-AV-ASTS-1686</t>
  </si>
  <si>
    <t>LS02-AV-ASTS-1687</t>
  </si>
  <si>
    <t>LS02-AV-ASTS-1688</t>
  </si>
  <si>
    <t>LS02-AV-ASTS-1689</t>
  </si>
  <si>
    <t>LS02-AV-ASTS-1690</t>
  </si>
  <si>
    <t>LS02-AV-ASTS-1691</t>
  </si>
  <si>
    <t>LS02-AV-ASTS-1692</t>
  </si>
  <si>
    <t>LS02-AV-ASTS-1693</t>
  </si>
  <si>
    <t>LS02-AV-ASTS-1694</t>
  </si>
  <si>
    <t>LS02-AV-ASTS-1695</t>
  </si>
  <si>
    <t>LS02-AV-ASTS-1696</t>
  </si>
  <si>
    <t>LS02-AV-ASTS-1697</t>
  </si>
  <si>
    <t>LS02-AV-ASTS-1698</t>
  </si>
  <si>
    <t>LS02-AV-ASTS-1699</t>
  </si>
  <si>
    <t>LS02-AV-ASTS-1700</t>
  </si>
  <si>
    <t>LS02-AV-ASTS-1701</t>
  </si>
  <si>
    <t>LS02-AV-ASTS-1702</t>
  </si>
  <si>
    <t>LS02-AV-ASTS-1703</t>
  </si>
  <si>
    <t>LS02-AV-ASTS-1704</t>
  </si>
  <si>
    <t>Lista de Repuestos por Demanda</t>
  </si>
  <si>
    <t>CODIGO CSJ</t>
  </si>
  <si>
    <t>Tipo de Elemento</t>
  </si>
  <si>
    <t>Marca</t>
  </si>
  <si>
    <t>Modelo</t>
  </si>
  <si>
    <t>Descripción del elemento</t>
  </si>
  <si>
    <t>Número de Parte</t>
  </si>
  <si>
    <t>Ubicación</t>
  </si>
  <si>
    <t xml:space="preserve">Valor Unitario sin Iva </t>
  </si>
  <si>
    <t>Iva</t>
  </si>
  <si>
    <t>Valor Total</t>
  </si>
  <si>
    <t>LS05-RPT-AC-01</t>
  </si>
  <si>
    <t>Acces Point</t>
  </si>
  <si>
    <t>COMPATIBLE</t>
  </si>
  <si>
    <t>EAP220</t>
  </si>
  <si>
    <t>EAP220 Acces Point N600 Dual Band Wireless Gigabit Ceiling/Wall Mount Access Point, QCA(Atheros), 300Mbps at 2.4Ghz + 300Mbps at 5Ghz, 802.11a/b/g/n, 802.3af PoE Supported, Centralized Management, Captive Portal, AP/Client/Bridge/Repeater, Multi-SSID, WMM</t>
  </si>
  <si>
    <t>LS05-RPT-AC-02</t>
  </si>
  <si>
    <t>MIMO2X2</t>
  </si>
  <si>
    <t>Access Point UniFi de largo alcance, Doble banda 802.11ac MIMO2X2 para interior, PoE 802.3af, soporta 250 clientes, hasta 867 Mbps Parte: UAP-AC-LR</t>
  </si>
  <si>
    <t>UAP-AC-LR</t>
  </si>
  <si>
    <t>LS05-RPT-AC-03</t>
  </si>
  <si>
    <t>ARUBA</t>
  </si>
  <si>
    <t>AP 535</t>
  </si>
  <si>
    <t>ACCESS POINT 530 Series - ARUBA Parte AP 535</t>
  </si>
  <si>
    <t>LS05-RPT-AC-04</t>
  </si>
  <si>
    <t>Cisco</t>
  </si>
  <si>
    <t>CW9166D1</t>
  </si>
  <si>
    <t>Cisco CW9166D1 Catalyst 9166I AP (W6E, tri-band 4x4,XOR) Parte: CW9166D1</t>
  </si>
  <si>
    <t>LS05-RPT-AC-05</t>
  </si>
  <si>
    <t>ACCESORIOS</t>
  </si>
  <si>
    <t>MULTIPLICADOR FULL HD SPLITTER HDMI 1X2  SOPORTA 3D</t>
  </si>
  <si>
    <t>LS05-RPT-AC-06</t>
  </si>
  <si>
    <t>ANGULO PLANO DEXSON, BLANCO, 20X12</t>
  </si>
  <si>
    <t>LS05-RPT-AC-07</t>
  </si>
  <si>
    <t>Okidata</t>
  </si>
  <si>
    <t>Banda De Transferencia | Okidata /Transfer Belt C331</t>
  </si>
  <si>
    <t>LS05-RPT-AC-08</t>
  </si>
  <si>
    <t>DOCKING STATION</t>
  </si>
  <si>
    <t>BASE PARA DISCOS 3.0 - DOCK STATION USB 3.0 DISCOS DUROS SATA /IDE DE 3.5/2.5</t>
  </si>
  <si>
    <t>LS05-RPT-AC-09</t>
  </si>
  <si>
    <t>ZKTECO</t>
  </si>
  <si>
    <t>K40</t>
  </si>
  <si>
    <t>BIOMETRICO LECTOR ZKTECO K40 HUELLA CONTROL DE ACCESO</t>
  </si>
  <si>
    <t>-</t>
  </si>
  <si>
    <t>LS05-RPT-AC-10</t>
  </si>
  <si>
    <t>BOTON NO TOUCH ZKTECO K2 BOTON DE SALIDA SIN CONTACTO CON CONTROL REMOTO</t>
  </si>
  <si>
    <t>LS05-RPT-AC-11</t>
  </si>
  <si>
    <t>BREAKER 40 AMP</t>
  </si>
  <si>
    <t>LS05-RPT-AC-12</t>
  </si>
  <si>
    <t>BREAKER ENCHUFLABLE 3X30AMP</t>
  </si>
  <si>
    <t>LS05-RPT-AC-13</t>
  </si>
  <si>
    <t>CENTELSA</t>
  </si>
  <si>
    <t>CABLE DUPLEX N 14 CENTELSA</t>
  </si>
  <si>
    <t>LS05-RPT-AC-14</t>
  </si>
  <si>
    <t>RADWELT</t>
  </si>
  <si>
    <t>CAJA RAWELT 2400</t>
  </si>
  <si>
    <t>LS05-RPT-AC-15</t>
  </si>
  <si>
    <t>CAJAS DE SOBREPONER PLÁSTICAS RF 5800 PARA CANALETA. DXN5011S</t>
  </si>
  <si>
    <t>LS05-RPT-AC-16</t>
  </si>
  <si>
    <t>CAJAS NAP / OB PARA ASEGURAR Y REALIZAR LOS EMPALMES DE FIBRA ÓPTICA REF: SFOTB-6A-W/B CON DIMENSIONES 186X140X41, # CABLE DE ENTRADA 1.PRICIPAL DE F.0, # CABLE DE SALIDA 6 CABLS DROP, DIAMETRO DEL CABLE DE ENTRADA (7 A 15 MM), DIAMETRO DEL CABLE DE SALID</t>
  </si>
  <si>
    <t>LS05-RPT-AC-17</t>
  </si>
  <si>
    <t>HP</t>
  </si>
  <si>
    <t>NA</t>
  </si>
  <si>
    <t>CONVERTIDOR DE VIDEO DVI (24+1PIN) A HDM</t>
  </si>
  <si>
    <t>LS05-RPT-AC-18</t>
  </si>
  <si>
    <t>DOMO PTZ HDCVI, 2 MP, ZOOM OPTICO 25X, DÍA/NOCHE REAL, 6 IR HASTA
100M, CHIP STARVIS CMOS 1/2.8, ALARMA: 2 ENTRADAS/1 SALIDA, AUDIO: 1
ENTRADA, 300 PRESETS, MAX 240°/S PAN SPEED, WDR (120DB), BLC, HLC,
ULTRA DNR (2D&amp;3D), RS485, IP66, 12V DC/3A. INCLUYE SO</t>
  </si>
  <si>
    <t>LS05-RPT-AC-19</t>
  </si>
  <si>
    <t>FUSIBLE KLM-30 LIMITRON VOLTAJE 600VAC 30 A</t>
  </si>
  <si>
    <t>LS05-RPT-AC-20</t>
  </si>
  <si>
    <t>GENERICO</t>
  </si>
  <si>
    <t>LLAVERO DE INGRESO</t>
  </si>
  <si>
    <t>LS05-RPT-AC-21</t>
  </si>
  <si>
    <t>OFFICEJET PRO 8620</t>
  </si>
  <si>
    <t>SOPORTES DE PARED EN L UNIDAD EXTERIOR 60 X60</t>
  </si>
  <si>
    <t>LS05-RPT-AC-22</t>
  </si>
  <si>
    <t>SU2200XLA 2.2KVA UPS ON-LINE, 2.200VA/1600W, FP 0.73,
120VAC, ONDA SENO PURA 7 tomas (6x 5-15R y 1x L5-20R),
USB, DB9 serial, EPO, Ranura SNMP, clavija IN 5-20P, autonomia
4.5/14 minutos (full / media), montaje tipo torre, Software de
monitoreo gratuito,</t>
  </si>
  <si>
    <t>LS05-RPT-AC-23</t>
  </si>
  <si>
    <t>TARJETA CAPTURADORA  EXTERNA USB RCA CON LAS SIGUIENTES CARACTERISTICAS: INTERFASE USB 2.0 QUE NO NECESITA DE ALIMENTACIÓN EXTERNA,  INCLUYE UN EDITOR DE VIDEOS PROFESIONAL Y FÁCIL DE USAR, CAPTURA AUDIO Y VIDEO A TRAVÉS DEL PUERTO USB 2.0, SOPORTA CONTRO</t>
  </si>
  <si>
    <t>LS05-RPT-ADT-24</t>
  </si>
  <si>
    <t>ADAPTADOR</t>
  </si>
  <si>
    <t>ADAPTADOR DE  CORRIENTE HP 45W HP 696607-001 2.31A ~ 19.5V</t>
  </si>
  <si>
    <t>LS05-RPT-ADT-25</t>
  </si>
  <si>
    <t>A421H</t>
  </si>
  <si>
    <t>Adaptador Epson modelo A421H Parte: A421H</t>
  </si>
  <si>
    <t>LS05-RPT-ADT-26</t>
  </si>
  <si>
    <t>NEMA</t>
  </si>
  <si>
    <t>Adaptador NEMA 5-20P / 5-15P Parte: 2267590</t>
  </si>
  <si>
    <t>LS05-RPT-ADT-27</t>
  </si>
  <si>
    <t>Dell</t>
  </si>
  <si>
    <t>063P9N</t>
  </si>
  <si>
    <t>Adaptador AC DELL 19.5V 6.7A 130W Parte: 063P9N</t>
  </si>
  <si>
    <t>LS05-RPT-AA-28</t>
  </si>
  <si>
    <t>AIRE ACONDICIONADO</t>
  </si>
  <si>
    <t>ABRAZADERA MEDIA LUNA PARA TUBERÍA EMT 1/2"</t>
  </si>
  <si>
    <t>LS05-RPT-AA-29</t>
  </si>
  <si>
    <t>AIRE ACONDICIONADO MINI SPLIT TIPO PARED DE 36,000 BTU/H, INCLUYE: UNIDAD CONDENSADORA Y UNIDAD MANEJADORA, REFRIGERANTE 410 A, MONOFASICO, GAS MAP R-410-A , CINTA DE RUBATEX PARA PEGADO DE UNIONES, FILTRO AZN PARA AIRE ACONDICIONADO Y DEMAS ELEMENTOS DE</t>
  </si>
  <si>
    <t>LS05-RPT-AA-30</t>
  </si>
  <si>
    <t>AISLAMIENTO TÉRMICO RUBATEX 1/2 X 2 METROS</t>
  </si>
  <si>
    <t>LS05-RPT-AA-31</t>
  </si>
  <si>
    <t>AISLAMIENTO TÉRMICO RUBATEX DE 5/8 EN  TIRAS</t>
  </si>
  <si>
    <t>LS05-RPT-AA-32</t>
  </si>
  <si>
    <t>ARANDELA PLANA ZINCADA DE 3/8"</t>
  </si>
  <si>
    <t>LS05-RPT-AA-33</t>
  </si>
  <si>
    <t>York</t>
  </si>
  <si>
    <t>ASPA AXCIAL DE CONDENSADOR YORK</t>
  </si>
  <si>
    <t>LS05-RPT-AA-34</t>
  </si>
  <si>
    <t>BARRA DE SOLDADURA HARRIS 0%</t>
  </si>
  <si>
    <t>LS05-RPT-AA-35</t>
  </si>
  <si>
    <t>NACIONAL</t>
  </si>
  <si>
    <t>BLOWER PARA EVAPORADORA PARA AIRE ACONDICIONADO YORK DE 36.000 BTU</t>
  </si>
  <si>
    <t>LS05-RPT-AA-36</t>
  </si>
  <si>
    <t>ASPEN</t>
  </si>
  <si>
    <t>MAX-HI</t>
  </si>
  <si>
    <t>BOMBA DE CONDENSADO PARA AIRE ACONDICIONADO DE HASTA 5 TR MAX HI-FLOW 220 VOLTIOS, CAUDAL MÁXIMO 500L/H</t>
  </si>
  <si>
    <t>LS05-RPT-AA-37</t>
  </si>
  <si>
    <t>KAR PARTS</t>
  </si>
  <si>
    <t>BOMBA DE CONDESADO KAR PARTS REF. RTP15WS115L</t>
  </si>
  <si>
    <t>RTP15WS115L</t>
  </si>
  <si>
    <t>LS05-RPT-AA-38</t>
  </si>
  <si>
    <t>EVERWELL</t>
  </si>
  <si>
    <t>CP-MPG</t>
  </si>
  <si>
    <t>BOMBA PARA CONDENSADO TIPO TANQUE 500L 220 V EVERWELL CP-MPG</t>
  </si>
  <si>
    <t>LS05-RPT-AA-39</t>
  </si>
  <si>
    <t>STECK</t>
  </si>
  <si>
    <t>BREAKER 20 AMP DE 2 POLOS</t>
  </si>
  <si>
    <t>LS05-RPT-AA-40</t>
  </si>
  <si>
    <t>BREAKER 30 AMP DE 2 POLOS</t>
  </si>
  <si>
    <t>LS05-RPT-AA-41</t>
  </si>
  <si>
    <t>BREAKER 30 AMP DE UN POLO</t>
  </si>
  <si>
    <t>LS05-RPT-AA-42</t>
  </si>
  <si>
    <t>CABLE ENCAUCHETADO 3X14 CENTELSA</t>
  </si>
  <si>
    <t>LS05-RPT-AA-43</t>
  </si>
  <si>
    <t>CONDULAC</t>
  </si>
  <si>
    <t>CABLEADO ENCAUCHETADO 4X14</t>
  </si>
  <si>
    <t>LS05-RPT-AA-44</t>
  </si>
  <si>
    <t>CANALETA 100X 45 X2 MTS UNIDAD</t>
  </si>
  <si>
    <t>LS05-RPT-AA-45</t>
  </si>
  <si>
    <t>SCHNEIDER</t>
  </si>
  <si>
    <t>CANALETA 20X20 x 2 Metros de Largo</t>
  </si>
  <si>
    <t>LS05-RPT-AA-46</t>
  </si>
  <si>
    <t>CAPACITOR 70UF 450V-370V</t>
  </si>
  <si>
    <t>LS05-RPT-AA-47</t>
  </si>
  <si>
    <t>CILINDRO AUTORIZADO DE 30KG (Cilindro vacío para recolectar el gas refrigerante)</t>
  </si>
  <si>
    <t>LS05-RPT-AA-48</t>
  </si>
  <si>
    <t>CILINDRO DE NITRÓGENO A 2.000LIBRAS DE PRESIÓN</t>
  </si>
  <si>
    <t>LS05-RPT-AA-49</t>
  </si>
  <si>
    <t>CINTA RUBATEX (ROLLO 9.14 METROS LARGO X 50MM ANCHO X3MM ESPESOR) MARCA ARMACELL</t>
  </si>
  <si>
    <t>LS05-RPT-AA-50</t>
  </si>
  <si>
    <t>ARMAFLEX</t>
  </si>
  <si>
    <t>CINTA RUBATEX MARCA ARMAFLEX</t>
  </si>
  <si>
    <t>LS05-RPT-AA-51</t>
  </si>
  <si>
    <t>CODOS DE 1/4"</t>
  </si>
  <si>
    <t>LS05-RPT-AA-52</t>
  </si>
  <si>
    <t>CODOS DE 5/8"</t>
  </si>
  <si>
    <t>LS05-RPT-AA-53</t>
  </si>
  <si>
    <t>CODOS DE COBRE DE 1/2</t>
  </si>
  <si>
    <t>LS05-RPT-AA-54</t>
  </si>
  <si>
    <t>CODOS PVC 3/4</t>
  </si>
  <si>
    <t>LS05-RPT-AA-55</t>
  </si>
  <si>
    <t>COMPRESOR 5TR</t>
  </si>
  <si>
    <t>LS05-RPT-AA-56</t>
  </si>
  <si>
    <t>BACKUP</t>
  </si>
  <si>
    <t>COMPRESOR GENERICO 18000 BTU 220V MONOFASICO CON REFRIGERANTE R410A * kl</t>
  </si>
  <si>
    <t>LS05-RPT-AA-57</t>
  </si>
  <si>
    <t>CONTACTOR 24V BOBINA 50 AMP</t>
  </si>
  <si>
    <t>LS05-RPT-AA-58</t>
  </si>
  <si>
    <t>SIGMA</t>
  </si>
  <si>
    <t>SL12000/KA41</t>
  </si>
  <si>
    <t>CONTROL REMOTO SL12000/KA41 AIRE SIGMA</t>
  </si>
  <si>
    <t>LS05-RPT-AA-59</t>
  </si>
  <si>
    <t>A/C</t>
  </si>
  <si>
    <t>CONTROL REMOTO UNIVERSAL PARA AIRE ACONDICIONADO SIAC</t>
  </si>
  <si>
    <t>A668 5000 en 1</t>
  </si>
  <si>
    <t>LS05-RPT-AA-60</t>
  </si>
  <si>
    <t>CORREAS PARA AIRE DE PRECISIÓN DTAD-0832 REFERENCIA A47L</t>
  </si>
  <si>
    <t>A47L</t>
  </si>
  <si>
    <t>LS05-RPT-AA-61</t>
  </si>
  <si>
    <t>CORREAS REFERENCIA A41L  PARA AIRE ACONDICIONADO DE PRECISION DATA AIRE</t>
  </si>
  <si>
    <t>A41L</t>
  </si>
  <si>
    <t>LS05-RPT-AA-62</t>
  </si>
  <si>
    <t>FILTRO SECADOR DE 5/8 PARA AIRE ACONDICIONADO</t>
  </si>
  <si>
    <t>LS05-RPT-AA-63</t>
  </si>
  <si>
    <t>FILTRO SECADOR DE SUCCIÓN PARA SISTEMA DE AIRE ACONDICIONADO MARXCA YORK  DE 36000 BTU</t>
  </si>
  <si>
    <t>LS05-RPT-AA-64</t>
  </si>
  <si>
    <t>FILTRO SECADOR SOLDABLE 1/2</t>
  </si>
  <si>
    <t>LS05-RPT-AA-65</t>
  </si>
  <si>
    <t>GAS DE ACETILENO (CILINDRO 1 KG)</t>
  </si>
  <si>
    <t>LS05-RPT-AA-66</t>
  </si>
  <si>
    <t>GAS DE NITROGENO (CILINDRO 3.5 MTRS3)</t>
  </si>
  <si>
    <t>LS05-RPT-AA-67</t>
  </si>
  <si>
    <t>GAS DE NITRÓGENO (CILINDRO 5 MTRS3)</t>
  </si>
  <si>
    <t>LS05-RPT-AA-68</t>
  </si>
  <si>
    <t>GAS DE OXIGENO (CILINDRO 3,5 MTRS3)</t>
  </si>
  <si>
    <t>LS05-RPT-AA-69</t>
  </si>
  <si>
    <t>GAS DE OXIGENO CAPACIDAD (CILINDRO 3,5 MTRS3)</t>
  </si>
  <si>
    <t>LS05-RPT-AA-70</t>
  </si>
  <si>
    <t>GAS MAPP PARA SOLDAR METALES</t>
  </si>
  <si>
    <t>LS05-RPT-AA-71</t>
  </si>
  <si>
    <t>GAS PARA SOLDAR (ACETILENO) CILINDRO DE 7M3</t>
  </si>
  <si>
    <t>LS05-RPT-AA-72</t>
  </si>
  <si>
    <t>GAS PARA SOLDAR (OXIGENO) CILINDRO DE 7M3</t>
  </si>
  <si>
    <t>LS05-RPT-AA-73</t>
  </si>
  <si>
    <t>GAS REFRIGERANTE R-410A * LIBRA</t>
  </si>
  <si>
    <t>LS05-RPT-AA-74</t>
  </si>
  <si>
    <t>COOL</t>
  </si>
  <si>
    <t>R-410A</t>
  </si>
  <si>
    <t>GAS REFRIGERANTE R410A LATA DE 750G CON VÁLVULA</t>
  </si>
  <si>
    <t>LS05-RPT-AA-75</t>
  </si>
  <si>
    <t>GAS REFRIGERANTE R-410A X KILO</t>
  </si>
  <si>
    <t>LS05-RPT-AA-76</t>
  </si>
  <si>
    <t>GRAPAS PVC DE 1 1/4</t>
  </si>
  <si>
    <t>LS05-RPT-AA-77</t>
  </si>
  <si>
    <t>LAMINA DE FIBRA DE VIDRIO DE 1,22 X 2,44 ESPESOR 1"</t>
  </si>
  <si>
    <t>LS05-RPT-AA-78</t>
  </si>
  <si>
    <t>MIRILLA  O VISOR DE LÍQUIDO (INDICADOR DE LA CONDICIÓN DEL REFRIGERANTE PARA DETERMINAR ESTADO LIQUIDO Y SU CONTENIDO DE HUMEDAD)</t>
  </si>
  <si>
    <t>LS05-RPT-AA-79</t>
  </si>
  <si>
    <t>NITRÓGENO (CILINDRO 7 M3)</t>
  </si>
  <si>
    <t>LS05-RPT-AA-80</t>
  </si>
  <si>
    <t>PROTECTOR DE VOLTAJE BIFÁSICO BREAKERMATIC 220V MARCA ULTRA220</t>
  </si>
  <si>
    <t>LS05-RPT-AA-81</t>
  </si>
  <si>
    <t>PROTECTOR ELECTRÓNICO BREAKERMATIC AIRE 220V</t>
  </si>
  <si>
    <t>LS05-RPT-AA-82</t>
  </si>
  <si>
    <t>REFRIGERANTE 410A X 25 LB</t>
  </si>
  <si>
    <t>LS05-RPT-AA-83</t>
  </si>
  <si>
    <t>REFRIGERANTE R22 POR KL</t>
  </si>
  <si>
    <t>LS05-RPT-AA-84</t>
  </si>
  <si>
    <t>SLI-S-112DM</t>
  </si>
  <si>
    <t>RELAY PARA AIRE ACONDICIONADO TRIPPLITE SLI-S-112DM</t>
  </si>
  <si>
    <t>LS05-RPT-AA-85</t>
  </si>
  <si>
    <t>RELÉ (RELAY) PARA AIRE ACONDICIONADO MODELO SLI-S-112DM</t>
  </si>
  <si>
    <t>LS05-RPT-AA-86</t>
  </si>
  <si>
    <t>SOLDADURA PVC</t>
  </si>
  <si>
    <t>LS05-RPT-AA-87</t>
  </si>
  <si>
    <t>SOPORTE DE CONDENSADORA MARCA REFWORLD MODELO RW-SH- 550</t>
  </si>
  <si>
    <t>LS05-RPT-AA-88</t>
  </si>
  <si>
    <t>SOPORTE DE MONTAJE DE GOMA ALMOHADILLA DE VIBRACIÓN PARA AIRE ACONDICIONADO MINI SPLIT</t>
  </si>
  <si>
    <t>LS05-RPT-AA-89</t>
  </si>
  <si>
    <t>TERMISTOR NTC DE 10KOHM</t>
  </si>
  <si>
    <t>VIS302</t>
  </si>
  <si>
    <t>LS05-RPT-AA-90</t>
  </si>
  <si>
    <t>TUBERÍA DE COBRE FLEXIBLE 1/2  X METRO</t>
  </si>
  <si>
    <t>LS05-RPT-AA-91</t>
  </si>
  <si>
    <t>-\</t>
  </si>
  <si>
    <t>TUBERÍA EN COBRE FLEXIBLE 1/4</t>
  </si>
  <si>
    <t>LS05-RPT-AA-92</t>
  </si>
  <si>
    <t>TUBERÍA EN COBRE TIPO L 1/2</t>
  </si>
  <si>
    <t>LS05-RPT-AA-93</t>
  </si>
  <si>
    <t>TUBO PVC BLANCO 3/4, X METRO</t>
  </si>
  <si>
    <t>LS05-RPT-AA-94</t>
  </si>
  <si>
    <t>UNIÓN PVC 3/4</t>
  </si>
  <si>
    <t>LS05-RPT-AA-95</t>
  </si>
  <si>
    <t>UNIONES DE 1/4</t>
  </si>
  <si>
    <t>LS05-RPT-AA-96</t>
  </si>
  <si>
    <t>UNIONES DE 5/8"</t>
  </si>
  <si>
    <t>LS05-RPT-AA-97</t>
  </si>
  <si>
    <t>VÁLVULA GUSANILLO SOLDABLE DE 1/4, IDEAL PARA REFRIGERACIÓN PARA AIRE ACONDICIONADO MARCA LG</t>
  </si>
  <si>
    <t>LS05-RPT-AA-98</t>
  </si>
  <si>
    <t>VÁLVULA ROTALOCK 3/4 PARA AIRE ACONDICIONADO DTAD-0832</t>
  </si>
  <si>
    <t>LS05-RPT-AA-99</t>
  </si>
  <si>
    <t>VÁLVULAS DE CORTE 1/2" CON PUNTO DE GUSANILLO</t>
  </si>
  <si>
    <t>LS05-RPT-AA-100</t>
  </si>
  <si>
    <t>VÁLVULAS DE GUSANILLO</t>
  </si>
  <si>
    <t>LS05-RPT-AA-101</t>
  </si>
  <si>
    <t>VARILLA ENROSCADA 3/8 X 3 METROS</t>
  </si>
  <si>
    <t>LS05-RPT-AA-102</t>
  </si>
  <si>
    <t>ARANDELAS DE 3/8</t>
  </si>
  <si>
    <t>LS05-RPT-AA-103</t>
  </si>
  <si>
    <t>TERMINALES ELECTRICAS EN Y PARA CALIBRE #12</t>
  </si>
  <si>
    <t>LS05-RPT-AA-104</t>
  </si>
  <si>
    <t>CABLEADO ENCAUCHETADO 4X12</t>
  </si>
  <si>
    <t>LS05-RPT-AA-105</t>
  </si>
  <si>
    <t>TUERCAS HEXAGONALES ZINC 3/8</t>
  </si>
  <si>
    <t>LS05-RPT-AA-106</t>
  </si>
  <si>
    <t>CHAZOS RL MULTIUSOS DE 3/8</t>
  </si>
  <si>
    <t>LS05-RPT-AA-107</t>
  </si>
  <si>
    <t>TUBERÍA EN COBRE FLEXIBLE 3/8</t>
  </si>
  <si>
    <t>LS05-RPT-AA-108</t>
  </si>
  <si>
    <t>ABRAZADERA AJUSTABLE 1 1/4</t>
  </si>
  <si>
    <t>LS05-RPT-AA-109</t>
  </si>
  <si>
    <t>AISLAMIENTO TÉRMICO RUBATEX 1/4 X 2 METROS</t>
  </si>
  <si>
    <t>LS05-RPT-AA-110</t>
  </si>
  <si>
    <t>TUBERÍA EN COBRE FLEXIBLE 5/8</t>
  </si>
  <si>
    <t>LS05-RPT-AA-111</t>
  </si>
  <si>
    <t>TUBERÍA EN COBRE TIPO FLEXIBLE 1/4</t>
  </si>
  <si>
    <t>LS05-RPT-AA-112</t>
  </si>
  <si>
    <t>WANFLEX</t>
  </si>
  <si>
    <t>MANGUERA DE DESAGÜE PLASTICA 3/8"</t>
  </si>
  <si>
    <t>LS05-RPT-AA-113</t>
  </si>
  <si>
    <t>CODOS DE 3/8"</t>
  </si>
  <si>
    <t>LS05-RPT-AA-114</t>
  </si>
  <si>
    <t>UNIONES 3/8"</t>
  </si>
  <si>
    <t>LS05-RPT-AA-115</t>
  </si>
  <si>
    <t>Tubería de cobre TIPO “L”, desde manejadora a terraza con tubería de diametro 1/2” para líneas de líquido y 7/8" para lineas de gas caliente.</t>
  </si>
  <si>
    <t>LS05-RPT-AA-116</t>
  </si>
  <si>
    <t>Tubería de cobre TIPO “L” de 1/2", para línea de líquido de un equipo de aire acondicionado de 2 TR)</t>
  </si>
  <si>
    <t>LS05-RPT-AA-117</t>
  </si>
  <si>
    <t>Tubería de cobre TIPO “L” de 7/8" " nominal, (para línea de gas caliente de un equipo de aire acondicionado de 2 TR)</t>
  </si>
  <si>
    <t>LS05-RPT-AA-118</t>
  </si>
  <si>
    <t>Refrigerante Ecologico R-410A</t>
  </si>
  <si>
    <t>LS05-RPT-AA-119</t>
  </si>
  <si>
    <t>Cable Encauchetado Tipo Exterior Según RETIE en Calibre AWG 3x12 + T AWG 12 y CONTROL: (Cable vehiculo #18) AWG 2x18</t>
  </si>
  <si>
    <t>LS05-RPT-AA-120</t>
  </si>
  <si>
    <t>Tuberia Drenajes 1/2"   con acople de suministro de agua para humificador y bomba de condensado</t>
  </si>
  <si>
    <t>LS05-RPT-AA-121</t>
  </si>
  <si>
    <t>SCROOL12K</t>
  </si>
  <si>
    <t>AIRE ACONDICIONADO 12.000 BTU Parte: SCROOL12K</t>
  </si>
  <si>
    <t>LS05-RPT-AA-122</t>
  </si>
  <si>
    <t>Aire Acondicionado -RAC- Minisplit On Off 18.000 BTU/220v Parte: MSAFC-18CRN1-NC0</t>
  </si>
  <si>
    <t>MSAFC-18CRN1-NC0</t>
  </si>
  <si>
    <t>LS05-RPT-AA-123</t>
  </si>
  <si>
    <t>MABE</t>
  </si>
  <si>
    <t>PTM12CABWJM2</t>
  </si>
  <si>
    <t>AIRE PORTATIL 12K R32 110v MABE Parte: PTM12CABWJM2</t>
  </si>
  <si>
    <t>LS05-RPT-AA-124</t>
  </si>
  <si>
    <t>Minisplit</t>
  </si>
  <si>
    <t>Minisplit 24000 BTU MIDEA R-410</t>
  </si>
  <si>
    <t>LS05-RPT-AN-125</t>
  </si>
  <si>
    <t>ARUBA NETWORKING</t>
  </si>
  <si>
    <t>HPE</t>
  </si>
  <si>
    <t>AP-535</t>
  </si>
  <si>
    <t>HPE Aruba Networking AP-535 (RW) Dual Radio 4x4 802.11ax Internal Antennas Parte: JZ336A</t>
  </si>
  <si>
    <t>JZ336A</t>
  </si>
  <si>
    <t>LS05-RPT-AN-126</t>
  </si>
  <si>
    <t>HG6E5E</t>
  </si>
  <si>
    <t>HPE Aruba Networking Foundational Care 1Y NBD (Licencia y soporte) Parte: HG6E5E</t>
  </si>
  <si>
    <t>LS05-RPT-AN-127</t>
  </si>
  <si>
    <t>R1C73A</t>
  </si>
  <si>
    <t>HPE Aruba Networking AP-POE-BTSR 1-Port Smart Rate 802.3b (Inyector PoE) Parte: R1C73A</t>
  </si>
  <si>
    <t>LS05-RPT-AN-128</t>
  </si>
  <si>
    <t>R3J18A</t>
  </si>
  <si>
    <t>HPE Aruba Networking AP-MNT-D Campus AP Type D Solid Surface Mount Bracket Kit (Kit de montaje) Parte: R3J18A</t>
  </si>
  <si>
    <t>LS05-RPT-AN-129</t>
  </si>
  <si>
    <t>JW124A</t>
  </si>
  <si>
    <t>HPE Aruba Networking PC-AC-NA 125V/10A 1.8m C13 to NEMA 5-15P (NA) AC Power Cord (Cable AC) Parte: JW124A</t>
  </si>
  <si>
    <t>LS05-RPT-AV-130</t>
  </si>
  <si>
    <t>AUDIO Y VIDEO</t>
  </si>
  <si>
    <t>WN781ND</t>
  </si>
  <si>
    <t>ADAPTADOR CONVERSOR DE VÍDEO DISPLAYPORT A HDMI</t>
  </si>
  <si>
    <t>N/A</t>
  </si>
  <si>
    <t>LS05-RPT-AV-131</t>
  </si>
  <si>
    <t>ADAPTADOR DE CORRIENTE CAMARA  TIPO DOMO</t>
  </si>
  <si>
    <t>LS05-RPT-AV-132</t>
  </si>
  <si>
    <t>ADAPTADOR ELITE DE PLUG 3.5 A ESTÉREO JACK</t>
  </si>
  <si>
    <t>LS05-RPT-AV-133</t>
  </si>
  <si>
    <t>ADAPTADOR RCA A PLUG 6.5</t>
  </si>
  <si>
    <t>LS05-RPT-AV-134</t>
  </si>
  <si>
    <t>AMPLIFICADOR 1200 WATTS</t>
  </si>
  <si>
    <t>LS05-RPT-AV-135</t>
  </si>
  <si>
    <t>AMPLIFICADOR DE POTENCIA DE 2 CANALES40 WATTS,  A 8 OHMIOS</t>
  </si>
  <si>
    <t>LS05-RPT-AV-136</t>
  </si>
  <si>
    <t>Cable 3 RCA Audio / Video Cable, 3 RCA Macho (3Metros)</t>
  </si>
  <si>
    <t>LS05-RPT-AV-137</t>
  </si>
  <si>
    <t>Cable de Video VGA Macho 5 Mts</t>
  </si>
  <si>
    <t>LS05-RPT-AV-138</t>
  </si>
  <si>
    <t>CABLE HDMI 5 METROS DOBLE FILTRO SOPORTA 3D 2K 4K 4096X2160</t>
  </si>
  <si>
    <t>LS05-RPT-AV-139</t>
  </si>
  <si>
    <t>BT-512D</t>
  </si>
  <si>
    <t>CONVERTIDOR ADAPTADOR VGA A HDMI</t>
  </si>
  <si>
    <t> </t>
  </si>
  <si>
    <t>LS05-RPT-AV-140</t>
  </si>
  <si>
    <t>EXTENSION MICROFONO 13 METROS</t>
  </si>
  <si>
    <t>LS05-RPT-AV-141</t>
  </si>
  <si>
    <t>GUAYA DE SEGURIDAD: GUAYA EN ACERO TRENZADO 1,8M MATERIAL: 102754 X-SAFE PRO</t>
  </si>
  <si>
    <t>LS05-RPT-AV-142</t>
  </si>
  <si>
    <t>MICROFONO DELEGADO, MONTAJE EMPOTRADO</t>
  </si>
  <si>
    <t>LS05-RPT-AV-143</t>
  </si>
  <si>
    <t>MICROFONOS MEETING MIC MODELO BTMD</t>
  </si>
  <si>
    <t>LS05-RPT-AV-144</t>
  </si>
  <si>
    <t>MIXER DE AUDIO 24 CANALES</t>
  </si>
  <si>
    <t>LS05-RPT-AV-145</t>
  </si>
  <si>
    <t>PLUG AUDIO 3.5</t>
  </si>
  <si>
    <t>LS05-RPT-AV-146</t>
  </si>
  <si>
    <t>USB</t>
  </si>
  <si>
    <t>TARJETA DE SONIDO USB DE 7.1, NUMERO DE PARTE:  ENMAB-8CM</t>
  </si>
  <si>
    <t>ENMAB-8CM</t>
  </si>
  <si>
    <t>LS05-RPT-AV-147</t>
  </si>
  <si>
    <t>TRANSCEIVER COMPAIBLE MULTIMODO TIPO LC TLSM311LM</t>
  </si>
  <si>
    <t>LS05-RPT-AV-148</t>
  </si>
  <si>
    <t>TRANSFORMADOR DE CIRCUITO CERRADO CCTV 24V AC 50VA TRANSFORMADOR DE CORRIENTE UL LISTADO PARA CÁMARAS DE SEGURIDAD</t>
  </si>
  <si>
    <t>LS05-RPT-AV-149</t>
  </si>
  <si>
    <t>PANASONIC</t>
  </si>
  <si>
    <t>VIDEOBEAM LÁMPARA; PANASONIC ET-LAM1C - PARA EL PT-LM2U</t>
  </si>
  <si>
    <t>LS05-RPT-BDB-150</t>
  </si>
  <si>
    <t>BANCO DE BATERÍAS</t>
  </si>
  <si>
    <t>CEBBAT-764830</t>
  </si>
  <si>
    <t>BANCO DE BATERÍAS (30 MIN) EXTERNO PARTE: CEBBAT-764830</t>
  </si>
  <si>
    <t>LS05-RPT-BDB-152</t>
  </si>
  <si>
    <t>Banco de baterias x40 Unidades 12V 65ah</t>
  </si>
  <si>
    <t>LS05-RPT-BTE-153</t>
  </si>
  <si>
    <t>BATERIAS</t>
  </si>
  <si>
    <t>KAISE</t>
  </si>
  <si>
    <t>BATERIA 12/55 MARCA KAISE</t>
  </si>
  <si>
    <t>LS05-RPT-BTE-154</t>
  </si>
  <si>
    <t>FULI/10JULIO2020</t>
  </si>
  <si>
    <t>BATERIA DE  12V 12AH FULI BATTERY MODELO FULI/10JULIO2020  REF: FL12120GS</t>
  </si>
  <si>
    <t>FL12120GS</t>
  </si>
  <si>
    <t>LS05-RPT-BTE-155</t>
  </si>
  <si>
    <t>HGL55-12</t>
  </si>
  <si>
    <t>BATERÍA HGL55-12, VDC12, AH55</t>
  </si>
  <si>
    <t>LS05-RPT-BTE-156</t>
  </si>
  <si>
    <t>FL12260GS</t>
  </si>
  <si>
    <t>BATERIA SELLADA 12V-26 AH FL12260GS</t>
  </si>
  <si>
    <t>LS05-RPT-BTE-157</t>
  </si>
  <si>
    <t>FL1250GS</t>
  </si>
  <si>
    <t>BATERIA SELLADA 12V-5 AH FL1250GS</t>
  </si>
  <si>
    <t>LS05-RPT-BTE-158</t>
  </si>
  <si>
    <t>FULIBATTERY</t>
  </si>
  <si>
    <t>BATERÍA SELLADA FULIBATTERY 12V-65AH</t>
  </si>
  <si>
    <t>LS05-RPT-BTE-159</t>
  </si>
  <si>
    <t>Baterias de 12V-18AH SecasSelladas lLbres de Mantenimiento</t>
  </si>
  <si>
    <t>LS05-RPT-BTE-160</t>
  </si>
  <si>
    <t>Baterias UPS de 12V-75AH.</t>
  </si>
  <si>
    <t>LS05-RPT-BTE-161</t>
  </si>
  <si>
    <t>Baterias UPS de 12V-80AH.</t>
  </si>
  <si>
    <t>LS05-RPT-BTE-162</t>
  </si>
  <si>
    <t>BATERIAS 12V 110AH Parte: PL-110-D12</t>
  </si>
  <si>
    <t>PL-110-D12</t>
  </si>
  <si>
    <t>LS05-RPT-BTE-163</t>
  </si>
  <si>
    <t>Bt04xl</t>
  </si>
  <si>
    <t>Batería para Computador HP EliteBook Parte: Bt04xl</t>
  </si>
  <si>
    <t>LS05-RPT-BTE-164</t>
  </si>
  <si>
    <t>9470M</t>
  </si>
  <si>
    <t>Bateria para portatil HP 9470M</t>
  </si>
  <si>
    <t>LS05-RPT-BOARD-165</t>
  </si>
  <si>
    <t>Board</t>
  </si>
  <si>
    <t>00XK292</t>
  </si>
  <si>
    <t>MOTHERBOARD LENOVO 10MCS08400 Parte: 00XK292</t>
  </si>
  <si>
    <t>LS05-RPT-BOARD-166</t>
  </si>
  <si>
    <t>SPD-0700P</t>
  </si>
  <si>
    <t>Thermaltake Technology Smart Series SP-700AH2NKW 700W Parte: SPD-0700P</t>
  </si>
  <si>
    <t>LS05-RPT-BOTON-167</t>
  </si>
  <si>
    <t>Boton</t>
  </si>
  <si>
    <t>TLEB102</t>
  </si>
  <si>
    <t>TLEB102 Botón de salida Parte: TLEB102</t>
  </si>
  <si>
    <t>LS05-RPT-BPT-168</t>
  </si>
  <si>
    <t>Brazo de Puerta</t>
  </si>
  <si>
    <t>DC4065</t>
  </si>
  <si>
    <t>Brazo para puertas DC4065 Parte: DC4065</t>
  </si>
  <si>
    <t>LS05-RPT-CAB-169</t>
  </si>
  <si>
    <t>BREAKER</t>
  </si>
  <si>
    <t>Schneider</t>
  </si>
  <si>
    <t>Breaker 1x16 Schneider 20KA</t>
  </si>
  <si>
    <t>LS05-RPT-CAB-171</t>
  </si>
  <si>
    <t>CABLEADO</t>
  </si>
  <si>
    <t>ALAMBRE #12 TRENZADO REGULADO</t>
  </si>
  <si>
    <t>LS05-RPT-CAB-172</t>
  </si>
  <si>
    <t>Amarre 10cm</t>
  </si>
  <si>
    <t>LS05-RPT-CAB-173</t>
  </si>
  <si>
    <t>AUTODESFORRES- MARCA LEGRAND</t>
  </si>
  <si>
    <t>LS05-RPT-CAB-174</t>
  </si>
  <si>
    <t>BOQUILLAS 1/2</t>
  </si>
  <si>
    <t>LS05-RPT-CAB-175</t>
  </si>
  <si>
    <t>BREAKER  1X20 PARA RIEL</t>
  </si>
  <si>
    <t>LS05-RPT-CAB-176</t>
  </si>
  <si>
    <t>Broca Tungsteno</t>
  </si>
  <si>
    <t>LS05-RPT-CAB-177</t>
  </si>
  <si>
    <t>CABLE 2X1 X AUDIO VIDEO 1 PLUG 3.5MM</t>
  </si>
  <si>
    <t>LS05-RPT-CAB-178</t>
  </si>
  <si>
    <t>CABLE CARGADOR DE LAS PILAS RECARGABLES DE LAS SALAS DE AUDIENCIAS MOVILES</t>
  </si>
  <si>
    <t>LS05-RPT-CAB-179</t>
  </si>
  <si>
    <t>CABLE CONVERSOR DE PARALELO 25 PINES A USB</t>
  </si>
  <si>
    <t>LS05-RPT-CAB-180</t>
  </si>
  <si>
    <t>CABLE DE VIDEO DVI-D (MACHO-MACHO)</t>
  </si>
  <si>
    <t>LS05-RPT-CAB-181</t>
  </si>
  <si>
    <t>CABLE ENCAUCHETADO 3X8 AWB X MTS</t>
  </si>
  <si>
    <t>LS05-RPT-CAB-182</t>
  </si>
  <si>
    <t>CABLE HDMI 1,5 METROS</t>
  </si>
  <si>
    <t>Compatible</t>
  </si>
  <si>
    <t>LS05-RPT-CAB-183</t>
  </si>
  <si>
    <t>CABLE RCA A PLUG X1</t>
  </si>
  <si>
    <t>LS05-RPT-CAB-184</t>
  </si>
  <si>
    <t>CABLE THHN/ITHWN CALIBRE 10 X METRO</t>
  </si>
  <si>
    <t>LS05-RPT-CAB-185</t>
  </si>
  <si>
    <t>CABLE THHN/ITHWN CALIBRE 4 X METRO</t>
  </si>
  <si>
    <t>LS05-RPT-CAB-186</t>
  </si>
  <si>
    <t>CABLE THHN/ITHWN CALIBRE 8 X METRO</t>
  </si>
  <si>
    <t>LS05-RPT-CAB-187</t>
  </si>
  <si>
    <t>CABLEADO ELÉCTRICO DATA CENTER CAN</t>
  </si>
  <si>
    <t>LS05-RPT-CAB-188</t>
  </si>
  <si>
    <t>CAJA 10X10X7</t>
  </si>
  <si>
    <t>LS05-RPT-CAB-189</t>
  </si>
  <si>
    <t>CAJA 5800 RAWEL CON SALIDA DE 3/4</t>
  </si>
  <si>
    <t>LS05-RPT-CAB-190</t>
  </si>
  <si>
    <t>CAJA DE CABLE UTP CAT. 6 X 305 METROS RED LAN</t>
  </si>
  <si>
    <t>LS05-RPT-CAB-191</t>
  </si>
  <si>
    <t>CAJA TERMINALES  INTERNA</t>
  </si>
  <si>
    <t>LS05-RPT-CAB-192</t>
  </si>
  <si>
    <t>CAJA TOMA LG-30R</t>
  </si>
  <si>
    <t>LS05-RPT-CAB-193</t>
  </si>
  <si>
    <t>CAJAS 5800</t>
  </si>
  <si>
    <t>LS05-RPT-CAB-194</t>
  </si>
  <si>
    <t>CHAZO PUNTILLA 1/4"</t>
  </si>
  <si>
    <t>LS05-RPT-CAB-195</t>
  </si>
  <si>
    <t>Cinta Aislante 1700</t>
  </si>
  <si>
    <t>LS05-RPT-CAB-196</t>
  </si>
  <si>
    <t>Cinta Aislante Amarilla</t>
  </si>
  <si>
    <t>LS05-RPT-CAB-197</t>
  </si>
  <si>
    <t>Cinta Aislante Azul</t>
  </si>
  <si>
    <t>LS05-RPT-CAB-198</t>
  </si>
  <si>
    <t>Cinta Aislante Rojo</t>
  </si>
  <si>
    <t>LS05-RPT-CAB-199</t>
  </si>
  <si>
    <t>CLAVIJA L14-30</t>
  </si>
  <si>
    <t>LS05-RPT-CAB-200</t>
  </si>
  <si>
    <t>CONECTOR DE FIBRA ST - ST</t>
  </si>
  <si>
    <t>LS05-RPT-CAB-201</t>
  </si>
  <si>
    <t>CONECTOR TERMINAL RECTO PARA CORAZA AMERICANA DE 1/2"</t>
  </si>
  <si>
    <t>LS05-RPT-CAB-202</t>
  </si>
  <si>
    <t>CONECTORES DE AUTODESFORRE</t>
  </si>
  <si>
    <t>LS05-RPT-CAB-203</t>
  </si>
  <si>
    <t>CORAZA AMERICANA DE 1,1/2    PULGADA</t>
  </si>
  <si>
    <t>LS05-RPT-CAB-204</t>
  </si>
  <si>
    <t>CORAZA AMERICANA DE 3/4 PULGADA</t>
  </si>
  <si>
    <t>LS05-RPT-CAB-205</t>
  </si>
  <si>
    <t>Coraza Plástica 2" 1/2 (Metro)</t>
  </si>
  <si>
    <t>LS05-RPT-CAB-206</t>
  </si>
  <si>
    <t>Coraza PVC de 2" (metro)</t>
  </si>
  <si>
    <t>LS05-RPT-CAB-207</t>
  </si>
  <si>
    <t>CURVA EMT 3/4"</t>
  </si>
  <si>
    <t>LS05-RPT-CAB-208</t>
  </si>
  <si>
    <t>DEXON</t>
  </si>
  <si>
    <t>CURVA PARA CANALETA 15X5 EXTERNA</t>
  </si>
  <si>
    <t>LS05-RPT-CAB-209</t>
  </si>
  <si>
    <t>CURVA PARA CANALETA 15X5 INTERNA</t>
  </si>
  <si>
    <t>LS05-RPT-CAB-210</t>
  </si>
  <si>
    <t>CURVA PVC 2"</t>
  </si>
  <si>
    <t>LS05-RPT-CAB-211</t>
  </si>
  <si>
    <t>Empalme Tubular</t>
  </si>
  <si>
    <t>LS05-RPT-CAB-212</t>
  </si>
  <si>
    <t>ENLACE DE FIBRA DE 14 METROS CON CONECTORES LC A LC,  TIPO DE FIBRA MMSO/1250M  OM3 MULTIMODO</t>
  </si>
  <si>
    <t>LS05-RPT-CAB-213</t>
  </si>
  <si>
    <t>GABINETE CERRADO DE 32 UR COLOR NEGRO, PUERTA EN MALLA</t>
  </si>
  <si>
    <t>LS05-RPT-CAB-214</t>
  </si>
  <si>
    <t>GABINETE DE PARED 5U 40 29 X 52 X 40</t>
  </si>
  <si>
    <t>LS05-RPT-CAB-215</t>
  </si>
  <si>
    <t>GRAPA DOBLE ALA 3/4"</t>
  </si>
  <si>
    <t>LS05-RPT-CAB-216</t>
  </si>
  <si>
    <t>INTERRUPTOR 125A  600V SCHNEIDER EASYPACT</t>
  </si>
  <si>
    <t>LS05-RPT-CAB-217</t>
  </si>
  <si>
    <t>MARCO UNIV PARA MONTAR PLACAS REF 010916 PARA DUCTO 105X50 195X65 0.00 168.00 UND - MARCA LEGRAND</t>
  </si>
  <si>
    <t>LS05-RPT-CAB-218</t>
  </si>
  <si>
    <t>METRO CANALETA DE PISO (TRAMO POR 2M)</t>
  </si>
  <si>
    <t>LS05-RPT-CAB-219</t>
  </si>
  <si>
    <t>METRO CORAZA AMERICANA DE 1/2"</t>
  </si>
  <si>
    <t>LS05-RPT-CAB-220</t>
  </si>
  <si>
    <t>ORGANIZADOR HORIZONTAL 1RU</t>
  </si>
  <si>
    <t>LS05-RPT-CAB-221</t>
  </si>
  <si>
    <t>PAQ. AMARRE PLÁSTICO 3"</t>
  </si>
  <si>
    <t>LS05-RPT-CAB-222</t>
  </si>
  <si>
    <t>PATCH CORD 0.9 MTS CAT 6A</t>
  </si>
  <si>
    <t>LS05-RPT-CAB-223</t>
  </si>
  <si>
    <t>PATCH CORD CATEGORIA 6A CERTIFICADO BLINDADO S \FTP  "CON RJ45 BLINDADO" DE LONGITUD DE 14 METROS</t>
  </si>
  <si>
    <t>LS05-RPT-CAB-224</t>
  </si>
  <si>
    <t>PATCH CORD CATEGORIA 7 DE 3 METROS</t>
  </si>
  <si>
    <t>LS05-RPT-CAB-225</t>
  </si>
  <si>
    <t>PATCH CORD DE FIBRA LC - LC, DOS(2) METROS</t>
  </si>
  <si>
    <t>LS05-RPT-CAB-226</t>
  </si>
  <si>
    <t>PATCH CORD DE FIBRA OPTICA MULTIMODO DUPLEX LC-LC</t>
  </si>
  <si>
    <t>LS05-RPT-CAB-227</t>
  </si>
  <si>
    <t>PATCH CORD DE FIBRA SC - LC, DOS(2) METROS</t>
  </si>
  <si>
    <t>LS05-RPT-CAB-228</t>
  </si>
  <si>
    <t>PATCH CORD DE FIBRA SC - SC, DOS(2) METROS</t>
  </si>
  <si>
    <t>LS05-RPT-CAB-229</t>
  </si>
  <si>
    <t>PATCH CORD DE FIBRA ST - LC, DOS(2) METROS</t>
  </si>
  <si>
    <t>LS05-RPT-CAB-230</t>
  </si>
  <si>
    <t>PATCH CORD DE FIBRA ST - SC, DOS(2) METROS</t>
  </si>
  <si>
    <t>LS05-RPT-CAB-231</t>
  </si>
  <si>
    <t>PATCH CORD DE FIBRA ST - ST, DOS(2) METROS</t>
  </si>
  <si>
    <t>LS05-RPT-CAB-232</t>
  </si>
  <si>
    <t>PATCH PANEL 24 PUERTOS  CATEGORIA 6</t>
  </si>
  <si>
    <t>LS05-RPT-CAB-233</t>
  </si>
  <si>
    <t>PATCH PANEL CATEGORÍA 6 BLINDADO DE 48 PUERTOS MARCA AMP</t>
  </si>
  <si>
    <t>LS05-RPT-CAB-234</t>
  </si>
  <si>
    <t>PATCH PANEL CATEGORÍA 6A BLINDADO DE 24 PUERTOS MARCA AMP</t>
  </si>
  <si>
    <t>LS05-RPT-CAB-235</t>
  </si>
  <si>
    <t>PATCH PANEL CATEGORÍA 6A BLINDADO DE 48 PUERTOS MARCA AMP</t>
  </si>
  <si>
    <t>LS05-RPT-CAB-236</t>
  </si>
  <si>
    <t>PDU HORIZONTAL TRIPLITTE DE 5 A 12 RS1215L (DE 12 SERVICIOS)</t>
  </si>
  <si>
    <t>LS05-RPT-CAB-237</t>
  </si>
  <si>
    <t>PDU HORIZONTAL TRIPLITTE DE 5 A 12 SERVICIOS INDICADOR DIGITAL</t>
  </si>
  <si>
    <t>LS05-RPT-CAB-238</t>
  </si>
  <si>
    <t>PEINE BIFASICO/TRIFASICO X 12 CIRCUITOS</t>
  </si>
  <si>
    <t>LS05-RPT-CAB-239</t>
  </si>
  <si>
    <t>PIGTAIL TIPO LC FUSION DE FIBRA</t>
  </si>
  <si>
    <t>LS05-RPT-CAB-240</t>
  </si>
  <si>
    <t>RECEPTACULO HEMBRA L14-30</t>
  </si>
  <si>
    <t>LS05-RPT-CAB-241</t>
  </si>
  <si>
    <t>Rollo de Cinta Super 33</t>
  </si>
  <si>
    <t>LS05-RPT-CAB-242</t>
  </si>
  <si>
    <t>ROLLO VELCRO</t>
  </si>
  <si>
    <t>LS05-RPT-CAB-243</t>
  </si>
  <si>
    <t>SOPORTE UNIVERSAL PARA ESCALERILLA</t>
  </si>
  <si>
    <t>LS05-RPT-CAB-244</t>
  </si>
  <si>
    <t>TABLERO ELÉCTRICO 12 CIRCUITOS</t>
  </si>
  <si>
    <t>LS05-RPT-CAB-245</t>
  </si>
  <si>
    <t>TABLERO ELÉCTRICO 4 CIRCUITOS</t>
  </si>
  <si>
    <t>LS05-RPT-CAB-246</t>
  </si>
  <si>
    <t>TABLERO ELÉCTRICO 8 CIRCUITOS</t>
  </si>
  <si>
    <t>LS05-RPT-CAB-247</t>
  </si>
  <si>
    <t>TABLERO ELÉCTRICO AUTOSOPORTADO 16 CIRCUITOS</t>
  </si>
  <si>
    <t>LS05-RPT-CAB-248</t>
  </si>
  <si>
    <t>TABLERO ELÉCTRICO AUTOSOPORTADO 24 CIRCUITOS</t>
  </si>
  <si>
    <t>LS05-RPT-CAB-249</t>
  </si>
  <si>
    <t>TAPA PARA TOMA</t>
  </si>
  <si>
    <t>LS05-RPT-CAB-250</t>
  </si>
  <si>
    <t>TERMINAL  PARA CABLE CALIBRE # 6</t>
  </si>
  <si>
    <t>LS05-RPT-CAB-251</t>
  </si>
  <si>
    <t>TERMINAL EMT 3/4"</t>
  </si>
  <si>
    <t>LS05-RPT-CAB-252</t>
  </si>
  <si>
    <t>TERMINAL PARA CORAZA DE 1,1/2</t>
  </si>
  <si>
    <t>LS05-RPT-CAB-253</t>
  </si>
  <si>
    <t>TERMINAL PARA CORAZA DE 3/4</t>
  </si>
  <si>
    <t>LS05-RPT-CAB-254</t>
  </si>
  <si>
    <t>TERMINAL PVC 2"</t>
  </si>
  <si>
    <t>LS05-RPT-CAB-255</t>
  </si>
  <si>
    <t>TERMINALES DE OJO</t>
  </si>
  <si>
    <t>LS05-RPT-CAB-256</t>
  </si>
  <si>
    <t>TOMA REGULADA</t>
  </si>
  <si>
    <t>LS05-RPT-CAB-257</t>
  </si>
  <si>
    <t>TOMA REGULADA - DOBLE, CON POLO A TIERRA</t>
  </si>
  <si>
    <t>LS05-RPT-CAB-258</t>
  </si>
  <si>
    <t>TOMAS CORRIENTES</t>
  </si>
  <si>
    <t>LS05-RPT-CAB-259</t>
  </si>
  <si>
    <t>Toquel de datos 10CM</t>
  </si>
  <si>
    <t>LS05-RPT-CAB-260</t>
  </si>
  <si>
    <t>TORNILLO PUNTA BROCA</t>
  </si>
  <si>
    <t>LS05-RPT-CAB-261</t>
  </si>
  <si>
    <t>TRAMO CANALETA METALICA X 2 METROS</t>
  </si>
  <si>
    <t>LS05-RPT-CAB-262</t>
  </si>
  <si>
    <t>TRAMO DE CANALETA 15X5 DE 2 METROS CON TAPA (INCLUYE CANALETA, DIVISIÓN, TAPA) MARCA LEGRAND.</t>
  </si>
  <si>
    <t>LS05-RPT-CAB-263</t>
  </si>
  <si>
    <t>TRANSCEIVER DE FIBRA MULTIMODO  CONECTOR TIPO LC</t>
  </si>
  <si>
    <t>LS05-RPT-CAB-264</t>
  </si>
  <si>
    <t>Troquel de Datos Sencillo 12cm</t>
  </si>
  <si>
    <t>LS05-RPT-CAB-265</t>
  </si>
  <si>
    <t>TROQUEL DOBLE</t>
  </si>
  <si>
    <t>LS05-RPT-CAB-266</t>
  </si>
  <si>
    <t>Troquel Eléctrico 10CM</t>
  </si>
  <si>
    <t>LS05-RPT-CAB-267</t>
  </si>
  <si>
    <t>TROQUEL ELÉCTRICO DE 10X4</t>
  </si>
  <si>
    <t>LS05-RPT-CAB-268</t>
  </si>
  <si>
    <t>TUBERIA EMT 1" POR METROS</t>
  </si>
  <si>
    <t>LS05-RPT-CAB-269</t>
  </si>
  <si>
    <t>TUBO PVC 2"</t>
  </si>
  <si>
    <t>LS05-RPT-CAB-270</t>
  </si>
  <si>
    <t>UNION EMT 3/4"</t>
  </si>
  <si>
    <t>LS05-RPT-CAB-271</t>
  </si>
  <si>
    <t>UNIONES 1 1/2</t>
  </si>
  <si>
    <t>LS05-RPT-CAB-272</t>
  </si>
  <si>
    <t>UNIONES 1/2</t>
  </si>
  <si>
    <t>LS05-RPT-CAB-273</t>
  </si>
  <si>
    <t>UNIONES 3/4</t>
  </si>
  <si>
    <t>LS05-RPT-CAB-274</t>
  </si>
  <si>
    <t>Velcro</t>
  </si>
  <si>
    <t>LS05-RPT-CAB-275</t>
  </si>
  <si>
    <t>CONECTOR RJ-45</t>
  </si>
  <si>
    <t>LS05-RPT-CAB-276</t>
  </si>
  <si>
    <t>CHAZO PUNTILLA 1/4</t>
  </si>
  <si>
    <t>LS05-RPT-CAB-277</t>
  </si>
  <si>
    <t>CABLE DE RED CATEGORIA 5E X METRO</t>
  </si>
  <si>
    <t>LS05-RPT-CAB-278</t>
  </si>
  <si>
    <t>CAJA SOBREPONER PARA JACK</t>
  </si>
  <si>
    <t>LS05-RPT-CAB-279</t>
  </si>
  <si>
    <t>FACEPLATE SENCILLO - RJ45 - CAT. 6</t>
  </si>
  <si>
    <t>LS05-RPT-CAB-280</t>
  </si>
  <si>
    <t>X-SAFE PRO</t>
  </si>
  <si>
    <t>TERMINALES RJ45 CATEGORIA 5E</t>
  </si>
  <si>
    <t>LS05-RPT-CAB-281</t>
  </si>
  <si>
    <t>Bota para Plug RJ45</t>
  </si>
  <si>
    <t>LS05-RPT-CAB-282</t>
  </si>
  <si>
    <t>CANALETA PLÁSTICA DEXON CON ADHESIVO DE 20 X12</t>
  </si>
  <si>
    <t>LS05-RPT-CAB-283</t>
  </si>
  <si>
    <t>MTRS CABLE TRENZADO 3*12</t>
  </si>
  <si>
    <t>LS05-RPT-CAB-284</t>
  </si>
  <si>
    <t>PATCH CORD DE COLOR AZUL CAT. 6 DE 1,5 MTS</t>
  </si>
  <si>
    <t>LS05-RPT-CAB-285</t>
  </si>
  <si>
    <t>PATCH CORD 1,5 MTS  CAT 6A</t>
  </si>
  <si>
    <t>LS05-RPT-CAB-286</t>
  </si>
  <si>
    <t>PATCH CORD DE COLOR AZUL CAT. 6 DE 3,0 MTS</t>
  </si>
  <si>
    <t>LS05-RPT-CAB-287</t>
  </si>
  <si>
    <t>NC112T</t>
  </si>
  <si>
    <t>TRAMOS DE CANALETA ADHESIVA 20X25 CM X 3 METROS</t>
  </si>
  <si>
    <t>LS05-RPT-CAB-288</t>
  </si>
  <si>
    <t>CABLE ENCAUCHUTADO EL METRO DE 3X12</t>
  </si>
  <si>
    <t>LS05-RPT-CAB-289</t>
  </si>
  <si>
    <t>PATCH CORD 3,0 MTS  CAT 6A</t>
  </si>
  <si>
    <t>LS05-RPT-CAB-290</t>
  </si>
  <si>
    <t>CANALETA METÁLICA 20 X 8 CMS EN LÁMINA COLL ROLLED CALIBRE 20 CON DIVISIÓN Y TAPA ATORNILLABLE Y PINTADA EN PINTURA EPOXI POLIÉSTER DE APLICACIÓN ELECTROSTÁTICA COLOR BLANCO</t>
  </si>
  <si>
    <t>LS05-RPT-CAB-291</t>
  </si>
  <si>
    <t>CANALETA PLÁSTICA DE 2CM X 1 CON TAPA TRAMO DE 2 MTS</t>
  </si>
  <si>
    <t>LS05-RPT-CAB-292</t>
  </si>
  <si>
    <t>METRO DE CABLE TRENZADO 3X12 PARA RED REGULADA</t>
  </si>
  <si>
    <t>LS05-RPT-CAB-293</t>
  </si>
  <si>
    <t>CONECTORES DE FIBRA LC MONOMODO GENERICO</t>
  </si>
  <si>
    <t>LS05-RPT-CAB-294</t>
  </si>
  <si>
    <t>TOMA NARANJA 120V LEVITON</t>
  </si>
  <si>
    <t>LS05-RPT-CAB-295</t>
  </si>
  <si>
    <t>CABLE THHN/ITHWN CALIBRE 6 X METRO</t>
  </si>
  <si>
    <t>LS05-RPT-CAB-296</t>
  </si>
  <si>
    <t>TOMAS DOBLES CAT 6 , FACEPLATE</t>
  </si>
  <si>
    <t>LS05-RPT-CAB-297</t>
  </si>
  <si>
    <t>Tornillo Autoperforante</t>
  </si>
  <si>
    <t>LS05-RPT-CAB-298</t>
  </si>
  <si>
    <t>FUNDENTE FLUX UNIVERSAL X 500 GRS</t>
  </si>
  <si>
    <t>LS05-RPT-CAB-299</t>
  </si>
  <si>
    <t>CABLE BELDEN CALIBRE 22 (50 METROS) CABLE CONTROL 300V 2X 22AWG OS Parte: 02BE5500FE</t>
  </si>
  <si>
    <t>02BE5500FE</t>
  </si>
  <si>
    <t>LS05-RPT-CAB-300</t>
  </si>
  <si>
    <t>BULK250LU10</t>
  </si>
  <si>
    <t>Cableado de la consola a los micrófonos de 10 Mts Parte: BULK250LU10</t>
  </si>
  <si>
    <t>LS05-RPT-CAB-301</t>
  </si>
  <si>
    <t>Centelsa</t>
  </si>
  <si>
    <t>ST-C-4X16</t>
  </si>
  <si>
    <t>Cable Encauchetado 4x16 marca Centelsa, metro. Parte: ST-C-4X16</t>
  </si>
  <si>
    <t>LS05-RPT-CAB-302</t>
  </si>
  <si>
    <t>VIS-M410-R</t>
  </si>
  <si>
    <t>Electroimán 180KL (350 Lbs) Parte: VIS-M410-R</t>
  </si>
  <si>
    <t>LS05-RPT-CDI-302</t>
  </si>
  <si>
    <t>Cabezal de Impresión</t>
  </si>
  <si>
    <t>CABEZAL DE IMPRESIÓN DATACARD Parte: KLE-57-12WBH4-DCC</t>
  </si>
  <si>
    <t>KLE-57-12WBH4-DCC</t>
  </si>
  <si>
    <t>LS05-RPT-CD-303</t>
  </si>
  <si>
    <t>Cable Datos</t>
  </si>
  <si>
    <t>Cable UTP cat 6a 80 m Parte: 878</t>
  </si>
  <si>
    <t>LS05-RPT-CD-304</t>
  </si>
  <si>
    <t>PFL6X04BU-CEG</t>
  </si>
  <si>
    <t>260 Metros de cable UTP CATEGORIA 6A Parte: PFL6X04BU-CEG</t>
  </si>
  <si>
    <t>LS05-RPT-CD-305</t>
  </si>
  <si>
    <t>330 Mts de cable UTP Categoría 6A</t>
  </si>
  <si>
    <t>LS05-RPT-CD-306</t>
  </si>
  <si>
    <t>TLC</t>
  </si>
  <si>
    <t>CABLE TLC-43 USB3.0 HYBRID 30M Parte: 40203</t>
  </si>
  <si>
    <t>LS05-RPT-CD-307</t>
  </si>
  <si>
    <t>LS05-RPT-CD-308</t>
  </si>
  <si>
    <t>CABLE DATOS RS-232C</t>
  </si>
  <si>
    <t>LS05-RPT-CD-309</t>
  </si>
  <si>
    <t>CABLE EXTENSIÓN USB 3.0 MACHO HEMBRA 15 METROS</t>
  </si>
  <si>
    <t>LS05-RPT-CD-310</t>
  </si>
  <si>
    <t>37-1016-01</t>
  </si>
  <si>
    <t>CABLE ADAPTADOR CISCO UCS Parte: 37-1016-01</t>
  </si>
  <si>
    <t>LS05-RPT-CD-311</t>
  </si>
  <si>
    <t>10 AWG</t>
  </si>
  <si>
    <t>Cable Multifilar Calibre 10 AWG x metro</t>
  </si>
  <si>
    <t>LS05-RPT-CE-312</t>
  </si>
  <si>
    <t>Cable Eléctrico</t>
  </si>
  <si>
    <t>T11BL1H27</t>
  </si>
  <si>
    <t>Borna Ponchar calibre 3 - 0 AWG Ojo 1 - 2 Cobre Estañada Barril Largo Parte: T11BL1H27</t>
  </si>
  <si>
    <t>LS05-RPT-CE-313</t>
  </si>
  <si>
    <t>Cable de cobre 50 mts, aislado soldador No 4 AWG</t>
  </si>
  <si>
    <t>LS05-RPT-CE-314</t>
  </si>
  <si>
    <t>CABLE ELECTRICO CENTELSA CALIBRE 4 AWG (1 m) Parte: THWN-4</t>
  </si>
  <si>
    <t>LS05-RPT-CE-315</t>
  </si>
  <si>
    <t>Cable eléctrico centelsa # 2 awg (1metro)</t>
  </si>
  <si>
    <t>LS05-RPT-CE-316</t>
  </si>
  <si>
    <t>EXTENSIÓN BULK250LU10 PARA MIC DE 10 MTS XLR A XLR Parte: BULK250LU10</t>
  </si>
  <si>
    <t>LS05-RPT-CE-317</t>
  </si>
  <si>
    <t>centelsa</t>
  </si>
  <si>
    <t>Cable 1/0 marca centelsa</t>
  </si>
  <si>
    <t>LS05-RPT-CE-318</t>
  </si>
  <si>
    <t>Cable eléctrico calibre 10 AWG</t>
  </si>
  <si>
    <t>LS05-RPT-CE-319</t>
  </si>
  <si>
    <t>CABLE SOLDADOR NEGRO 6AWG 600V 105 GRADOS 125A</t>
  </si>
  <si>
    <t>LS05-RPT-CV-320</t>
  </si>
  <si>
    <t>Cable video</t>
  </si>
  <si>
    <t>CABLE DISPLAYPORT A DISPLAYPORT 1.8M V1.2 4K AWG32 Parte: CNV-DXU0504</t>
  </si>
  <si>
    <t>CNV-DXU0504</t>
  </si>
  <si>
    <t>LS05-RPT-CV-321</t>
  </si>
  <si>
    <t>Extensor Pasivo HDMI de 30 metros</t>
  </si>
  <si>
    <t>LS05-RPT-CV-322</t>
  </si>
  <si>
    <t>Cable HDMI 15 metros y convertidores HDMI a DP</t>
  </si>
  <si>
    <t>LS05-RPT-CV-323</t>
  </si>
  <si>
    <t>9FY9F2V101</t>
  </si>
  <si>
    <t>CABLE RS 485 de 10 Metros Parte: 9FY9F2V101</t>
  </si>
  <si>
    <t>LS05-RPT-CV-324</t>
  </si>
  <si>
    <t>CABLE HDMI DE 20 METROS</t>
  </si>
  <si>
    <t>LS05-RPT-CDP-325</t>
  </si>
  <si>
    <t>Caja de Paso</t>
  </si>
  <si>
    <t>Caja paso 30x30x15</t>
  </si>
  <si>
    <t>LS05-RPT-CDP-326</t>
  </si>
  <si>
    <t>Caja de Paso 50X50X20 Metalica</t>
  </si>
  <si>
    <t>LS05-RPT-CAM-327</t>
  </si>
  <si>
    <t>Cámara</t>
  </si>
  <si>
    <t>TELYCAM</t>
  </si>
  <si>
    <t>PTZ TELYCAM TLC-300-HU2-20 Parte: 40202</t>
  </si>
  <si>
    <t>LS05-RPT-CAM-328</t>
  </si>
  <si>
    <t>DH-IPCHDBW2441EP- S-0280B</t>
  </si>
  <si>
    <t>CAMARA IP TIPO DOMO METALICO 4MP@30FPS 2,8MM FOV 104° WDR 120DB IP67 IK10 H.265+ IR 30M 2 IVS POE Parte: DH-IPCHDBW2441EP- S-0280B</t>
  </si>
  <si>
    <t>LS05-RPT-CAM-329</t>
  </si>
  <si>
    <t>PS-926</t>
  </si>
  <si>
    <t>CAMARA USB 2.0 PTZ 10X ZOOM 1080P Parte: PS-926</t>
  </si>
  <si>
    <t>LS05-RPT-CAM-330</t>
  </si>
  <si>
    <t>Telycam</t>
  </si>
  <si>
    <t>TLC-300-IP-12</t>
  </si>
  <si>
    <t>Camara Telycam TLC-300-IP 12 NDI HX Integrati Parte: TLC-300-IP-12</t>
  </si>
  <si>
    <t>LS05-RPT-CAN-331</t>
  </si>
  <si>
    <t>CANALETA</t>
  </si>
  <si>
    <t>Dexson</t>
  </si>
  <si>
    <t>Canaleta Dexson Gris Piso 60x13mm sin adhesivo DXN10013 X 2m Parte: DXN10013</t>
  </si>
  <si>
    <t>DXN10013</t>
  </si>
  <si>
    <t>LS05-RPT-CAN-332</t>
  </si>
  <si>
    <t>LS05-RPT-CC-333</t>
  </si>
  <si>
    <t>Circuito Cerrado</t>
  </si>
  <si>
    <t>Circuito Cerrado de Television marca Alhua + 4 camaras+  grabacion res 1080</t>
  </si>
  <si>
    <t>LS05-RPT-CPV-334</t>
  </si>
  <si>
    <t>Capturadora de Video</t>
  </si>
  <si>
    <t>AVerMedia</t>
  </si>
  <si>
    <t>Capturadora de Video para Sala de Audiencia AVerMedia</t>
  </si>
  <si>
    <t>LS05-RPT-CPV-335</t>
  </si>
  <si>
    <t>HU-03</t>
  </si>
  <si>
    <t>Capturadora De Video / Streaming De Hdmi A Usb, 4k / 1080p Parte: HU-03</t>
  </si>
  <si>
    <t>LS05-RPT-CHAZO-336</t>
  </si>
  <si>
    <t>Chazo</t>
  </si>
  <si>
    <t>Chazo Puntilla 5/16 x 1 1/2</t>
  </si>
  <si>
    <t>LS05-RPT-CDP-337</t>
  </si>
  <si>
    <t>CDP</t>
  </si>
  <si>
    <t>Interactive</t>
  </si>
  <si>
    <t>R-SMART1210</t>
  </si>
  <si>
    <t>CDP Line Interactive UPS 1200VA/720W Smart AVR, 10 Outlets, 560 Joules, RJ45 protection, LCD, software 120 Vac. Parte: R-SMART1210</t>
  </si>
  <si>
    <t>LS05-RPT-CAG-338</t>
  </si>
  <si>
    <t>Cargador</t>
  </si>
  <si>
    <t>Cargador Hp ProOne 440 G9 - L40098-001 90W AC ADPTR PFC SMART 3P 7.4mm SC</t>
  </si>
  <si>
    <t>LS05-RPT-CAG-339</t>
  </si>
  <si>
    <t>CARGADOR AC 100-240 V DC21V 2A FUENTE DE ALIMENTACION DE CAR</t>
  </si>
  <si>
    <t>LS05-RPT-COM-340</t>
  </si>
  <si>
    <t>COMPUTADOR</t>
  </si>
  <si>
    <t>EQUIPO DE COMPUTO</t>
  </si>
  <si>
    <t>CABLE VGA MACHO A DVI MACHO 1.8M CDVI25-6</t>
  </si>
  <si>
    <t>LS05-RPT-COM-341</t>
  </si>
  <si>
    <t>THINKCENTRE M73</t>
  </si>
  <si>
    <t>DISIPADOR DE CALOR PARA LENOVO THINKCENTRE M73 CPU CON VENTILADOR DE REFRIGERACIÓN FRU</t>
  </si>
  <si>
    <t>LS05-RPT-COM-342</t>
  </si>
  <si>
    <t>DELL</t>
  </si>
  <si>
    <t>GX520</t>
  </si>
  <si>
    <t>220W POWER SUPPLY</t>
  </si>
  <si>
    <t>0MC638</t>
  </si>
  <si>
    <t>LS05-RPT-COM-343</t>
  </si>
  <si>
    <t>DC5800</t>
  </si>
  <si>
    <t>240W POWER SUPPLY</t>
  </si>
  <si>
    <t>460888-001</t>
  </si>
  <si>
    <t>LS05-RPT-COM-344</t>
  </si>
  <si>
    <t>COMPAQ PRESARIO</t>
  </si>
  <si>
    <t>250W POWER SUPPLY</t>
  </si>
  <si>
    <t>127999-001</t>
  </si>
  <si>
    <t>LS05-RPT-COM-345</t>
  </si>
  <si>
    <t>GX620</t>
  </si>
  <si>
    <t>280W POWER SUPPLY</t>
  </si>
  <si>
    <t>L280P-00</t>
  </si>
  <si>
    <t>LS05-RPT-COM-346</t>
  </si>
  <si>
    <t>DC5100</t>
  </si>
  <si>
    <t>3.0GHZ PROCESSOR 3GHZ PENTIUM 4</t>
  </si>
  <si>
    <t>392273-001</t>
  </si>
  <si>
    <t>LS05-RPT-COM-347</t>
  </si>
  <si>
    <t>N8307</t>
  </si>
  <si>
    <t>310-6896 Lamp for Dell</t>
  </si>
  <si>
    <t>310-6896</t>
  </si>
  <si>
    <t>LS05-RPT-COM-348</t>
  </si>
  <si>
    <t>384019-001 AC Adapter/Battery Charger for HP/Compaq</t>
  </si>
  <si>
    <t>384019-001</t>
  </si>
  <si>
    <t>LS05-RPT-COM-349</t>
  </si>
  <si>
    <t>IBM</t>
  </si>
  <si>
    <t>41A9739 IBM POWER SUPPLY 280W SFF</t>
  </si>
  <si>
    <t>41A9739</t>
  </si>
  <si>
    <t>LS05-RPT-COM-350</t>
  </si>
  <si>
    <t>ELITE 8000</t>
  </si>
  <si>
    <t>508153-001 FUENTE DE PODER 320 WATT PARA 6005MT ELITE 8000 MICROTOWER</t>
  </si>
  <si>
    <t>508153-001</t>
  </si>
  <si>
    <t>LS05-RPT-COM-351</t>
  </si>
  <si>
    <t>960-000880 CAMARA WEB C170</t>
  </si>
  <si>
    <t>LS05-RPT-COM-352</t>
  </si>
  <si>
    <t>960-000948 CAMARA WEB C525</t>
  </si>
  <si>
    <t>LS05-RPT-COM-353</t>
  </si>
  <si>
    <t>981-000587 DIADEMA STEREO H151</t>
  </si>
  <si>
    <t>LS05-RPT-COM-354</t>
  </si>
  <si>
    <t>ADAPTADOR DISPLAYPORT A VGA - ACTIVO - 1080P - CONVERTIDOR DP A VGA (DP2VGA2)</t>
  </si>
  <si>
    <t>(DP2VGA2)</t>
  </si>
  <si>
    <t>LS05-RPT-COM-355</t>
  </si>
  <si>
    <t>HOITO</t>
  </si>
  <si>
    <t>ADAPTADOR PARA COMPUTADOR HP HOIOTO ADS-45NP-12-1 12036 G, 12 V 3A 5.5 X 2.1 MM</t>
  </si>
  <si>
    <t>ADS-45NP-12-1 12036G</t>
  </si>
  <si>
    <t>LS05-RPT-COM-356</t>
  </si>
  <si>
    <t>N150</t>
  </si>
  <si>
    <t>ADAPTADOR RECEPTOR WIFI USB INALAMBRICO 150 MBPS CON ANTENA</t>
  </si>
  <si>
    <t>LS05-RPT-COM-357</t>
  </si>
  <si>
    <t>DC5750</t>
  </si>
  <si>
    <t>AMD ATHLON 64 X2 DUAL-CORE 3800</t>
  </si>
  <si>
    <t>433502-001</t>
  </si>
  <si>
    <t>LS05-RPT-COM-358</t>
  </si>
  <si>
    <t>ASROCK</t>
  </si>
  <si>
    <t>FSB1600</t>
  </si>
  <si>
    <t>ASROCK G31M-S REV.1.10 DDR2 800 FSB1600 PLACA MADRE</t>
  </si>
  <si>
    <t>G31M-S</t>
  </si>
  <si>
    <t>LS05-RPT-COM-359</t>
  </si>
  <si>
    <t>GENIUS</t>
  </si>
  <si>
    <t>AUDIFONO GENIUS HS-04SU 31710045100</t>
  </si>
  <si>
    <t>LS05-RPT-COM-360</t>
  </si>
  <si>
    <t>TRUST EAZE</t>
  </si>
  <si>
    <t>AUDÍFONOS TRUST EAZE N/P: 23550</t>
  </si>
  <si>
    <t>N/P: 23550</t>
  </si>
  <si>
    <t>LS05-RPT-COM-361</t>
  </si>
  <si>
    <t>BATERIA 3.5V 600 MA D-AA600BX3</t>
  </si>
  <si>
    <t>LS05-RPT-COM-362</t>
  </si>
  <si>
    <t>PH06 420</t>
  </si>
  <si>
    <t>BATERIA HP PROBOOK 4320S 593572-001 4321S 4320T 4420S PH06</t>
  </si>
  <si>
    <t>LS05-RPT-COM-363</t>
  </si>
  <si>
    <t>V5.0</t>
  </si>
  <si>
    <t>BLUETOOTH MINI USB 5.0 TRANSMISOR RECEPTOR INALAMBRICO DONGL</t>
  </si>
  <si>
    <t>LS05-RPT-COM-364</t>
  </si>
  <si>
    <t>GX620 SFF</t>
  </si>
  <si>
    <t>BOARD</t>
  </si>
  <si>
    <t>KH290</t>
  </si>
  <si>
    <t>LS05-RPT-COM-365</t>
  </si>
  <si>
    <t>LS05-RPT-COM-366</t>
  </si>
  <si>
    <t>FSB 1600</t>
  </si>
  <si>
    <t>BOARD - MOTHERBOARDS G31M3-F (FSB 1600)</t>
  </si>
  <si>
    <t>G31M3-F</t>
  </si>
  <si>
    <t>LS05-RPT-COM-367</t>
  </si>
  <si>
    <t>FM2A68M- DG3+</t>
  </si>
  <si>
    <t>BOARD ASROCK FM2A68M- DG3+</t>
  </si>
  <si>
    <t>LS05-RPT-COM-368</t>
  </si>
  <si>
    <t>BOARD HP 6300</t>
  </si>
  <si>
    <t>LS05-RPT-COM-369</t>
  </si>
  <si>
    <t>PRODESK 400 G2</t>
  </si>
  <si>
    <t>BOARD HP 804372-001 PRODESK 400 G2</t>
  </si>
  <si>
    <t>804372-001</t>
  </si>
  <si>
    <t>LS05-RPT-COM-370</t>
  </si>
  <si>
    <t>CABLE CONVERTIDOR - ADAPTADOR DE DISPLAY PORT A VGA</t>
  </si>
  <si>
    <t>LS05-RPT-COM-371</t>
  </si>
  <si>
    <t>LENOVO</t>
  </si>
  <si>
    <t>00XL224</t>
  </si>
  <si>
    <t>CABLE CONVERTIDOR DE USB TIPO A A USB TIPO B DE LENOVO 00XL224, SC10M32207</t>
  </si>
  <si>
    <t>SC10M32207</t>
  </si>
  <si>
    <t>LS05-RPT-COM-372</t>
  </si>
  <si>
    <t>CABLE CONVERTIDOR PARALELO A USB</t>
  </si>
  <si>
    <t>LS05-RPT-COM-373</t>
  </si>
  <si>
    <t>CABLE DE AUDIO ESTÉREO XLR 3-PIN MACHO A TRS JACK 6.3MM MACHO DE 5M</t>
  </si>
  <si>
    <t>LS05-RPT-COM-374</t>
  </si>
  <si>
    <t>CABLE DE PODER PARA FUENTE/ IMPRESORA/ CPU/ MONITOR X 1.5 MTS</t>
  </si>
  <si>
    <t>LS05-RPT-COM-375</t>
  </si>
  <si>
    <t>CABLE DE PODER SATA (DIÁMETRO EXTERIOR: 2MM, ADAPTADOR MOLEX / SATA HDD SATA POWER, ALAMBRE 18AWG, CONDUCTOR: COBRE, CONTACTO: NIQUELADO CHAQUETA: PVC, LARGO: 15CM)</t>
  </si>
  <si>
    <t>SKU: CODCSCET-363</t>
  </si>
  <si>
    <t>LS05-RPT-COM-376</t>
  </si>
  <si>
    <t>STEREN</t>
  </si>
  <si>
    <t>CABLE DE PODER TIPO TRÉBOL C5, DE 1.8 M</t>
  </si>
  <si>
    <t>LS05-RPT-COM-377</t>
  </si>
  <si>
    <t>CABLE USB 3.0 + CABLE EXTENSION DE 3 METROS</t>
  </si>
  <si>
    <t>LS05-RPT-COM-378</t>
  </si>
  <si>
    <t>CABLE USB DE 3 METROS MACHO-MACHO BLINDADO</t>
  </si>
  <si>
    <t>LS05-RPT-COM-379</t>
  </si>
  <si>
    <t>SAMSUNG</t>
  </si>
  <si>
    <t>Cargador de pared Samsung Blanco V 2.0</t>
  </si>
  <si>
    <t>LS05-RPT-COM-380</t>
  </si>
  <si>
    <t>DP/N 0G6J41</t>
  </si>
  <si>
    <t>CARGADOR DELL DP/N 0G6J41</t>
  </si>
  <si>
    <t>LS05-RPT-COM-381</t>
  </si>
  <si>
    <t>FAST CHARGER</t>
  </si>
  <si>
    <t>CARGADOR ORIGINAL SAMSUNG GALAXY TABLET TAB A TIPO DE CONECTOR MICRO USB</t>
  </si>
  <si>
    <t>LS05-RPT-COM-382</t>
  </si>
  <si>
    <t>PC SMART</t>
  </si>
  <si>
    <t>CARGADOR PORTATIL DA-65C19</t>
  </si>
  <si>
    <t>DA-65C19</t>
  </si>
  <si>
    <t>LS05-RPT-COM-383</t>
  </si>
  <si>
    <t>ADLX45NCC2A</t>
  </si>
  <si>
    <t>CARGADOR PORTÁTIL LENOVO ADLX45NCC2A</t>
  </si>
  <si>
    <t>LS05-RPT-COM-384</t>
  </si>
  <si>
    <t>A1514-DSM</t>
  </si>
  <si>
    <t>CARGADOR SAMSUNG MODELO A1514-DSM</t>
  </si>
  <si>
    <t>LS05-RPT-COM-385</t>
  </si>
  <si>
    <t>MICROSOFT SCULPT</t>
  </si>
  <si>
    <t>COMBO TECLADO+MOUSE SCULPT ERGONOMICO.</t>
  </si>
  <si>
    <t>COM-MLS3V-00004</t>
  </si>
  <si>
    <t>LS05-RPT-COM-386</t>
  </si>
  <si>
    <t>CONVERTIDOR ADAPTADOR USB 3.1 TIPO C A HDMI 10GBPS FULL H</t>
  </si>
  <si>
    <t>LS05-RPT-COM-387</t>
  </si>
  <si>
    <t>CONVERTIDOR DE VIDEO DE DVI (25+1) PORT A HDMI</t>
  </si>
  <si>
    <t>LS05-RPT-COM-388</t>
  </si>
  <si>
    <t>CONVERTIDOR DE VIDEO DISPLAY PORT A HDMI</t>
  </si>
  <si>
    <t>LS05-RPT-COM-389</t>
  </si>
  <si>
    <t>CONVERTIDOR LAN RED RJ45 A USB 2.0</t>
  </si>
  <si>
    <t>LS05-RPT-COM-390</t>
  </si>
  <si>
    <t>PY-8025L12S</t>
  </si>
  <si>
    <t>COOLER MODELO PY-8025L12S-12V. 0.14A.</t>
  </si>
  <si>
    <t>LS05-RPT-COM-391</t>
  </si>
  <si>
    <t>DELL POWER SUPPLY 220W</t>
  </si>
  <si>
    <t>0K8965</t>
  </si>
  <si>
    <t>LS05-RPT-COM-392</t>
  </si>
  <si>
    <t>DISCO DURO 3.5" SATA 4TB PC</t>
  </si>
  <si>
    <t>LS05-RPT-COM-393</t>
  </si>
  <si>
    <t>DISCO DURO 500GB SATA</t>
  </si>
  <si>
    <t>LS05-RPT-COM-394</t>
  </si>
  <si>
    <t>SOLID STATE DRIVE</t>
  </si>
  <si>
    <t>DISCO DURO DE ESTADO SOLIDO DE 4 TB  870 QVO 4TB DISCO SATA 6GB/S V - NAND 560MB/S</t>
  </si>
  <si>
    <t>LS05-RPT-COM-395</t>
  </si>
  <si>
    <t>SEAGATE</t>
  </si>
  <si>
    <t>SATA</t>
  </si>
  <si>
    <t>DISCO DURO PORTÁTIL DE 500GB</t>
  </si>
  <si>
    <t>LS05-RPT-COM-396</t>
  </si>
  <si>
    <t>KINGSTON</t>
  </si>
  <si>
    <t>A400</t>
  </si>
  <si>
    <t>DISCO DURO SOLIDO SSD KINGSTON 240GB</t>
  </si>
  <si>
    <t>LS05-RPT-COM-397</t>
  </si>
  <si>
    <t>D-LINK</t>
  </si>
  <si>
    <t>DWA-525WIRELESS 150 PCI ADAPTER N</t>
  </si>
  <si>
    <t>LS05-RPT-COM-398</t>
  </si>
  <si>
    <t>ESTABILIZADOR DE VOLTAJE EQUIPO DE COMPUTO</t>
  </si>
  <si>
    <t>LS05-RPT-COM-399</t>
  </si>
  <si>
    <t>DC5850</t>
  </si>
  <si>
    <t>FAN DUCT HOUSING</t>
  </si>
  <si>
    <t>460892-001</t>
  </si>
  <si>
    <t>LS05-RPT-COM-400</t>
  </si>
  <si>
    <t>H240AS-01</t>
  </si>
  <si>
    <t>FUENTE DE ALIMENTACIÓN DELL H240AS-01 DP/N 03YKG5</t>
  </si>
  <si>
    <t>DP/N 03YKG5</t>
  </si>
  <si>
    <t>LS05-RPT-COM-401</t>
  </si>
  <si>
    <t>FUENTE DE PODER</t>
  </si>
  <si>
    <t>PS-5281-01VF</t>
  </si>
  <si>
    <t>LS05-RPT-COM-402</t>
  </si>
  <si>
    <t>Fuente de poder</t>
  </si>
  <si>
    <t>LS05-RPT-COM-403</t>
  </si>
  <si>
    <t>FUENTE DE PODER ATX 500W</t>
  </si>
  <si>
    <t>LS05-RPT-COM-404</t>
  </si>
  <si>
    <t>JUEGO PARLANTES 160W</t>
  </si>
  <si>
    <t>LS05-RPT-COM-405</t>
  </si>
  <si>
    <t>MEMORIA 2GB DDR3 1333 MHZ</t>
  </si>
  <si>
    <t>LS05-RPT-COM-406</t>
  </si>
  <si>
    <t>MEMORIA 4GB PC4-21300 DDR4-2666MHZ HMA851U6CJR6N</t>
  </si>
  <si>
    <t>HMA851U6CJR6N</t>
  </si>
  <si>
    <t>LS05-RPT-COM-407</t>
  </si>
  <si>
    <t>DDR3 4GB</t>
  </si>
  <si>
    <t>MEMORIA DIMM DE 4GB DDR3 1066 MHZ</t>
  </si>
  <si>
    <t>LS05-RPT-COM-408</t>
  </si>
  <si>
    <t>RAMAXEL</t>
  </si>
  <si>
    <t>PC4-2666V-UC0-11</t>
  </si>
  <si>
    <t>MEMORIA RAM DDR4 4GB LENOVO PC4-21300 DDR4-2666MHz</t>
  </si>
  <si>
    <t>01AG830</t>
  </si>
  <si>
    <t>LS05-RPT-COM-409</t>
  </si>
  <si>
    <t>DDR4 2666</t>
  </si>
  <si>
    <t>MEMORIA RAM DDR4 8GB 2666MHZ</t>
  </si>
  <si>
    <t>LS05-RPT-COM-410</t>
  </si>
  <si>
    <t>MEMORIA RAM DDR4 DE 8 GB 1RX8 PC4-2400T - UA2 - 11</t>
  </si>
  <si>
    <t>S030A1064533FAF14A</t>
  </si>
  <si>
    <t>LS05-RPT-COM-411</t>
  </si>
  <si>
    <t>PC4-2666V-SA1-11</t>
  </si>
  <si>
    <t>MEMORIA RAM SAMSUNG 8GB DDR4 2666MHZ 260 PIN SODIMM</t>
  </si>
  <si>
    <t>LS05-RPT-COM-412</t>
  </si>
  <si>
    <t>PC4-2400T-UA2-11</t>
  </si>
  <si>
    <t>MEMORIA SAMSUNG 8GB PC4-2400T DDR4-2400MHZ DESKTOP MEMORY M378A1K43CB2-CRC</t>
  </si>
  <si>
    <t>P/N 854913-001</t>
  </si>
  <si>
    <t>LS05-RPT-COM-413</t>
  </si>
  <si>
    <t>MICROFONO - BM-621USB USB BOUNDARY MICROPHONE</t>
  </si>
  <si>
    <t>BM-621USB</t>
  </si>
  <si>
    <t>LS05-RPT-COM-414</t>
  </si>
  <si>
    <t>MÓDULO DE MEMORIA DE 2GB DDR3 1600MHZ PARA PC</t>
  </si>
  <si>
    <t>LS05-RPT-COM-415</t>
  </si>
  <si>
    <t>MONITOR LG 20" LED HDMI 1366 X 768 60HZ</t>
  </si>
  <si>
    <t>20MK400H</t>
  </si>
  <si>
    <t>LS05-RPT-COM-416</t>
  </si>
  <si>
    <t>MOUSE ERGONÓMICO</t>
  </si>
  <si>
    <t>LS05-RPT-COM-417</t>
  </si>
  <si>
    <t>PEGATINAS DE TECLADO BRAILLE DE IMPRESIÓN -TECLADO BRAILLE</t>
  </si>
  <si>
    <t>LS05-RPT-COM-418</t>
  </si>
  <si>
    <t>DC5700</t>
  </si>
  <si>
    <t>POWER ON/OFF SWITCH</t>
  </si>
  <si>
    <t>432871-001</t>
  </si>
  <si>
    <t>LS05-RPT-COM-419</t>
  </si>
  <si>
    <t>GX280</t>
  </si>
  <si>
    <t>POWER SUPPLY 210W</t>
  </si>
  <si>
    <t>W5184</t>
  </si>
  <si>
    <t>LS05-RPT-COM-420</t>
  </si>
  <si>
    <t>DC7600</t>
  </si>
  <si>
    <t>POWER SUPPLY 240W</t>
  </si>
  <si>
    <t>381024-001</t>
  </si>
  <si>
    <t>LS05-RPT-COM-421</t>
  </si>
  <si>
    <t>POWER SUPPLY 300W</t>
  </si>
  <si>
    <t>404795-001</t>
  </si>
  <si>
    <t>LS05-RPT-COM-422</t>
  </si>
  <si>
    <t>UF-MICRO 750</t>
  </si>
  <si>
    <t>POWER SUPPLY MODELO: UF-MICRO 750</t>
  </si>
  <si>
    <t>LS05-RPT-COM-423</t>
  </si>
  <si>
    <t>Dx5150</t>
  </si>
  <si>
    <t>POWER SWITCH LED CABLE</t>
  </si>
  <si>
    <t>407303-001</t>
  </si>
  <si>
    <t>LS05-RPT-COM-424</t>
  </si>
  <si>
    <t>PRO 6200</t>
  </si>
  <si>
    <t>PRO MICROTOWER DESKTOP BOARD</t>
  </si>
  <si>
    <t>615114-001</t>
  </si>
  <si>
    <t>LS05-RPT-COM-425</t>
  </si>
  <si>
    <t>ACER</t>
  </si>
  <si>
    <t>Q65H2-AD ACER LGA 1155 Motherboard</t>
  </si>
  <si>
    <t>Q65H2-AD</t>
  </si>
  <si>
    <t>LS05-RPT-COM-426</t>
  </si>
  <si>
    <t>QUEMADOR BLURAY LITEON EB1 EXTERNO USB 3.0 4K</t>
  </si>
  <si>
    <t>LS05-RPT-COM-427</t>
  </si>
  <si>
    <t>Quemador PC BLURAY-RW SATA INTERNO</t>
  </si>
  <si>
    <t>LS05-RPT-COM-428</t>
  </si>
  <si>
    <t>GIGABAIT POE</t>
  </si>
  <si>
    <t>REPETIDOR / AMPLIFICADOR GIGABIT POE + DE TRENDNET, ALIMENTA</t>
  </si>
  <si>
    <t>LS05-RPT-COM-429</t>
  </si>
  <si>
    <t>REPRODUCTOR CASETE, LYYES CASSETTE USB AL COMVERTIDOR MP3</t>
  </si>
  <si>
    <t>LS05-RPT-COM-430</t>
  </si>
  <si>
    <t>SOCKET 939, AMD MOTHERBOARD</t>
  </si>
  <si>
    <t>409643-001</t>
  </si>
  <si>
    <t>LS05-RPT-COM-431</t>
  </si>
  <si>
    <t>SOPORTE PARA CAMARA</t>
  </si>
  <si>
    <t>LS05-RPT-COM-432</t>
  </si>
  <si>
    <t>RP-LUSB</t>
  </si>
  <si>
    <t>TARJETA ADAPTADOR CONVERTIDOR LAN RED RJ45 USB 2.0</t>
  </si>
  <si>
    <t>LS05-RPT-COM-433</t>
  </si>
  <si>
    <t>GOBAF800</t>
  </si>
  <si>
    <t>TARJETA DE AUDIO MINI PCI EXPRESS</t>
  </si>
  <si>
    <t>LS05-RPT-COM-434</t>
  </si>
  <si>
    <t>Tarjeta de Red 10/100/1000</t>
  </si>
  <si>
    <t>LS05-RPT-COM-435</t>
  </si>
  <si>
    <t>Tarjeta de Red Inalámbrica USB</t>
  </si>
  <si>
    <t>LS05-RPT-COM-436</t>
  </si>
  <si>
    <t>TL-WN781ND</t>
  </si>
  <si>
    <t>TARJETA DE RED TP-LINK PCI EXPRESS 150 MBPS TL-WN781ND</t>
  </si>
  <si>
    <t>LS05-RPT-COM-437</t>
  </si>
  <si>
    <t>TARJETA MADRE PARA ACER Q65H2-AD V:1.0 DESKTOP 15-Y61-011000</t>
  </si>
  <si>
    <t>15-Y61-011000</t>
  </si>
  <si>
    <t>LS05-RPT-COM-438</t>
  </si>
  <si>
    <t>TARJETA MINI PCI EXPRES PC</t>
  </si>
  <si>
    <t>LS05-RPT-COM-439</t>
  </si>
  <si>
    <t>TECLADO + MOUSE INALAMBRICO LOGITECH - MK220 - 920-004430 (OPTIMO)</t>
  </si>
  <si>
    <t>LS05-RPT-COM-440</t>
  </si>
  <si>
    <t>TFX12VTFX Replace Power Supply for Dell Slimline SFF</t>
  </si>
  <si>
    <t>LS05-RPT-COM-441</t>
  </si>
  <si>
    <t>UNIDAD DE ALMACENAMIENTO - NAS WDBVBZ0080JCH-NESN DE 8 TB GIGABIT ETHERNET, USB 3.0 EXPANSION PORT (X2)</t>
  </si>
  <si>
    <t>WDBVBZ0080JCH-NESN</t>
  </si>
  <si>
    <t>LS05-RPT-COM-442</t>
  </si>
  <si>
    <t>UNIDAD QUEMADORA DVD SATA PEQUEÑA</t>
  </si>
  <si>
    <t>LS05-RPT-COM-443</t>
  </si>
  <si>
    <t>Presario 700</t>
  </si>
  <si>
    <t>UPPER CPU COVER (CHASSIS TOP)</t>
  </si>
  <si>
    <t>273493-001</t>
  </si>
  <si>
    <t>LS05-RPT-COM-444</t>
  </si>
  <si>
    <t>VENTILADOR 3EXB608025RFXXX2R0</t>
  </si>
  <si>
    <t>LS05-RPT-COM-445</t>
  </si>
  <si>
    <t>VENTILADOR CHASIS PC 12 VDC 0,25A CONECTOR TRES PINES</t>
  </si>
  <si>
    <t>LS05-RPT-COM-446</t>
  </si>
  <si>
    <t>VENTILADOR EXTRACTOR</t>
  </si>
  <si>
    <t>LS05-RPT-COM-447</t>
  </si>
  <si>
    <t>VENTILADOR EXTRACTOR DE CALOR</t>
  </si>
  <si>
    <t>LS05-RPT-COM-448</t>
  </si>
  <si>
    <t>3EXB608025RFXXX2R0</t>
  </si>
  <si>
    <t>VENTILADOR KEY MODELO: PY-8025L12S</t>
  </si>
  <si>
    <t>LS05-RPT-COM-449</t>
  </si>
  <si>
    <t>DISCO DURO 1 TB SATA</t>
  </si>
  <si>
    <t>LS05-RPT-COM-450</t>
  </si>
  <si>
    <t>MINI-ATX</t>
  </si>
  <si>
    <t>FUENTE DE PODER PP250ROG0050</t>
  </si>
  <si>
    <t>LS05-RPT-COM-451</t>
  </si>
  <si>
    <t>MOUSE ÓPTICO USB</t>
  </si>
  <si>
    <t>LS05-RPT-COM-452</t>
  </si>
  <si>
    <t>TECLADO USB GENIUS</t>
  </si>
  <si>
    <t>LS05-RPT-COM-453</t>
  </si>
  <si>
    <t>COMBO TECLADO + MOUSE ALAMBRICO</t>
  </si>
  <si>
    <t>LS05-RPT-COM-454</t>
  </si>
  <si>
    <t>SL-275TFX Apex APC Power supply 275W</t>
  </si>
  <si>
    <t>LS05-RPT-COM-455</t>
  </si>
  <si>
    <t>AMD</t>
  </si>
  <si>
    <t>A58MD Biostar Motherboard AMD A55</t>
  </si>
  <si>
    <t>LS05-RPT-COM-456</t>
  </si>
  <si>
    <t>EQUIPO TODO EN UNO G3 ALL-IN-ONE DE USO EMPRESARIAL CON PANTALLA DE 21,5"MARCA DELL, HP O LENOVO, DIMENSIONES: SIN SOPORTE 531,37 X 371,60 X 51,82 MM (20,92 X 14,63 X 2,04 PULGADAS), SOPORTE CABALLETE: 531,37 X 371,60 X 148,59 MM (20,92 X 14,63 X 5,85 PUL</t>
  </si>
  <si>
    <t>LS05-RPT-COM-457</t>
  </si>
  <si>
    <t>981-000341 DIADEMA WIRELESS H600</t>
  </si>
  <si>
    <t>LS05-RPT-COM-458</t>
  </si>
  <si>
    <t>UNIDAD QUEMADORA DVD SATA</t>
  </si>
  <si>
    <t>LS05-RPT-COM-459</t>
  </si>
  <si>
    <t>DISCO DURO 2 TB SATA</t>
  </si>
  <si>
    <t>LS05-RPT-COM-460</t>
  </si>
  <si>
    <t>Computador Portátil HP, DELL o LENOVO  Procesador: Mínimo Intel® Core™ i5 Octava Generación, frecuencia base de 1,6 GHz, con tecnología Intel® Turbo Boost,; Memoria mínima: 8.0 GB DDR4; Almacenamiento: interno mínimo Un (1) disco duro SSD de 256GB o mínimD</t>
  </si>
  <si>
    <t>LS05-RPT-COM-461</t>
  </si>
  <si>
    <t>440 G9</t>
  </si>
  <si>
    <t>HP ProOne 440 G9 AiO 24" Parte: 8C1Z4LT#ABM</t>
  </si>
  <si>
    <t>8C1Z4LT#ABM</t>
  </si>
  <si>
    <t>LS05-RPT-COM-462</t>
  </si>
  <si>
    <t>AIO</t>
  </si>
  <si>
    <t>RJ1RC</t>
  </si>
  <si>
    <t>Dell Optiplex AIO 7410 Parte: RJ1RC</t>
  </si>
  <si>
    <t>LS05-RPT-COM-463</t>
  </si>
  <si>
    <t>Core i7-13700T</t>
  </si>
  <si>
    <t>HP Pro Mini 400 G9R Intel Core i7-13700T 16 núcleos (8 P-Cores y 8 E-Cores),16 GB (1x16GB) DDR4 3200 SODIMM Soporta hasta 64 GB en (2) slots SODIMM, Unidad de estado solido M.2 SSD 512 GB 2280 PCIe NVMe Value, Frontal 1) Parte: 9H9A5LT#ABM</t>
  </si>
  <si>
    <t>9H9A5LT#ABM</t>
  </si>
  <si>
    <t>LS05-RPT-COM-464</t>
  </si>
  <si>
    <t>HP SFF 400</t>
  </si>
  <si>
    <t>8C1X0LT HP SFF 400 CI5/16G/512/W11P Parte: 8C1X0LT</t>
  </si>
  <si>
    <t>8C1X0LT</t>
  </si>
  <si>
    <t>LS05-RPT-COM-465</t>
  </si>
  <si>
    <t>Lenovo</t>
  </si>
  <si>
    <t>11JQ002BLS</t>
  </si>
  <si>
    <t>11JQ002BLS TINY M75Q R5, 16GB 512GB, W1111JQ002BLS TINY M75Q R5, 16GB 512GB, W11 Parte: 11JQ002BLS</t>
  </si>
  <si>
    <t>LS05-RPT-COM-466</t>
  </si>
  <si>
    <t>SFF 400 G9R i7-13700</t>
  </si>
  <si>
    <t>HP Pro SFF 400 G9R i7-13700 - 16GB - 512GB</t>
  </si>
  <si>
    <t>LS05-RPT-COM-467</t>
  </si>
  <si>
    <t>LS05-RPT-COMPOR-468</t>
  </si>
  <si>
    <t>COMPUTADOR Y PORTATIL</t>
  </si>
  <si>
    <t>ADAPTADOR DE CORRIENTE DELL CN- 0928G4-72438</t>
  </si>
  <si>
    <t>DP/N 0928G4</t>
  </si>
  <si>
    <t>LS05-RPT-COMPOR-469</t>
  </si>
  <si>
    <t>ADAPTADOR JTA0512</t>
  </si>
  <si>
    <t>LS05-RPT-COMPOR-470</t>
  </si>
  <si>
    <t>ADAPTADOR MARCA HP  #PARTE:324816-001 VOLTAJE DE SALIDA 18.5 V</t>
  </si>
  <si>
    <t>324816-001</t>
  </si>
  <si>
    <t>LS05-RPT-COMPOR-471</t>
  </si>
  <si>
    <t>HP Compaq NX6120</t>
  </si>
  <si>
    <t>ADAPTADOR Y CABLE</t>
  </si>
  <si>
    <t>239704-001./417220-001 y 246959-001</t>
  </si>
  <si>
    <t>LS05-RPT-COMPOR-472</t>
  </si>
  <si>
    <t>HP ProBook 4515</t>
  </si>
  <si>
    <t>ADAPTER AC  FOR HP PROBOOK 4515  LAPTOP</t>
  </si>
  <si>
    <t>LS05-RPT-COMPOR-473</t>
  </si>
  <si>
    <t>BATERIA, PRIMARY, 11.1V, 6V CYLINDRICAL, SONY</t>
  </si>
  <si>
    <t>C2603</t>
  </si>
  <si>
    <t>LS05-RPT-COMPOR-474</t>
  </si>
  <si>
    <t>BOARD LENOVO 6072</t>
  </si>
  <si>
    <t>45R4852</t>
  </si>
  <si>
    <t>LS05-RPT-COMPOR-475</t>
  </si>
  <si>
    <t>BOARD LENOVO REV. 2.1</t>
  </si>
  <si>
    <t>LS05-RPT-COMPOR-476</t>
  </si>
  <si>
    <t>Lenovo 6072 EJ6</t>
  </si>
  <si>
    <t>BOARD PARA THINKCENTRE MT-M 6072</t>
  </si>
  <si>
    <t>46R8630</t>
  </si>
  <si>
    <t>LS05-RPT-COMPOR-477</t>
  </si>
  <si>
    <t>CÁMARA WEB CON PUERTO USB -COMPATIBLE</t>
  </si>
  <si>
    <t>LS05-RPT-COMPOR-478</t>
  </si>
  <si>
    <t>CARGADOR HP LAPTOP - 384021-001</t>
  </si>
  <si>
    <t>384021-001</t>
  </si>
  <si>
    <t>LS05-RPT-COMPOR-479</t>
  </si>
  <si>
    <t>PORTATIL</t>
  </si>
  <si>
    <t>E4200</t>
  </si>
  <si>
    <t>CARGADOR PARA DELL LATITUDE 2120 E4200... (90W CHARG.)- HOMOLOGADO</t>
  </si>
  <si>
    <t>LS05-RPT-COMPOR-480</t>
  </si>
  <si>
    <t>CHASSIS FAN DELL VOSTRO 220S</t>
  </si>
  <si>
    <t>JY705</t>
  </si>
  <si>
    <t>LS05-RPT-COMPOR-481</t>
  </si>
  <si>
    <t>CONVERSOR 4-PIN (F) MINI-DIN (S-VIDEO) TO RCA CONNECTOR - HP DC 5750</t>
  </si>
  <si>
    <t>LS05-RPT-COMPOR-482</t>
  </si>
  <si>
    <t>DISCO DURO 450 GB 15K SAS</t>
  </si>
  <si>
    <t>LS05-RPT-COMPOR-483</t>
  </si>
  <si>
    <t>DISCO PARA PORTÁTIL DE 1TB</t>
  </si>
  <si>
    <t>LS05-RPT-COMPOR-484</t>
  </si>
  <si>
    <t>FAN ASSEMBLY - 92MM</t>
  </si>
  <si>
    <t>448667-001</t>
  </si>
  <si>
    <t>LS05-RPT-COMPOR-485</t>
  </si>
  <si>
    <t>FUENTE DE PODER CON PARTE</t>
  </si>
  <si>
    <t>LS05-RPT-COMPOR-486</t>
  </si>
  <si>
    <t>MEMORIA SODIM MDDRII 667 2GB</t>
  </si>
  <si>
    <t>LS05-RPT-COMPOR-487</t>
  </si>
  <si>
    <t>Combo PC - Mouse</t>
  </si>
  <si>
    <t>MOUSE DE LA MISMA MARCA DEL COMBO CPU, ÓPTICO CON SCROLL</t>
  </si>
  <si>
    <t>COMBO PC</t>
  </si>
  <si>
    <t>LS05-RPT-COMPOR-488</t>
  </si>
  <si>
    <t>Mouse LOGITEC V220</t>
  </si>
  <si>
    <t>MOUSE INALAMBRICO  LOGITEC V220 INALAMB 910-000153</t>
  </si>
  <si>
    <t>LS05-RPT-COMPOR-489</t>
  </si>
  <si>
    <t>HP DX 200</t>
  </si>
  <si>
    <t>POWER SUPPLY - REGULATED 250W POWER OUTPUT, NON- POWER FACTOR CORRECTION</t>
  </si>
  <si>
    <t>410719-001</t>
  </si>
  <si>
    <t>LS05-RPT-COMPOR-490</t>
  </si>
  <si>
    <t>POWER SWITCH - INCLUDES SWITCH, LED WITH CABLE</t>
  </si>
  <si>
    <t>416163-001</t>
  </si>
  <si>
    <t>LS05-RPT-COMPOR-491</t>
  </si>
  <si>
    <t>DELL Power Edge 4600</t>
  </si>
  <si>
    <t>SOLICITUD  TARJETA PCI PARA PUERTOS USB 2.0 (GENÉRICA)</t>
  </si>
  <si>
    <t>LS05-RPT-COMPOR-492</t>
  </si>
  <si>
    <t>GEFORCE FX 5200 AGP</t>
  </si>
  <si>
    <t>TARJETA ACELERADORA DE VIDEO  NVIDIA GEFORCE FX 5200 AGP S26361-D1910-V64GS3</t>
  </si>
  <si>
    <t>S26361-D1910-V64GS3</t>
  </si>
  <si>
    <t>LS05-RPT-COMPOR-493</t>
  </si>
  <si>
    <t>TARJETA CAPTURADORA CON PUERTO PCI EXPRESS DE 1X COMPATIBLE</t>
  </si>
  <si>
    <t>LS05-RPT-COMPOR-494</t>
  </si>
  <si>
    <t>TARJETA CAPTURADORA VIDEO PCI – ENTRADA COAXIAL + RCA</t>
  </si>
  <si>
    <t>LS05-RPT-COMPOR-495</t>
  </si>
  <si>
    <t>TARJETA DE RED</t>
  </si>
  <si>
    <t>LS05-RPT-COMPOR-496</t>
  </si>
  <si>
    <t>TARJETA DE RED CONTROLADORA PCI EXPRESS DE 2 PUERTOS USB</t>
  </si>
  <si>
    <t>LS05-RPT-COMPOR-497</t>
  </si>
  <si>
    <t>HP DC 5700</t>
  </si>
  <si>
    <t>TARJETA DE RED PCI EXPRESS TARJETA MARCA DLINK</t>
  </si>
  <si>
    <t>TG-346</t>
  </si>
  <si>
    <t>LS05-RPT-COMPOR-498</t>
  </si>
  <si>
    <t>TARJETA DE SONIDO USB</t>
  </si>
  <si>
    <t>LS05-RPT-COMPOR-499</t>
  </si>
  <si>
    <t>TARJETA DE VIDEO MODELO   ENLTV-FM3 - ENCORE</t>
  </si>
  <si>
    <t>LS05-RPT-COMPOR-500</t>
  </si>
  <si>
    <t>TARJETA DE VIDEO PCI EXPRESS 2.0 (HDMI/DVI/VGA)</t>
  </si>
  <si>
    <t>LS05-RPT-COMPOR-501</t>
  </si>
  <si>
    <t>TARJETA FAX MODEM DE 56K</t>
  </si>
  <si>
    <t>LS05-RPT-COMPOR-502</t>
  </si>
  <si>
    <t>TARJETA PCI EXPRESS PUERTO PARALELO</t>
  </si>
  <si>
    <t>LS05-RPT-COMPOR-503</t>
  </si>
  <si>
    <t>TARJETA RED MINI PCI EXPRESS</t>
  </si>
  <si>
    <t>LS05-RPT-COMPOR-504</t>
  </si>
  <si>
    <t>TARJETA WIFI QUALCOMM ATHEROS AR9485WB-EG</t>
  </si>
  <si>
    <t>LS05-RPT-COMPOR-505</t>
  </si>
  <si>
    <t>Equipo: Compaq EXD</t>
  </si>
  <si>
    <t>TARJETA: XFX GEFORCE 6200LE DDR2  DE 512MB AGP 8X    NUMERO DE PARTE P/N PV-T44A YAJG</t>
  </si>
  <si>
    <t>PV-T44A YAJG</t>
  </si>
  <si>
    <t>LS05-RPT-COMPOR-506</t>
  </si>
  <si>
    <t>TARJETAS INALÁMBRICA PCI</t>
  </si>
  <si>
    <t>DWA-510</t>
  </si>
  <si>
    <t>LS05-RPT-COMPOR-507</t>
  </si>
  <si>
    <t>Dell LATITUD D620(PORTATIL)</t>
  </si>
  <si>
    <t>TECLADO DE PORTATIL</t>
  </si>
  <si>
    <t>00DR157-70070-77R-4666</t>
  </si>
  <si>
    <t>LS05-RPT-COMPOR-508</t>
  </si>
  <si>
    <t>TECLADO NATURAL ERGONÓMICO 4000 CONEXIÓN USB</t>
  </si>
  <si>
    <t>LS05-RPT-COMPOR-509</t>
  </si>
  <si>
    <t>TECLADO USB/PS2 ERGONÓMICO GENIUS</t>
  </si>
  <si>
    <t>LS05-RPT-COMPOR-510</t>
  </si>
  <si>
    <t>TRANSISTORES IGBT DE 1200 VOLTIOS 50 AMPERIOS</t>
  </si>
  <si>
    <t>LS05-RPT-COMPOR-511</t>
  </si>
  <si>
    <t>TRANSISTORES IGBT DE 600 VOLTIOS 75 AMPERIOS,</t>
  </si>
  <si>
    <t>LS05-RPT-COMPOR-512</t>
  </si>
  <si>
    <t>VENTILADOR  DC BRUSHESS FAN DC 12V 0.13A</t>
  </si>
  <si>
    <t>LS05-RPT-COMPOR-513</t>
  </si>
  <si>
    <t>VENTILADOR AVC DA08038B12H 80MM FAN</t>
  </si>
  <si>
    <t>41R6042</t>
  </si>
  <si>
    <t>LS05-RPT-COMPOR-514</t>
  </si>
  <si>
    <t>VENTILADOR PARA PORTATIL</t>
  </si>
  <si>
    <t>6043B0125401</t>
  </si>
  <si>
    <t>LS05-RPT-COMPOR-515</t>
  </si>
  <si>
    <t>VENTILADOR PARA PROCESADOR</t>
  </si>
  <si>
    <t>LS05-RPT-COMPOR-516</t>
  </si>
  <si>
    <t>DIADEMA DE AUDÍFONOS Y MICRÓFONO</t>
  </si>
  <si>
    <t>LS05-RPT-COMPOR-517</t>
  </si>
  <si>
    <t>MÓDULO DE MEMORIA 4GB, PC3-10600, DDR3-1333MHZ, 240-PINS, NON-ECC, UNBUFFERED DIMM</t>
  </si>
  <si>
    <t>LS05-RPT-COMPOR-518</t>
  </si>
  <si>
    <t>UNIDAD QUEMADORA EXTERNA DVD</t>
  </si>
  <si>
    <t>LS05-RPT-CPU-519</t>
  </si>
  <si>
    <t>CPU</t>
  </si>
  <si>
    <t>ASSEMBLY-110V ENGINE CONTROLLER.</t>
  </si>
  <si>
    <t>LS05-RPT-CPU-520</t>
  </si>
  <si>
    <t>AX3U1600W8G9-RR TIPO: DDR3 SDRAM</t>
  </si>
  <si>
    <t>LS05-RPT-CPU-521</t>
  </si>
  <si>
    <t>DELL NWH7V 300GB SAS 15K 6GBPS 2.5" DRIVE MK3001GRRB HDEAA00DAA51</t>
  </si>
  <si>
    <t>LS05-RPT-CPU-522</t>
  </si>
  <si>
    <t>ACBEL</t>
  </si>
  <si>
    <t>FUENTE  HOMOLOGADA MARCA ACBEL</t>
  </si>
  <si>
    <t>LS05-RPT-CPU-523</t>
  </si>
  <si>
    <t>SL-300TFX POWER SUPPLY</t>
  </si>
  <si>
    <t>LS05-RPT-CPU-524</t>
  </si>
  <si>
    <t>TECLADO MULTIMEDIA USB KB-M200 GENIUS</t>
  </si>
  <si>
    <t>LS05-RPT-CPU-525</t>
  </si>
  <si>
    <t>DDR3 DE 8GB - BUS 1600 1.65 VOLTIOS BLINDADA</t>
  </si>
  <si>
    <t>LS05-RPT-CONV-526</t>
  </si>
  <si>
    <t>Convertidor</t>
  </si>
  <si>
    <t>DISPLAYPORT A VGA DE LENOVO</t>
  </si>
  <si>
    <t>LS05-RPT-CNM-527</t>
  </si>
  <si>
    <t>Conmutador</t>
  </si>
  <si>
    <t>Aruba</t>
  </si>
  <si>
    <t>R8S90A</t>
  </si>
  <si>
    <t>Aruba CX 6300M Smart Rate 1G/2.5G/5G Parte: R8S90A</t>
  </si>
  <si>
    <t>LS05-RPT-CONV-528</t>
  </si>
  <si>
    <t>CNV-UXU-0501</t>
  </si>
  <si>
    <t>CONV USB 3.0 A HDMI HEMBRA 1080P WIN 10 XUE Parte: CNV-UXU-0501</t>
  </si>
  <si>
    <t>LS05-RPT-COR-529</t>
  </si>
  <si>
    <t>CORREA</t>
  </si>
  <si>
    <t>Correa de distribución tipo MXL cerrada de goma 4mm x 94mm Parte: B94MXL</t>
  </si>
  <si>
    <t>B94MXL</t>
  </si>
  <si>
    <t>LS05-RPT-COR-530</t>
  </si>
  <si>
    <t>Correa de distribución tipo MXL cerrada de goma 4mm x 100mm</t>
  </si>
  <si>
    <t>LS05-RPT-CNCZ-531</t>
  </si>
  <si>
    <t>CONECTOR CORAZA</t>
  </si>
  <si>
    <t>ELT-75</t>
  </si>
  <si>
    <t>CONECTOR CORAZA LT 3/4 RECTO Parte: ELT-75</t>
  </si>
  <si>
    <t>LS05-RPT-CDD-532</t>
  </si>
  <si>
    <t>CONTROLADORA DE DISCOS</t>
  </si>
  <si>
    <t>BPN-SAS3-825TQ</t>
  </si>
  <si>
    <t>2U 8-Slot 12G Backplane para 8x3.5" SAS/SATA HDD/SSD Parte: BPN-SAS3-825TQ</t>
  </si>
  <si>
    <t>LS05-RPT-DELL-533</t>
  </si>
  <si>
    <t>Dell OptiPlex</t>
  </si>
  <si>
    <t>MFF 7010</t>
  </si>
  <si>
    <t>Dell OptiPlex MFF 7010 Parte: YFRKT_OLBMFi5s8512LANW11P3WOCN</t>
  </si>
  <si>
    <t>LS05-RPT-DIADE-534</t>
  </si>
  <si>
    <t>Diadema</t>
  </si>
  <si>
    <t>Logitech</t>
  </si>
  <si>
    <t>Zone Vibe 100</t>
  </si>
  <si>
    <t>Diadema Logitech Zone Vibe 100 - Graphite Parte: 981-001214</t>
  </si>
  <si>
    <t>981-001214</t>
  </si>
  <si>
    <t>LS05-RPT-DD-535</t>
  </si>
  <si>
    <t>Disco Duro</t>
  </si>
  <si>
    <t>Adata</t>
  </si>
  <si>
    <t>ALEG-700-1TCS</t>
  </si>
  <si>
    <t>Disco sólido SSD interno Adata L700 ALEG700 1TB Parte: ALEG-700-1TCS</t>
  </si>
  <si>
    <t>LS05-RPT-DD-536</t>
  </si>
  <si>
    <t>400-BEGI</t>
  </si>
  <si>
    <t>Disco Duro Dell SAS 12 Gbps 10K 2.4 TB 2.5" Parte: 400-BEGI</t>
  </si>
  <si>
    <t>LS05-RPT-DD-537</t>
  </si>
  <si>
    <t>ISE</t>
  </si>
  <si>
    <t>161-BCHF</t>
  </si>
  <si>
    <t>2.4TB Hard Drive SAS ISE 12Gbps 10K 512e 2.5in Hot-Plug Customer Kit Parte: 161-BCHF</t>
  </si>
  <si>
    <t>LS05-RPT-DD-538</t>
  </si>
  <si>
    <t>400-ANVL</t>
  </si>
  <si>
    <t>Disco Duro Interno Dell 7,2K 10 TB 12Gbps 3,5' SAS Parte: 400-ANVL</t>
  </si>
  <si>
    <t>LS05-RPT-DD-539</t>
  </si>
  <si>
    <t>Western Digital</t>
  </si>
  <si>
    <t>WD40EZAZ</t>
  </si>
  <si>
    <t>Western Digital Disco duro interno WD de 4 TB para PC azul - 5400 RPM, SATA 6 Gb/s, caché de 256 MB, 3.5" Parte: WD40EZAZ</t>
  </si>
  <si>
    <t>LS05-RPT-DD-540</t>
  </si>
  <si>
    <t>Seagate</t>
  </si>
  <si>
    <t>ST3450857SS</t>
  </si>
  <si>
    <t>Disco Duro Seagate 450-GB 15K 3.5 Parte: ST3450857SS</t>
  </si>
  <si>
    <t>LS05-RPT-DD-541</t>
  </si>
  <si>
    <t>Disco Duro HP 300GB 15K</t>
  </si>
  <si>
    <t>LS05-RPT-DD-542</t>
  </si>
  <si>
    <t>DISCO DURO SERVIDOR 600 GB</t>
  </si>
  <si>
    <t>LS05-RPT-DD-543</t>
  </si>
  <si>
    <t>516832-001</t>
  </si>
  <si>
    <t>DISCO DURO HP 300-GB G6 6G 15K 3.5 SAS 516832-001</t>
  </si>
  <si>
    <t>LS05-RPT-DD-544</t>
  </si>
  <si>
    <t>0F19459</t>
  </si>
  <si>
    <t>DISCO DURO SERVIDOR 4TB 7200 RPM SATA 6.0 Gb/s Parte: 0F19459</t>
  </si>
  <si>
    <t>LS05-RPT-DD-545</t>
  </si>
  <si>
    <t>ST10000NM0096</t>
  </si>
  <si>
    <t>Seagate ST10000NM0096 10TB SAS Hard Drive Parte: ST10000NM0096</t>
  </si>
  <si>
    <t>LS05-RPT-DD-546</t>
  </si>
  <si>
    <t>Crucial</t>
  </si>
  <si>
    <t>SSD Disco duro Sata 250GB Crucial</t>
  </si>
  <si>
    <t>LS05-RPT-DD-547</t>
  </si>
  <si>
    <t>LS05-RPT-DD-548</t>
  </si>
  <si>
    <t>345-BEBH</t>
  </si>
  <si>
    <t>Dell 480GB SSD SATA Read Intensive 6Gbps 512e 2.5in with 3.5in Hybrid Carrier (Solo funciona en equipos con chasis de
3.5'') Parte: 345-BEBH</t>
  </si>
  <si>
    <t>LS05-RPT-DD-549</t>
  </si>
  <si>
    <t>161-BCFV</t>
  </si>
  <si>
    <t>Dell 2.4TB 10K RPM SAS ISE 12Gbps 512e 2.5in with 3.5in Hybrid Carrier Hard Drive (Solo funciona en equipos con
chasis de 3.5'') partes: 161-BCFV</t>
  </si>
  <si>
    <t>LS05-RPT-DDE-550</t>
  </si>
  <si>
    <t>Disco Duro Externo</t>
  </si>
  <si>
    <t>CRUCIAL</t>
  </si>
  <si>
    <t>X9</t>
  </si>
  <si>
    <t>SSD EXTERNO 2 TB CRUCIAL X9 USB-C</t>
  </si>
  <si>
    <t>LS05-RPT-DISP-551</t>
  </si>
  <si>
    <t>Display</t>
  </si>
  <si>
    <t>Acer</t>
  </si>
  <si>
    <t>TMP214-52</t>
  </si>
  <si>
    <t>Display Acer TRAVELMATE P2 TMP214-52</t>
  </si>
  <si>
    <t>LS05-RPT-DPS-552</t>
  </si>
  <si>
    <t>DPS</t>
  </si>
  <si>
    <t>DPS 4P 20-50kA 440 Vac</t>
  </si>
  <si>
    <t>LS05-RPT-ELEC-553</t>
  </si>
  <si>
    <t>ELÉCTRICO</t>
  </si>
  <si>
    <t>MECANO</t>
  </si>
  <si>
    <t>ABRAZADERA AJUSTABLE PARA RIEL CHANNEL UNISTRUD 2"</t>
  </si>
  <si>
    <t>LS05-RPT-ELEC-554</t>
  </si>
  <si>
    <t>DEXSON</t>
  </si>
  <si>
    <t>DXN3004N</t>
  </si>
  <si>
    <t>AMARRES PLASTICOS DEXSON DE 10 CM 1X100 POR PAQUETE</t>
  </si>
  <si>
    <t>LS05-RPT-ELEC-555</t>
  </si>
  <si>
    <t>DXN3010N</t>
  </si>
  <si>
    <t>AMARRES PLASTICOS DEXSON DE 25 CM 1X100 POR PAQUETE</t>
  </si>
  <si>
    <t>LS05-RPT-ELEC-556</t>
  </si>
  <si>
    <t>DXN3200N</t>
  </si>
  <si>
    <t>BASES ADHESIVAS 25 mm X 25 mm (CAJA)</t>
  </si>
  <si>
    <t>LS05-RPT-ELEC-557</t>
  </si>
  <si>
    <t>LUMINEX</t>
  </si>
  <si>
    <t>BREAKER DE 30 AMPERIOS LX</t>
  </si>
  <si>
    <t>LS05-RPT-ELEC-558</t>
  </si>
  <si>
    <t>Sharp</t>
  </si>
  <si>
    <t>BREAKER TOTALIZADOR INDUSTRIAL TRIFÁSICO DE 40A SCHNEIDER</t>
  </si>
  <si>
    <t>LS05-RPT-ELEC-559</t>
  </si>
  <si>
    <t>EZC100F100A</t>
  </si>
  <si>
    <t>BREAKER TOTALIZAR 3X100 A en tablero de CCA</t>
  </si>
  <si>
    <t>LS05-RPT-ELEC-560</t>
  </si>
  <si>
    <t>STC 3X12</t>
  </si>
  <si>
    <t>CABLE ENCAUCHETADO #10</t>
  </si>
  <si>
    <t>LS05-RPT-ELEC-561</t>
  </si>
  <si>
    <t>CABLE FLEXIBLE # 10 CENTELSA COLOR AMARILLO AZUL ROJO VERDE Y BLANCO</t>
  </si>
  <si>
    <t>LS05-RPT-ELEC-562</t>
  </si>
  <si>
    <t>CABLE FLEXIBLE # 8 CENTELSA COLOR AMARILLO AZUL ROJO VERDE Y BLANCO</t>
  </si>
  <si>
    <t>LS05-RPT-ELEC-563</t>
  </si>
  <si>
    <t>CAJA DE 10X10 METÁLICA RAWELT</t>
  </si>
  <si>
    <t>LS05-RPT-ELEC-564</t>
  </si>
  <si>
    <t>CAPACITOR 70UF DE 250VAC</t>
  </si>
  <si>
    <t>LS05-RPT-ELEC-565</t>
  </si>
  <si>
    <t>CINTA ELECTRICA AUTO SOLDABLE 19 MM X 9.13 MTS X 0.76 MM 23</t>
  </si>
  <si>
    <t>18MMX9.1MLE-0000-0117-8</t>
  </si>
  <si>
    <t>LS05-RPT-ELEC-566</t>
  </si>
  <si>
    <t>3M</t>
  </si>
  <si>
    <t>CINTA PARA DUCTOS TRABAJO LIGERO, 1" X 50 yd., Grosor 6.30 mil, Gris Vinilo</t>
  </si>
  <si>
    <t>LS05-RPT-ELEC-567</t>
  </si>
  <si>
    <t>VESTA</t>
  </si>
  <si>
    <t>CINTAS ELECTRICA 20 YARDAS X 3/4" AISLANTE DE PVC</t>
  </si>
  <si>
    <t>LS05-RPT-ELEC-568</t>
  </si>
  <si>
    <t>AWG18-10 R/Y</t>
  </si>
  <si>
    <t>CONECTOR DE RESORTE PARA CABLE #12 o #10</t>
  </si>
  <si>
    <t>LS05-RPT-ELEC-569</t>
  </si>
  <si>
    <t>PROELECTRICOS</t>
  </si>
  <si>
    <t>GRAPA ALA SENCILLA 1"</t>
  </si>
  <si>
    <t>LS05-RPT-ELEC-570</t>
  </si>
  <si>
    <t>GRAPA METALICA DOBLE ALA 1"</t>
  </si>
  <si>
    <t>LS05-RPT-ELEC-571</t>
  </si>
  <si>
    <t>GUARDA POLVOS Y MARQUILLA DE IDENTIFICACIÓN Y DE PRECAUCION PARA TABLERO DE 12 CIRCUITOS</t>
  </si>
  <si>
    <t>LS05-RPT-ELEC-572</t>
  </si>
  <si>
    <t>MUNDIRELIEVES</t>
  </si>
  <si>
    <t>50X1</t>
  </si>
  <si>
    <t>MARQUILLA EN ACRILICO DE 5X1 CM PARA ACOMETIDAS ELECTRICAS EN CADA UNO DE LOS PISOS</t>
  </si>
  <si>
    <t>LS05-RPT-ELEC-573</t>
  </si>
  <si>
    <t>PIG TAIL DE CABLES PARA TABLERO DE 12 CIRCUITOS CONEXIÓN A MATRIZ TABLERO PRINCIPAL</t>
  </si>
  <si>
    <t>LS05-RPT-ELEC-574</t>
  </si>
  <si>
    <t>DXN35070</t>
  </si>
  <si>
    <t>PRENSA ESTOPA DE 1"</t>
  </si>
  <si>
    <t>LS05-RPT-ELEC-575</t>
  </si>
  <si>
    <t>UNISTRUD 7/8</t>
  </si>
  <si>
    <t>RIEL CHANNEL PERFORADO 4X4 POR TRES METROS</t>
  </si>
  <si>
    <t>LS05-RPT-ELEC-576</t>
  </si>
  <si>
    <t>TABLERO COFRE ELÉCTRICO PARA INTERPERIE REBRA 120X80X30</t>
  </si>
  <si>
    <t>LS05-RPT-ELEC-577</t>
  </si>
  <si>
    <t>NTQT-412SQ</t>
  </si>
  <si>
    <t>TABLERO INDUSTRIAL DE 12  CIRCUITOS PARA EMPOTRAR CON ESPACIO PARA TOTATLIZADOR, AISLADO E INDEPENDIENTE Y CON PUERTA Y CHAPA.</t>
  </si>
  <si>
    <t>LS05-RPT-ELEC-578</t>
  </si>
  <si>
    <t>TAPA PARA CAJA 10X10 EN ACERO CON EMPAQUE</t>
  </si>
  <si>
    <t>LS05-RPT-ELEC-579</t>
  </si>
  <si>
    <t>TERMINAL DE OJO PARA CABLE #4</t>
  </si>
  <si>
    <t>3CC1TL1004</t>
  </si>
  <si>
    <t>LS05-RPT-ELEC-580</t>
  </si>
  <si>
    <t>TERMINAL EMT DE 1"</t>
  </si>
  <si>
    <t>LS05-RPT-ELEC-581</t>
  </si>
  <si>
    <t>TUERCA HEXAGONAL GALVANIZADA 5/32</t>
  </si>
  <si>
    <t>LS05-RPT-ELEC-582</t>
  </si>
  <si>
    <t>UNION EMT DE 1"</t>
  </si>
  <si>
    <t>LS05-RPT-ELEC-583</t>
  </si>
  <si>
    <t>CHAZOS PLASTICOS 1/4" CON TORNILLO</t>
  </si>
  <si>
    <t>LS05-RPT-ELEC-584</t>
  </si>
  <si>
    <t>ARANDELA PLANA GALVANIZADA 5/32</t>
  </si>
  <si>
    <t>LS05-RPT-ELEC-585</t>
  </si>
  <si>
    <t>NEXANS</t>
  </si>
  <si>
    <t>TWK-6N-M</t>
  </si>
  <si>
    <t>CABLE FLEXIBLE # 6AWG NEGRO 600V 60 GRADOS  X MTS</t>
  </si>
  <si>
    <t>LS05-RPT-ESC-586</t>
  </si>
  <si>
    <t>ESCÁNERS</t>
  </si>
  <si>
    <t>ESCANER</t>
  </si>
  <si>
    <t>CABLE USB DE SCANNER O IMPRESORA X 3 METROS</t>
  </si>
  <si>
    <t>LS05-RPT-ESC-587</t>
  </si>
  <si>
    <t>KODAK</t>
  </si>
  <si>
    <t>i1200/i1300/i2000</t>
  </si>
  <si>
    <t>1484864 Feed Rollers for i1200/i1300/i2000 (12 Tires)</t>
  </si>
  <si>
    <t>LS05-RPT-ESC-588</t>
  </si>
  <si>
    <t>1736115 Separation Module for i1200/i1300/i2000</t>
  </si>
  <si>
    <t>LS05-RPT-ESC-589</t>
  </si>
  <si>
    <t>ADAPTADOR 24V - 5A</t>
  </si>
  <si>
    <t>LS05-RPT-ESC-590</t>
  </si>
  <si>
    <t>ADAPTADOR DE CORRIENTE  PARA ESCANER, 24V 1875A</t>
  </si>
  <si>
    <t>LS05-RPT-ESC-591</t>
  </si>
  <si>
    <t>HP 7500</t>
  </si>
  <si>
    <t>ADAPTADOR DE CORRIENTE  SCANNER HP 7500 OFFICE JET 7400 7300 NEW</t>
  </si>
  <si>
    <t>LS05-RPT-ESC-592</t>
  </si>
  <si>
    <t>ADAPTADOR DEL ESCANER MARCA EPSON DS6500</t>
  </si>
  <si>
    <t>2125598-02</t>
  </si>
  <si>
    <t>LS05-RPT-ESC-593</t>
  </si>
  <si>
    <t>CAE045242</t>
  </si>
  <si>
    <t>ADAPTADOR PARA CORRIENTE 24V / CAE045242</t>
  </si>
  <si>
    <t>LS05-RPT-ESC-594</t>
  </si>
  <si>
    <t>ADF ROLLER REPLACEMENT KIT</t>
  </si>
  <si>
    <t>L2725-60002</t>
  </si>
  <si>
    <t>LS05-RPT-ESC-595</t>
  </si>
  <si>
    <t>ADF UPPER PICK ROLLER REPLACEMENT KIT THERE ARE THE ROLLER  THAT FEED PAPER INTO THE FEEDER TO BE  CAN, COPY, OR FAXED. FOR  SCANJET N6350 NETWORKED DOCUMENT FLA</t>
  </si>
  <si>
    <t>LS05-RPT-ESC-596</t>
  </si>
  <si>
    <t>EPSON</t>
  </si>
  <si>
    <t>DS-7500</t>
  </si>
  <si>
    <t>B11B205321 WorkForce Gama Alta DS-7500</t>
  </si>
  <si>
    <t>B11B205321</t>
  </si>
  <si>
    <t>LS05-RPT-ESC-597</t>
  </si>
  <si>
    <t>Epson DS 6500</t>
  </si>
  <si>
    <t>BISAGRA IZQUIERDA BASE DE ALIMENTADOR ADF PARA ESCANER EPSON DS 6500</t>
  </si>
  <si>
    <t>LS05-RPT-ESC-598</t>
  </si>
  <si>
    <t>CARGADOR  ESCANER</t>
  </si>
  <si>
    <t>LS05-RPT-ESC-599</t>
  </si>
  <si>
    <t>FUJITSU</t>
  </si>
  <si>
    <t>CARGADOR ADAPTADOR CA SEF80N3-24.0</t>
  </si>
  <si>
    <t>SEF80N3-24.0</t>
  </si>
  <si>
    <t>LS05-RPT-ESC-600</t>
  </si>
  <si>
    <t>S500M IX500S</t>
  </si>
  <si>
    <t>CARGADOR DE SEB55N2-16 U PARA ESCÁNER FUJITSU SCANSNAP PA03656-B005 S500M IX500S 510M PA03010-6461, ADAPTADOR DE CA DE 16V 2.5A</t>
  </si>
  <si>
    <t>PA03010-6461</t>
  </si>
  <si>
    <t>LS05-RPT-ESC-601</t>
  </si>
  <si>
    <t>i1400</t>
  </si>
  <si>
    <t>DOCUMENT FEEDER KIT</t>
  </si>
  <si>
    <t>124-1066</t>
  </si>
  <si>
    <t>LS05-RPT-ESC-602</t>
  </si>
  <si>
    <t>IMG GUIDE SET F</t>
  </si>
  <si>
    <t>197-8253</t>
  </si>
  <si>
    <t>LS05-RPT-ESC-603</t>
  </si>
  <si>
    <t>PRINT HEAD EPSON F185010</t>
  </si>
  <si>
    <t>F185010</t>
  </si>
  <si>
    <t>LS05-RPT-ESC-604</t>
  </si>
  <si>
    <t>FI-7160 FI-7260 FI-7180 FI-7280</t>
  </si>
  <si>
    <t>SPARE PART, PERMANENT EXIT PINCH ASSEMBLY FI-7160 FI-7260 FI-7180 FI-7280</t>
  </si>
  <si>
    <t>PA03670-F903</t>
  </si>
  <si>
    <t>LS05-RPT-ESC-605</t>
  </si>
  <si>
    <t>TARJETA GRAFICA  710 2 Gb DDR3 Pci Express 8x</t>
  </si>
  <si>
    <t>LS05-RPT-ESC-606</t>
  </si>
  <si>
    <t>UNIDAD SUPERIOR BANDEJA DE ENTRADA WF PARA ESCANER DS-70000</t>
  </si>
  <si>
    <t>LS05-RPT-ESC-607</t>
  </si>
  <si>
    <t>HP Scanjet 8390</t>
  </si>
  <si>
    <t>UNIDAD DUPLEX DEL ESCÁNER</t>
  </si>
  <si>
    <t>L1967-69003</t>
  </si>
  <si>
    <t>LS05-RPT-ESC-608</t>
  </si>
  <si>
    <t>FI-7160</t>
  </si>
  <si>
    <t>RODILLOS DE ALIMENTACION (1 Par)</t>
  </si>
  <si>
    <t>LS05-RPT-ESC-609</t>
  </si>
  <si>
    <t>AVISION</t>
  </si>
  <si>
    <t>RODILLO DE TRANSFERENCIA PARA AVISION AD240A</t>
  </si>
  <si>
    <t>AV002-9072-0-SP</t>
  </si>
  <si>
    <t>LS05-RPT-ESC-610</t>
  </si>
  <si>
    <t>KIT DE INTERCAMBIO DE RODILLOS PARA AVISION AD230U, AD240U,</t>
  </si>
  <si>
    <t>AV003-7981-0-SP</t>
  </si>
  <si>
    <t>LS05-RPT-ESC-611</t>
  </si>
  <si>
    <t>RODILLO ADF 002-8287 AVISION DE MODELO AD250F</t>
  </si>
  <si>
    <t>AV002-8287-0-SP</t>
  </si>
  <si>
    <t>LS05-RPT-ESC-612</t>
  </si>
  <si>
    <t>Epson</t>
  </si>
  <si>
    <t>DS-70000</t>
  </si>
  <si>
    <t>Escaner Epson WorkForce DS-70000 Parte: B11B204321</t>
  </si>
  <si>
    <t>B11B204321</t>
  </si>
  <si>
    <t>LS05-RPT-ESC-613</t>
  </si>
  <si>
    <t>20G08A</t>
  </si>
  <si>
    <t>Escáner HP ScanJet Enterprise Flow N6600 fnw1 Parte: 20G08A</t>
  </si>
  <si>
    <t>LS05-RPT-FIBRA-614</t>
  </si>
  <si>
    <t>Fibra</t>
  </si>
  <si>
    <t>FIBRA DROP 4 HILOS MONOMODO 200 METROS</t>
  </si>
  <si>
    <t>LS05-RPT-FPLAT-615</t>
  </si>
  <si>
    <t>Faceplate</t>
  </si>
  <si>
    <t>SIEMON</t>
  </si>
  <si>
    <t>FACEPLATE SIEMON SENCILLOS Parte: 19SIMXFPS0102B</t>
  </si>
  <si>
    <t>LS05-RPT-FUS-616</t>
  </si>
  <si>
    <t>Fusible</t>
  </si>
  <si>
    <t>BS17UB69V100</t>
  </si>
  <si>
    <t>Fusible para UPS SERIE 100A A 500V Parte: BS17UB69V100</t>
  </si>
  <si>
    <t>LS05-RPT-FAN-617</t>
  </si>
  <si>
    <t>Fan</t>
  </si>
  <si>
    <t>5060-0174</t>
  </si>
  <si>
    <t>HPE 5060-0174 5510 Series Front-to-Back Airflow X722 Red Grips Switch Fan Tray Parte: 5060-0174</t>
  </si>
  <si>
    <t>LS05-RPT-FAN-618</t>
  </si>
  <si>
    <t>FAN TRAY ASSEMBLY 5060-0174</t>
  </si>
  <si>
    <t>LS05-RPT-FP-619</t>
  </si>
  <si>
    <t>Fuente de Poder</t>
  </si>
  <si>
    <t>COMPATILE</t>
  </si>
  <si>
    <t>FUENTE DE PODER HP LITEON 300W</t>
  </si>
  <si>
    <t>585008-001</t>
  </si>
  <si>
    <t>LS05-RPT-FP-620</t>
  </si>
  <si>
    <t>ATX</t>
  </si>
  <si>
    <t>Power Supply / Fuente de Poder AX1200I Corsair</t>
  </si>
  <si>
    <t>LS05-RPT-FP-621</t>
  </si>
  <si>
    <t>FUENTE DE PODER PARA HP PRO ELITE SERIE 6000 / 8000 P/N: 503376-001 DE 240W</t>
  </si>
  <si>
    <t>503376-001</t>
  </si>
  <si>
    <t>LS05-RPT-FP-622</t>
  </si>
  <si>
    <t>UNITEC</t>
  </si>
  <si>
    <t>Micro ATX 750W</t>
  </si>
  <si>
    <t>Fuente de Poder UNITEC Micro ATX 750W</t>
  </si>
  <si>
    <t>LS05-RPT-FP-623</t>
  </si>
  <si>
    <t>Platinum</t>
  </si>
  <si>
    <t>F750E-SO</t>
  </si>
  <si>
    <t>Fuente de alimentación Platinum 750W 80 Plus compatible con Dell F750E-S0 Parte: F750E-SO</t>
  </si>
  <si>
    <t>LS05-RPT-FP-624</t>
  </si>
  <si>
    <t>Pylon</t>
  </si>
  <si>
    <t>Fuente Poder XPG Pylon 550 Watts</t>
  </si>
  <si>
    <t>LS05-RPT-FP-625</t>
  </si>
  <si>
    <t>HPE X361</t>
  </si>
  <si>
    <t>HPE X361 150W AC Power Supply Parte: JD362B</t>
  </si>
  <si>
    <t>JD362B</t>
  </si>
  <si>
    <t>LS05-RPT-FP-626</t>
  </si>
  <si>
    <t>Fuente de alimentación HP ProDesk 400, 600, 800, G3, G4, 250W, D16-250P1A, PCH022</t>
  </si>
  <si>
    <t>LS05-RPT-FP-627</t>
  </si>
  <si>
    <t>D16-250P1A</t>
  </si>
  <si>
    <t>Fuente de alimentación 250W D16-250P1A L08417-002 Parte: D16-250P1A</t>
  </si>
  <si>
    <t>LS05-RPT-FP-628</t>
  </si>
  <si>
    <t>Fuente de alimentación 250W D16-250P1A L08417-002</t>
  </si>
  <si>
    <t>LS05-RPT-FP-629</t>
  </si>
  <si>
    <t>Fuente de alimentación de 250W para el HP Elitedesk 705 G4 L08417-002 PARTE: L08417-00</t>
  </si>
  <si>
    <t>LS05-RPT-FP-630</t>
  </si>
  <si>
    <t>FUENTE DE PODER SERVIDOR DELL R740 l750E-S0</t>
  </si>
  <si>
    <t>l750E-S0</t>
  </si>
  <si>
    <t>LS05-RPT-FP-631</t>
  </si>
  <si>
    <t>508151-001</t>
  </si>
  <si>
    <t>FUENTE DE ALIMENTACIÓN HP SFF PS-4241-9HP 240W PARTE: 508151-001</t>
  </si>
  <si>
    <t>LS05-RPT-GR-632</t>
  </si>
  <si>
    <t>Grapa</t>
  </si>
  <si>
    <t>Grapa 1/2 doble oreja galvanizada</t>
  </si>
  <si>
    <t>LS05-RPT-GB-633</t>
  </si>
  <si>
    <t>GABINETE</t>
  </si>
  <si>
    <t>AXGP-35F60NM</t>
  </si>
  <si>
    <t>GABINETE DE PISO 19" 24UR X60CM PROF EXTERNA Parte: AXGP-35F60NM</t>
  </si>
  <si>
    <t>LS05-RPT-HUB-634</t>
  </si>
  <si>
    <t>Hub</t>
  </si>
  <si>
    <t>XA5-USB3</t>
  </si>
  <si>
    <t>Hub USB 3.0 de 4 Puertos Parte: XA5-USB3.</t>
  </si>
  <si>
    <t>LS05-RPT-IMP-635</t>
  </si>
  <si>
    <t>IMPRESORAS</t>
  </si>
  <si>
    <t>1 HP 1500 Sheet Optional Sheet Feeder Tray &amp; Fr</t>
  </si>
  <si>
    <t>LS05-RPT-IMP-636</t>
  </si>
  <si>
    <t>LJ P3005</t>
  </si>
  <si>
    <t>17T/17T FUSER GEAR</t>
  </si>
  <si>
    <t>RU5-0958-000</t>
  </si>
  <si>
    <t>LS05-RPT-IMP-637</t>
  </si>
  <si>
    <t>LJ 2420</t>
  </si>
  <si>
    <t>19T GEAR</t>
  </si>
  <si>
    <t>RU5-0379-000</t>
  </si>
  <si>
    <t>LS05-RPT-IMP-638</t>
  </si>
  <si>
    <t>LEXMARK</t>
  </si>
  <si>
    <t>MS415dn</t>
  </si>
  <si>
    <t>35S0260 IMPRESORA LASER MONOCROMATICA MS415</t>
  </si>
  <si>
    <t>35S0260</t>
  </si>
  <si>
    <t>LS05-RPT-IMP-639</t>
  </si>
  <si>
    <t>E360</t>
  </si>
  <si>
    <t>40X5365 LEXMARK Duplex And Media Sensor</t>
  </si>
  <si>
    <t>40X5365</t>
  </si>
  <si>
    <t>LS05-RPT-IMP-640</t>
  </si>
  <si>
    <t>MS410dn</t>
  </si>
  <si>
    <t>40X8027 Controller Card MS410d</t>
  </si>
  <si>
    <t>40X8027</t>
  </si>
  <si>
    <t>LS05-RPT-IMP-641</t>
  </si>
  <si>
    <t>40X8059 Cover - Operator panel and butttons</t>
  </si>
  <si>
    <t>40X8059</t>
  </si>
  <si>
    <t>LS05-RPT-IMP-642</t>
  </si>
  <si>
    <t>40X8291 LEXMARK Panel Operator</t>
  </si>
  <si>
    <t>40X8291</t>
  </si>
  <si>
    <t>LS05-RPT-IMP-643</t>
  </si>
  <si>
    <t>OKI</t>
  </si>
  <si>
    <t>B431 DN</t>
  </si>
  <si>
    <t>44432101 Roller Transfer B411d B431d MB492 B411dn B412dn B431dn b432dn b512dn mb472w mb491+ mb562w mb461mfp mb471mfp mb491mfp mb451wmfp mb471wmfp mb491plus mps4200mb mps4700mb mb491pluslp</t>
  </si>
  <si>
    <t>LS05-RPT-IMP-644</t>
  </si>
  <si>
    <t>B431</t>
  </si>
  <si>
    <t>44564301 OKI Cover-Assy-MPT-PN297, B431, BLACK VERSION</t>
  </si>
  <si>
    <t>LS05-RPT-IMP-645</t>
  </si>
  <si>
    <t>LJ P4015</t>
  </si>
  <si>
    <t>500 SHEET PAPER CASS. TRAY</t>
  </si>
  <si>
    <t>RM1-4559-000CN</t>
  </si>
  <si>
    <t>LS05-RPT-IMP-646</t>
  </si>
  <si>
    <t>LJ 4250</t>
  </si>
  <si>
    <t>500-SHEET TRAY/CASSETTE</t>
  </si>
  <si>
    <t>RM1-1088-090CN</t>
  </si>
  <si>
    <t>LS05-RPT-IMP-647</t>
  </si>
  <si>
    <t>B431DN</t>
  </si>
  <si>
    <t>91659903 B431DN Gama Media Impresora Digital LED B431DN</t>
  </si>
  <si>
    <t>LS05-RPT-IMP-648</t>
  </si>
  <si>
    <t>AC POWER SUPPLY ASSEMBLY</t>
  </si>
  <si>
    <t>RM1-4549-030CN</t>
  </si>
  <si>
    <t>LS05-RPT-IMP-649</t>
  </si>
  <si>
    <t>ACM (AUTOCOMPENSATOR MECHANISM) ASSEMBLY, MS/MX310, MS/MX410</t>
  </si>
  <si>
    <t>LS05-RPT-IMP-650</t>
  </si>
  <si>
    <t>LJ M1522</t>
  </si>
  <si>
    <t>ADF PICKUP ROLLER ASSEMBLY</t>
  </si>
  <si>
    <t>5851-3580 / 5851-2559</t>
  </si>
  <si>
    <t>LS05-RPT-IMP-651</t>
  </si>
  <si>
    <t>ADF SEPARATION PAD</t>
  </si>
  <si>
    <t>Q2665-60125</t>
  </si>
  <si>
    <t>LS05-RPT-IMP-652</t>
  </si>
  <si>
    <t>ASSEMBLY LASER/SCANNER</t>
  </si>
  <si>
    <t>RM1-1521-000</t>
  </si>
  <si>
    <t>LS05-RPT-IMP-653</t>
  </si>
  <si>
    <t>BANDEJA BYPASS PARA (IMPRESORA HP LASERJET P4015N)</t>
  </si>
  <si>
    <t>LS05-RPT-IMP-654</t>
  </si>
  <si>
    <t>OKIDATA</t>
  </si>
  <si>
    <t>BANDEJA CASSETTE MPS 5501b</t>
  </si>
  <si>
    <t>LS05-RPT-IMP-655</t>
  </si>
  <si>
    <t>LASER JET CP4525</t>
  </si>
  <si>
    <t>BANDEJA PRINCIPAL DE ALIMENTACION DE PAPEL. RIGHT DODR ASSEMBLY</t>
  </si>
  <si>
    <t>LS05-RPT-IMP-656</t>
  </si>
  <si>
    <t>L01951-601</t>
  </si>
  <si>
    <t>BOARD 901279-002 HP 280 G2 SFF SYSTEM MOTHERBOARD L01951-601</t>
  </si>
  <si>
    <t>901279-002</t>
  </si>
  <si>
    <t>LS05-RPT-IMP-657</t>
  </si>
  <si>
    <t>FARGO</t>
  </si>
  <si>
    <t>HDP5000</t>
  </si>
  <si>
    <t>BOARD PARA IMPRESORA FARGO ELECTRONICS USB/ETHERNET ASSEMBLY BOARD FOR HDP5000 P/N: A910551.</t>
  </si>
  <si>
    <t>A910551</t>
  </si>
  <si>
    <t>LS05-RPT-IMP-658</t>
  </si>
  <si>
    <t>CABEZAL DE IMPRESIÓN/ PRINTHEAD EPSON LQ-590, 2090 MATRIZ DE PUNTO</t>
  </si>
  <si>
    <t>LS05-RPT-IMP-659</t>
  </si>
  <si>
    <t>CABEZAL DE REEMPLAZO PARA IMPRESORA DE TARJETAS FARGO HDP5000</t>
  </si>
  <si>
    <t>LS05-RPT-IMP-660</t>
  </si>
  <si>
    <t>CABLE CONVERTIDOR USB A PARALELO</t>
  </si>
  <si>
    <t>LS05-RPT-IMP-661</t>
  </si>
  <si>
    <t>CABLE PARA PUERTO PARALELO</t>
  </si>
  <si>
    <t>LS05-RPT-IMP-662</t>
  </si>
  <si>
    <t>CABLE SERIAL A USB</t>
  </si>
  <si>
    <t>LS05-RPT-IMP-663</t>
  </si>
  <si>
    <t>IMPRESORA</t>
  </si>
  <si>
    <t>CABLE USB IMPRESORA BESTCOM 1.83 MTS</t>
  </si>
  <si>
    <t>LS05-RPT-IMP-664</t>
  </si>
  <si>
    <t>CABLE USB PARA IMPRESORA</t>
  </si>
  <si>
    <t>LS05-RPT-IMP-665</t>
  </si>
  <si>
    <t>Cable USB - 10 mts</t>
  </si>
  <si>
    <t>CABLE USB PARA IMPRESORA (10 MTS.)</t>
  </si>
  <si>
    <t>LS05-RPT-IMP-666</t>
  </si>
  <si>
    <t>CABLE USB PARA IMPRESORA (5 MTS.)</t>
  </si>
  <si>
    <t>LS05-RPT-IMP-667</t>
  </si>
  <si>
    <t>CABLE VGA 5 METROS PARA PC MACHO A MACHO 15 PINES</t>
  </si>
  <si>
    <t>LS05-RPT-IMP-668</t>
  </si>
  <si>
    <t>CAJA DE DISTRIBUCIÓN</t>
  </si>
  <si>
    <t>LS05-RPT-IMP-669</t>
  </si>
  <si>
    <t>CASETTE PICKUP ROLLER
 # PARTE: RM1-6313-000CN</t>
  </si>
  <si>
    <t>RM1-6313-000CN</t>
  </si>
  <si>
    <t>LS05-RPT-IMP-670</t>
  </si>
  <si>
    <t>CLUTCH MEDIA FEED</t>
  </si>
  <si>
    <t>40X5370</t>
  </si>
  <si>
    <t>LS05-RPT-IMP-671</t>
  </si>
  <si>
    <t>LJ P2055</t>
  </si>
  <si>
    <t>CONECTOR PC BOARD</t>
  </si>
  <si>
    <t>RM1-6346-000</t>
  </si>
  <si>
    <t>LS05-RPT-IMP-672</t>
  </si>
  <si>
    <t>LJ 4240</t>
  </si>
  <si>
    <t>CONTROL PANEL ASSEMBLY</t>
  </si>
  <si>
    <t>RM1-1195-000</t>
  </si>
  <si>
    <t>LS05-RPT-IMP-673</t>
  </si>
  <si>
    <t>LJ P2015</t>
  </si>
  <si>
    <t>CONTROLLER ASS'Y</t>
  </si>
  <si>
    <t>RM1-4273-000</t>
  </si>
  <si>
    <t>LS05-RPT-IMP-674</t>
  </si>
  <si>
    <t>CONTROLLER BOARD</t>
  </si>
  <si>
    <t>40X5349</t>
  </si>
  <si>
    <t>LS05-RPT-IMP-675</t>
  </si>
  <si>
    <t>COOLING FAN (FN101)</t>
  </si>
  <si>
    <t>RK2-1988-000</t>
  </si>
  <si>
    <t>LS05-RPT-IMP-676</t>
  </si>
  <si>
    <t>COOLING FAN (FN301)</t>
  </si>
  <si>
    <t>RK2-1991-000</t>
  </si>
  <si>
    <t>LS05-RPT-IMP-677</t>
  </si>
  <si>
    <t>FORMATTER BOARD</t>
  </si>
  <si>
    <t>CB438-69001</t>
  </si>
  <si>
    <t>LS05-RPT-IMP-678</t>
  </si>
  <si>
    <t>LS05-RPT-IMP-679</t>
  </si>
  <si>
    <t>MEDIA DRIVE ASSEMBLY</t>
  </si>
  <si>
    <t>40X5453</t>
  </si>
  <si>
    <t>LS05-RPT-IMP-680</t>
  </si>
  <si>
    <t>MEMORY 256MB 100-PIN DDR DIMM</t>
  </si>
  <si>
    <t>Q7719-67951</t>
  </si>
  <si>
    <t>LS05-RPT-IMP-681</t>
  </si>
  <si>
    <t>MEMORY 64MB, 100-PIN, DDR DIMM</t>
  </si>
  <si>
    <t>Q7715-67951</t>
  </si>
  <si>
    <t>LS05-RPT-IMP-682</t>
  </si>
  <si>
    <t>MÓDULO ALIMENTADOR KODAK I2000 (826 9607)</t>
  </si>
  <si>
    <t>LS05-RPT-IMP-683</t>
  </si>
  <si>
    <t>MPF FEED CLUTCH</t>
  </si>
  <si>
    <t>40X5371</t>
  </si>
  <si>
    <t>LS05-RPT-IMP-684</t>
  </si>
  <si>
    <t>MULTI PURPOSE COVER ASSEMBLY</t>
  </si>
  <si>
    <t>RM1-1523-000</t>
  </si>
  <si>
    <t>LS05-RPT-IMP-685</t>
  </si>
  <si>
    <t>MULTIPURPOSE TRAY PICKUP ASSEMBLY</t>
  </si>
  <si>
    <t>RM1-4563-080CN</t>
  </si>
  <si>
    <t>LS05-RPT-IMP-686</t>
  </si>
  <si>
    <t>MX61X SVC ROLLERS PICK TIRE</t>
  </si>
  <si>
    <t>LS05-RPT-IMP-687</t>
  </si>
  <si>
    <t>MS315</t>
  </si>
  <si>
    <t>PLACA PRINCIPAL PARA IMPRESORA LEXMARK MS315, MS415DN</t>
  </si>
  <si>
    <t>40X9657</t>
  </si>
  <si>
    <t>LS05-RPT-IMP-688</t>
  </si>
  <si>
    <t>POWER SUPPLY ASSEMBLY</t>
  </si>
  <si>
    <t>RM1-1070-050CN</t>
  </si>
  <si>
    <t>LS05-RPT-IMP-689</t>
  </si>
  <si>
    <t>POWER SWITCH PCA</t>
  </si>
  <si>
    <t>RM1-6348-000</t>
  </si>
  <si>
    <t>LS05-RPT-IMP-690</t>
  </si>
  <si>
    <t>B411</t>
  </si>
  <si>
    <t>POWER UNIT ACDC SWITCH 120V</t>
  </si>
  <si>
    <t>LS05-RPT-IMP-691</t>
  </si>
  <si>
    <t>PRINT HEAD (LSU)  40X5387 LEXMARK</t>
  </si>
  <si>
    <t>40X5387</t>
  </si>
  <si>
    <t>LS05-RPT-IMP-692</t>
  </si>
  <si>
    <t>LJ 2400</t>
  </si>
  <si>
    <t>RC1-4058-000 Hinge, Right, LJ 2410/2420/2430/P3005/M3027/35</t>
  </si>
  <si>
    <t>RC1-4058-000</t>
  </si>
  <si>
    <t>LS05-RPT-IMP-693</t>
  </si>
  <si>
    <t>RC2-6064-000 - Main Drive Gear Ass'y, LJ P2035/2055</t>
  </si>
  <si>
    <t>RC2-6064-000</t>
  </si>
  <si>
    <t>LS05-RPT-IMP-694</t>
  </si>
  <si>
    <t>MS310</t>
  </si>
  <si>
    <t>REDRIVE ASSEMBLY</t>
  </si>
  <si>
    <t>40X8298</t>
  </si>
  <si>
    <t>LS05-RPT-IMP-695</t>
  </si>
  <si>
    <t>REVERSE DRIVE ASSEMBLY</t>
  </si>
  <si>
    <t>RM1-6423-000CN</t>
  </si>
  <si>
    <t>LS05-RPT-IMP-696</t>
  </si>
  <si>
    <t>LJ 2055</t>
  </si>
  <si>
    <t>SOLENOID, TRAY 1</t>
  </si>
  <si>
    <t>RK2-2731-000</t>
  </si>
  <si>
    <t>LS05-RPT-IMP-697</t>
  </si>
  <si>
    <t>SOLENOID, TRAY 2 PICK-UP</t>
  </si>
  <si>
    <t>RK2-2729-000</t>
  </si>
  <si>
    <t>LS05-RPT-IMP-698</t>
  </si>
  <si>
    <t>SOLENOID,TRAY2</t>
  </si>
  <si>
    <t>RK2-0424-000</t>
  </si>
  <si>
    <t>LS05-RPT-IMP-699</t>
  </si>
  <si>
    <t>Tambor de Imagen Impresora OKI B411/B431/MB461/MB471/MB491 MFP - Image Drum 30K</t>
  </si>
  <si>
    <t>LS05-RPT-IMP-700</t>
  </si>
  <si>
    <t>LS05-RPT-IMP-701</t>
  </si>
  <si>
    <t>TONER LOW SENSOR</t>
  </si>
  <si>
    <t>40X5385</t>
  </si>
  <si>
    <t>LS05-RPT-IMP-702</t>
  </si>
  <si>
    <t>LJ 1320</t>
  </si>
  <si>
    <t>TOP OUTPUT BIN DELIVERY ROLLER</t>
  </si>
  <si>
    <t>RL1-0527-000</t>
  </si>
  <si>
    <t>LS05-RPT-IMP-703</t>
  </si>
  <si>
    <t>TORSION SPRING</t>
  </si>
  <si>
    <t>RC1-3995-000</t>
  </si>
  <si>
    <t>LS05-RPT-IMP-704</t>
  </si>
  <si>
    <t>TRANSFER ROLL</t>
  </si>
  <si>
    <t>40x5364</t>
  </si>
  <si>
    <t>LS05-RPT-IMP-705</t>
  </si>
  <si>
    <t>TRANSFER ROLLER</t>
  </si>
  <si>
    <t>RM1-4279-000</t>
  </si>
  <si>
    <t>LS05-RPT-IMP-706</t>
  </si>
  <si>
    <t>TRANSFER ROLLER ASSEMBLY</t>
  </si>
  <si>
    <t>RM1-1508-000CN</t>
  </si>
  <si>
    <t>LS05-RPT-IMP-707</t>
  </si>
  <si>
    <t>TRAY 1 - SEPARATION PAD ONLY</t>
  </si>
  <si>
    <t>RC1-0939-000</t>
  </si>
  <si>
    <t>LS05-RPT-IMP-708</t>
  </si>
  <si>
    <t>TRAY 1 MP PICKUP ROLLER</t>
  </si>
  <si>
    <t>RL1-1525-000</t>
  </si>
  <si>
    <t>LS05-RPT-IMP-709</t>
  </si>
  <si>
    <t>TRAY 1 MP SEPARATION PAD</t>
  </si>
  <si>
    <t>RL1-1524-000</t>
  </si>
  <si>
    <t>LS05-RPT-IMP-710</t>
  </si>
  <si>
    <t>TRAY 1 MULTI-PURPOSE TRAY PICKUP ROLLER</t>
  </si>
  <si>
    <t>RL1-0568-000</t>
  </si>
  <si>
    <t>LS05-RPT-IMP-711</t>
  </si>
  <si>
    <t>TRAY 1 PICKUP ROLLER</t>
  </si>
  <si>
    <t>RG5-3718-000</t>
  </si>
  <si>
    <t>LS05-RPT-IMP-712</t>
  </si>
  <si>
    <t>LS05-RPT-IMP-713</t>
  </si>
  <si>
    <t>TRAY 1 SEPARATION PAD</t>
  </si>
  <si>
    <t>RL1-0007-000</t>
  </si>
  <si>
    <t>LS05-RPT-IMP-714</t>
  </si>
  <si>
    <t>TRAY 1 SUPPORT ASSEMBLY</t>
  </si>
  <si>
    <t>RM1-1490-000</t>
  </si>
  <si>
    <t>LS05-RPT-IMP-715</t>
  </si>
  <si>
    <t>TRAY 2 FEED UNIT PICKUP ROLLER</t>
  </si>
  <si>
    <t>RM1-6414-000</t>
  </si>
  <si>
    <t>LS05-RPT-IMP-716</t>
  </si>
  <si>
    <t>TRAY 2 PAPER FEED TIRE KIT</t>
  </si>
  <si>
    <t>40X5440</t>
  </si>
  <si>
    <t>LS05-RPT-IMP-717</t>
  </si>
  <si>
    <t>TRAY 2 PAPER PICKUP ROLLER ASSEMBLY</t>
  </si>
  <si>
    <t>RL1-0540-000</t>
  </si>
  <si>
    <t>LS05-RPT-IMP-718</t>
  </si>
  <si>
    <t>LJ M3035</t>
  </si>
  <si>
    <t>TRAY 2 PICKUP ROLLER</t>
  </si>
  <si>
    <t>RL1-3167-000 / RL1-1370-000</t>
  </si>
  <si>
    <t>LS05-RPT-IMP-719</t>
  </si>
  <si>
    <t>TRAY 2 SEPARATION PAD</t>
  </si>
  <si>
    <t>RM1-1298-000</t>
  </si>
  <si>
    <t>LS05-RPT-IMP-720</t>
  </si>
  <si>
    <t>TRAY ASSEMBLY</t>
  </si>
  <si>
    <t>40X5358</t>
  </si>
  <si>
    <t>LS05-RPT-IMP-721</t>
  </si>
  <si>
    <t>TRAY HINGE LEFT , Left, LJ 2410/2420/2430/P3005/M3027/35 RC1-4057-000</t>
  </si>
  <si>
    <t>RC1-4057-000</t>
  </si>
  <si>
    <t>LS05-RPT-IMP-722</t>
  </si>
  <si>
    <t>Lexmark</t>
  </si>
  <si>
    <t>UNIDAD DE IMAGEN PARA IMPRESORA LEXMARK MS410DN.</t>
  </si>
  <si>
    <t>LS05-RPT-IMP-723</t>
  </si>
  <si>
    <t>MLT-R304</t>
  </si>
  <si>
    <t>UNIDAD DE IMAGENES SAMSUNG MLT-R304 (SV150A)</t>
  </si>
  <si>
    <t>SV150A</t>
  </si>
  <si>
    <t>LS05-RPT-IMP-724</t>
  </si>
  <si>
    <t>HP LJ P4015</t>
  </si>
  <si>
    <t>UNIDAD DUPLEX P4015</t>
  </si>
  <si>
    <t>CB519A</t>
  </si>
  <si>
    <t>LS05-RPT-IMP-725</t>
  </si>
  <si>
    <t>SL-M4580</t>
  </si>
  <si>
    <t>UNIDAD FUSORA IMPRESORA SAMSUNG SL-M4580FX JC91-01176</t>
  </si>
  <si>
    <t>JC91-01176</t>
  </si>
  <si>
    <t>LS05-RPT-IMP-726</t>
  </si>
  <si>
    <t>HP LJ 4015</t>
  </si>
  <si>
    <t>UNIDAD LASER SCANNER LSU RM1-5465-000CN PARA IMPRESORA HP LASERJET 4015</t>
  </si>
  <si>
    <t>RM1-5465-000CN</t>
  </si>
  <si>
    <t>LS05-RPT-IMP-727</t>
  </si>
  <si>
    <t>UNIDAD LASSER</t>
  </si>
  <si>
    <t>LS05-RPT-IMP-728</t>
  </si>
  <si>
    <t>UPPER FRONT FRAME</t>
  </si>
  <si>
    <t>40X5383</t>
  </si>
  <si>
    <t>LS05-RPT-IMP-729</t>
  </si>
  <si>
    <t>ECOSYS</t>
  </si>
  <si>
    <t>PA5500x</t>
  </si>
  <si>
    <t>ECOSYS PA5500x Parte: PA5500x</t>
  </si>
  <si>
    <t>LS05-RPT-IMP-730</t>
  </si>
  <si>
    <t>LASER JET PRO M501DN</t>
  </si>
  <si>
    <t>IMPRESORA HP LASER JET PRO M501DN 45PPM - USB - RED - DUPLEX</t>
  </si>
  <si>
    <t>LS05-RPT-IMP-731</t>
  </si>
  <si>
    <t>IMPRESORA FARGO DTC1500 +SOFTWARE ASURE ID VITALICIO</t>
  </si>
  <si>
    <t>LS05-RPT-INT-732</t>
  </si>
  <si>
    <t>Interruptor</t>
  </si>
  <si>
    <t>EZC100N3060</t>
  </si>
  <si>
    <t>INTERRUPTOR 60A 600V SCHNEIDER EASYPACT 25kA A 240V Y 10KA A 440V Parte: EZC100N3060</t>
  </si>
  <si>
    <t>LS05-RPT-JACK-733</t>
  </si>
  <si>
    <t>Jack</t>
  </si>
  <si>
    <t>JACK METALICO CAT 6A SIEMON Parte: 19SIZ6AS02B</t>
  </si>
  <si>
    <t>LS05-RPT-KMT-734</t>
  </si>
  <si>
    <t>Kit de Mantenimiento</t>
  </si>
  <si>
    <t>Panasonic</t>
  </si>
  <si>
    <t>kVS1066</t>
  </si>
  <si>
    <t>Kit de Mantenimiento Panasonic kVS1066</t>
  </si>
  <si>
    <t>LS05-RPT-KMT-735</t>
  </si>
  <si>
    <t>40X8425</t>
  </si>
  <si>
    <t>Kit de Mantenimiento Lexmark Parte: 40X8425</t>
  </si>
  <si>
    <t>LS05-RPT-KMT-736</t>
  </si>
  <si>
    <t>Alaris</t>
  </si>
  <si>
    <t>Kit de mantenimiento Kodak Alaris S2080W Parte: 1015866</t>
  </si>
  <si>
    <t>LS05-RPT-KBC-737</t>
  </si>
  <si>
    <t>KIT BATERIAS Y CARGADOR</t>
  </si>
  <si>
    <t>NB-2L NB-2LH</t>
  </si>
  <si>
    <t>Kit de batería y cargador de repuesto para Canon VIXIA HF R11 Parte: NB-2L NB-2LH</t>
  </si>
  <si>
    <t>LS05-RPT-KDR-738</t>
  </si>
  <si>
    <t>Kit de Rodillos</t>
  </si>
  <si>
    <t>B12B813581</t>
  </si>
  <si>
    <t>Kit de Montaje de Rodillos para DS-760 / DS-860 Epson 860 Parte: B12B813581</t>
  </si>
  <si>
    <t>LS05-RPT-KDR-739</t>
  </si>
  <si>
    <t>KIT DE RODILLOS EPSON Parte: B12B813581</t>
  </si>
  <si>
    <t>LS05-RPT-KDR-740</t>
  </si>
  <si>
    <t>L2731-60004</t>
  </si>
  <si>
    <t>Kit Rodillos Arrastre De Papel HP LJ 7000S2 L2731-60004 Parte: L2731-60004</t>
  </si>
  <si>
    <t>LS05-RPT-KDR-741</t>
  </si>
  <si>
    <t>KIT DE RODILLOS ADF PARA EPSON DS-870</t>
  </si>
  <si>
    <t>LS05-RPT-LICN-743</t>
  </si>
  <si>
    <t>Licencia</t>
  </si>
  <si>
    <t>H63Q3E</t>
  </si>
  <si>
    <t>Aruba licence 1Y FC NBDExch 6300M Parte: H63Q3E</t>
  </si>
  <si>
    <t>LS05-RPT-MRAM-744</t>
  </si>
  <si>
    <t>Memoria Ram</t>
  </si>
  <si>
    <t>DDR4</t>
  </si>
  <si>
    <t>Memoria RAM Dell Upgrade - 32GB - 2RX8 DDR4 RDIMM 3200MHz 16Gb BASE</t>
  </si>
  <si>
    <t>LS05-RPT-MRAM-745</t>
  </si>
  <si>
    <t>Memoria RAM 8GB DDR4 3200Mt/s</t>
  </si>
  <si>
    <t>LS05-RPT-MRAM-746</t>
  </si>
  <si>
    <t>Kingston</t>
  </si>
  <si>
    <t>KVR16LN11/8</t>
  </si>
  <si>
    <t>Ram Ddr3 Pc 8Gb Kingston PARTE: KVR16LN11/8</t>
  </si>
  <si>
    <t>LS05-RPT-MRAM-747</t>
  </si>
  <si>
    <t>CT16G4DFRA32A</t>
  </si>
  <si>
    <t>memoria RAM DDR4 PC4-25600 16GB 3200 MHZ Parte: CT16G4DFRA32A</t>
  </si>
  <si>
    <t>LS05-RPT-MRAM-748</t>
  </si>
  <si>
    <t>PE432/32G</t>
  </si>
  <si>
    <t>RAM SERV DDR4 PC4- 25600 32GB 3200MHZ CL22 ECC/REG 1.2V KINGSTON parte: KTD PE432/32G</t>
  </si>
  <si>
    <t>LS05-RPT-MRAM-749</t>
  </si>
  <si>
    <t>AC25816</t>
  </si>
  <si>
    <t>Dell Memory Upgrade - 32GB - 2Rx8 DDR5 RDIMM 4800MHz Parte: AC25816</t>
  </si>
  <si>
    <t>LS05-RPT-MOD-750</t>
  </si>
  <si>
    <t xml:space="preserve">Módulo </t>
  </si>
  <si>
    <t>Kodak Feed Module</t>
  </si>
  <si>
    <t>LS05-RPT-MOD-751</t>
  </si>
  <si>
    <t>Kodak Separation Module</t>
  </si>
  <si>
    <t>LS05-RPT-MAMP-752</t>
  </si>
  <si>
    <t>Mini - Amplificador</t>
  </si>
  <si>
    <t>SN-614</t>
  </si>
  <si>
    <t>Mini amplificador de audio 2x20 watts Parte: SN-614</t>
  </si>
  <si>
    <t>LS05-RPT-MCRF-753</t>
  </si>
  <si>
    <t>Micrófono</t>
  </si>
  <si>
    <t>CORE 110F v2</t>
  </si>
  <si>
    <t>Micrófono de 410 mm con conector XLR Parte: CORE 110F v2</t>
  </si>
  <si>
    <t>LS05-RPT-MCRF-754</t>
  </si>
  <si>
    <t>Micrófono de 410 mm con conector XLR Parte: VIS-M410-R</t>
  </si>
  <si>
    <t>LS05-RPT-MCRF-755</t>
  </si>
  <si>
    <t>GONSIN</t>
  </si>
  <si>
    <t>CON-X5600-W</t>
  </si>
  <si>
    <t>Conector de micrófonos GONSIN CON-X5600-W Parte: CON-X5600-W</t>
  </si>
  <si>
    <t>LS05-RPT-MNT-756</t>
  </si>
  <si>
    <t>MONITOR</t>
  </si>
  <si>
    <t>64W30AA#AB</t>
  </si>
  <si>
    <t>Monitor HP P22h G5 de 21.5", Brillo 250nits, FHD 1920 x 1080, 1 DisplayPort 1.2, 1 HDMI 1.4, DisplayPort and HDMI,
1 VGA. Altura Ajustable. Parte: 64W30AA#AB</t>
  </si>
  <si>
    <t>LS05-RPT-MB-757</t>
  </si>
  <si>
    <t>MOTHERBOARD</t>
  </si>
  <si>
    <t>5B20U53727</t>
  </si>
  <si>
    <t>MOTHERBOARD LENOVO MJ0BC2JZ Parte: 5B20U53727</t>
  </si>
  <si>
    <t>LS05-RPT-NAS-756</t>
  </si>
  <si>
    <t>NAS</t>
  </si>
  <si>
    <t>QNAP TS-433</t>
  </si>
  <si>
    <t>NAS TORRE 4-BAY QNAP TS-433 CPU ARM 4-CORE Parte: QNAP TS-433</t>
  </si>
  <si>
    <t>LS05-RPT-NRM-757</t>
  </si>
  <si>
    <t>NetBotz Rack Monitor</t>
  </si>
  <si>
    <t>NRBK0250A</t>
  </si>
  <si>
    <t>NetBotz Rack Monitor 250A(Equipo Suministrado) Guía de instalación Brackets para Rack-mount Sensor de temperatura y  humedad Installation gasket) Parte: NRBK0250A</t>
  </si>
  <si>
    <t>LS05-RPT-OT-758</t>
  </si>
  <si>
    <t>OTROS</t>
  </si>
  <si>
    <t>Riel tecna y grapas</t>
  </si>
  <si>
    <t>LS05-RPT-OT-759</t>
  </si>
  <si>
    <t>Otros</t>
  </si>
  <si>
    <t>Transferencia manual de 63A en caja 20x20x10cm IP67 fabricada en ABS. Incluye 2 Indicadores piloto de 22mm color verde o rojo, 2 Prensa estopa PG16, Transferencia de 63A Tripolar.</t>
  </si>
  <si>
    <t>LS05-RPT-OT-760</t>
  </si>
  <si>
    <t>Soporte (grapas) plasticas 1/2</t>
  </si>
  <si>
    <t>LS05-RPT-OT-761</t>
  </si>
  <si>
    <t>Curva de PVC 3/4</t>
  </si>
  <si>
    <t>LS05-RPT-OT-762</t>
  </si>
  <si>
    <t>CGA-1-2</t>
  </si>
  <si>
    <t>CODO GALVANIZADO 1/2 X 90° IMC Parte: CGA-1-2</t>
  </si>
  <si>
    <t>LS05-RPT-PC-763</t>
  </si>
  <si>
    <t>Patch Cord</t>
  </si>
  <si>
    <t>Patch Cord CAT 7A 4 Pares RJ45 3 Metros</t>
  </si>
  <si>
    <t>LS05-RPT-PC-764</t>
  </si>
  <si>
    <t>Patch Cord CAT 7A 2 Pares RJ45 1 Metro</t>
  </si>
  <si>
    <t>LS05-RPT-PTC-765</t>
  </si>
  <si>
    <t>PATCH CORD CATEGORIA 6 1.5 MTS AZUL NETKEY PANDUIT Parte: NK6PC5BUY</t>
  </si>
  <si>
    <t>NK6PC5BUY</t>
  </si>
  <si>
    <t>LS05-RPT-PC-766</t>
  </si>
  <si>
    <t>PC</t>
  </si>
  <si>
    <t>398707-051 HP 2GB (1 X 2GB) PC2-5300F MEMORY</t>
  </si>
  <si>
    <t>398707-051</t>
  </si>
  <si>
    <t>LS05-RPT-PC-767</t>
  </si>
  <si>
    <t>ADAPTADOR CORRIENTE DE PANTALLA SAMSUNG..</t>
  </si>
  <si>
    <t>S19A300B</t>
  </si>
  <si>
    <t>LS05-RPT-PC-768</t>
  </si>
  <si>
    <t>TP LINK</t>
  </si>
  <si>
    <t>ADAPTADOR MODEL ADS-18E-12N</t>
  </si>
  <si>
    <t>LS05-RPT-PC-769</t>
  </si>
  <si>
    <t>PRO 6300</t>
  </si>
  <si>
    <t>BATERIA PORTATIL COMPAQ NX6320</t>
  </si>
  <si>
    <t>HSTNN-CB05</t>
  </si>
  <si>
    <t>LS05-RPT-PC-770</t>
  </si>
  <si>
    <t>COMPUMAX</t>
  </si>
  <si>
    <t>EV8110 56 EA</t>
  </si>
  <si>
    <t>BREAKER DE 20 AMP</t>
  </si>
  <si>
    <t>LS05-RPT-PC-771</t>
  </si>
  <si>
    <t>CABLE EXTENSIÓN USB 2.0 MACHO MACHO 20 METROS</t>
  </si>
  <si>
    <t>LS05-RPT-PC-772</t>
  </si>
  <si>
    <t>CABLE HDMI 5 METROS</t>
  </si>
  <si>
    <t>LS05-RPT-PC-773</t>
  </si>
  <si>
    <t>CABLE SATA PARA DISCO DURO 6GB/S</t>
  </si>
  <si>
    <t>LS05-RPT-PC-774</t>
  </si>
  <si>
    <t>CASE PARA PC DE ESCRITORIO</t>
  </si>
  <si>
    <t>LS05-RPT-PC-775</t>
  </si>
  <si>
    <t>CONVERTIDOR DE VGA A HDMI CON SONIDO PLUG AND PLAY</t>
  </si>
  <si>
    <t>LS05-RPT-PC-776</t>
  </si>
  <si>
    <t>COOLER DISIPADOR SOCKET AMD A58</t>
  </si>
  <si>
    <t>Z7UH01R101</t>
  </si>
  <si>
    <t>LS05-RPT-PC-777</t>
  </si>
  <si>
    <t>TOSHIBA</t>
  </si>
  <si>
    <t>DISCO DURO EXTERNO TOSHIBA 2TB USB 3.0 5400 RPM</t>
  </si>
  <si>
    <t>LS05-RPT-PC-778</t>
  </si>
  <si>
    <t>PRODESK</t>
  </si>
  <si>
    <t>FUENTE DE PODER FOR HP PRODESK 240W PS-4241-1HA 702309-001, 702457-001</t>
  </si>
  <si>
    <t>702309-001, 702457-001</t>
  </si>
  <si>
    <t>LS05-RPT-PC-779</t>
  </si>
  <si>
    <t>Lector Multitarjetas Kingston 3.0 15 en 1 - FCR-HS4</t>
  </si>
  <si>
    <t>LS05-RPT-PC-780</t>
  </si>
  <si>
    <t>TARJETA DE SINTONIZADOR DE TV INTERNA PCI-E GRABADORA DE CAPTURA DE VÍDEO MPEG DVR PAL BG PAL I NTSC SECAM PC TARJETA PCI-E MULTIMEDIA REMOTE</t>
  </si>
  <si>
    <t>LS05-RPT-PC-781</t>
  </si>
  <si>
    <t>TECLADO Y MOUSE INALAMBRICOS</t>
  </si>
  <si>
    <t>LS05-RPT-PC-782</t>
  </si>
  <si>
    <t>NX6320</t>
  </si>
  <si>
    <t>TG-3468 PCI EXPRES</t>
  </si>
  <si>
    <t>H110M-C/CSM</t>
  </si>
  <si>
    <t>LS05-RPT-PC-783</t>
  </si>
  <si>
    <t>UNIDAD DE DVD SLIM 762432-800</t>
  </si>
  <si>
    <t>LS05-RPT-PC-784</t>
  </si>
  <si>
    <t>VENTILADOR DC BRUSHESS FAN DC 12V 0.13A</t>
  </si>
  <si>
    <t>NSJ8025SM</t>
  </si>
  <si>
    <t>LS05-RPT-PC-785</t>
  </si>
  <si>
    <t>VENTILADOR DE LA CPU BRUSHLESS FAN 12V 0. 13A</t>
  </si>
  <si>
    <t>LS05-RPT-PC-786</t>
  </si>
  <si>
    <t>VENTILADOR FAN ARX DC BRUSHLESS FAN FD1280</t>
  </si>
  <si>
    <t>LS05-RPT-PC-787</t>
  </si>
  <si>
    <t>MEMORIA RAM 4GB 1RX8 PC3 - 10600 - DDR3 4GB</t>
  </si>
  <si>
    <t>LS05-RPT-PT-788</t>
  </si>
  <si>
    <t>LATITUDE</t>
  </si>
  <si>
    <t>0Y113P Dell Latitude 2100 aeqg1st011 Teclado en Ingles</t>
  </si>
  <si>
    <t>0Y113P</t>
  </si>
  <si>
    <t>LS05-RPT-PT-789</t>
  </si>
  <si>
    <t>FA065L51-01</t>
  </si>
  <si>
    <t>ADAPTADOR DE CORRIENTE PARA EL PORTATIL</t>
  </si>
  <si>
    <t>K9TGR</t>
  </si>
  <si>
    <t>LS05-RPT-PT-790</t>
  </si>
  <si>
    <t>Latitude D500</t>
  </si>
  <si>
    <t>ADAPTER 65 WATT REPLACEMENT</t>
  </si>
  <si>
    <t>928G4</t>
  </si>
  <si>
    <t>LS05-RPT-PT-791</t>
  </si>
  <si>
    <t>PROBOOK4420S</t>
  </si>
  <si>
    <t>BATERIA PARA PORTATIL HP PROBOOK 4420S</t>
  </si>
  <si>
    <t>LS05-RPT-PT-792</t>
  </si>
  <si>
    <t>BATTERY (PRIMARY) - 6-CELL LITHIUM-ION (LI-ION), 47WH</t>
  </si>
  <si>
    <t>491278-001</t>
  </si>
  <si>
    <t>LS05-RPT-PT-793</t>
  </si>
  <si>
    <t>PCSMART</t>
  </si>
  <si>
    <t>GOB70M</t>
  </si>
  <si>
    <t>BOARD 3GMFG: 316 QAL30 U10 (PORTATIL)</t>
  </si>
  <si>
    <t>316QAL30 U10</t>
  </si>
  <si>
    <t>LS05-RPT-PT-794</t>
  </si>
  <si>
    <t>EVO D300</t>
  </si>
  <si>
    <t>CHASSIS FAN, 80MM</t>
  </si>
  <si>
    <t>289771-001</t>
  </si>
  <si>
    <t>LS05-RPT-PT-795</t>
  </si>
  <si>
    <t>CONTINUOUS POWER SUPPLY</t>
  </si>
  <si>
    <t>503378-001</t>
  </si>
  <si>
    <t>LS05-RPT-PT-796</t>
  </si>
  <si>
    <t>DDR3L 8GB BUS 1600MHZ, CORSAIR MEMORY 1.35V LOW VOLTAGE/PORTATIL</t>
  </si>
  <si>
    <t>LS05-RPT-PT-797</t>
  </si>
  <si>
    <t>DISPLAY 14" 40 PINES PARA PORTATIL</t>
  </si>
  <si>
    <t>HB140WX1 - 200</t>
  </si>
  <si>
    <t>LS05-RPT-PT-798</t>
  </si>
  <si>
    <t>2710P</t>
  </si>
  <si>
    <t>DISPLAY PANEL ASSEMBLY</t>
  </si>
  <si>
    <t>454679-001</t>
  </si>
  <si>
    <t>LS05-RPT-PT-799</t>
  </si>
  <si>
    <t>6910p</t>
  </si>
  <si>
    <t>LAPTOP AC ADAPTER</t>
  </si>
  <si>
    <t>613153-001</t>
  </si>
  <si>
    <t>LS05-RPT-PT-800</t>
  </si>
  <si>
    <t>DDR3 8GB</t>
  </si>
  <si>
    <t>MEMORIA RAM SODIMM DDR3 8GB PARA PORTÁTIL</t>
  </si>
  <si>
    <t>LS05-RPT-PT-801</t>
  </si>
  <si>
    <t>1RX8 PC4 - 2400T- SA1</t>
  </si>
  <si>
    <t>MEMORIA SAMSUNG 8GB 1RX8 PC4 - 2400T- SA1- 11M471A1K43CB1-CRC PARA PORTATIL</t>
  </si>
  <si>
    <t>11M471A1K43CB1-CRC</t>
  </si>
  <si>
    <t>LS05-RPT-PT-802</t>
  </si>
  <si>
    <t>Vostro 220S</t>
  </si>
  <si>
    <t>POWER SUPPLY</t>
  </si>
  <si>
    <t>0W209D</t>
  </si>
  <si>
    <t>LS05-RPT-PT-803</t>
  </si>
  <si>
    <t>LS05-RPT-PT-804</t>
  </si>
  <si>
    <t>LS05-RPT-PT-805</t>
  </si>
  <si>
    <t>LS05-RPT-PT-806</t>
  </si>
  <si>
    <t>LS05-RPT-PT-807</t>
  </si>
  <si>
    <t>POWER SUPPLY MINI</t>
  </si>
  <si>
    <t>LS05-RPT-PT-808</t>
  </si>
  <si>
    <t>POWER SUPPLY REPLACEMENT</t>
  </si>
  <si>
    <t>244166-001</t>
  </si>
  <si>
    <t>LS05-RPT-PT-809</t>
  </si>
  <si>
    <t>TECLADO PARA PORTATIL  HP PROBOOK 4420S</t>
  </si>
  <si>
    <t>LS05-RPT-PT-810</t>
  </si>
  <si>
    <t>ASPIRE</t>
  </si>
  <si>
    <t>Teclado Portatil acer Aspire (BK.I140A.223)</t>
  </si>
  <si>
    <t>BK.I140A.223</t>
  </si>
  <si>
    <t>LS05-RPT-PT-811</t>
  </si>
  <si>
    <t>TECLADO PORTATIL DELL LATITUDE 2120</t>
  </si>
  <si>
    <t>NW3XM0NW3XM</t>
  </si>
  <si>
    <t>LS05-RPT-PT-812</t>
  </si>
  <si>
    <t>TRANSIEVER SFP SX OPTIC, 1GBE CON N° DE PARTE 407-BBOR</t>
  </si>
  <si>
    <t>LS05-RPT-PT-813</t>
  </si>
  <si>
    <t>UNIDAD DE IMAGEN MLT-R116</t>
  </si>
  <si>
    <t>LS05-RPT-PT-814</t>
  </si>
  <si>
    <t>VAIO</t>
  </si>
  <si>
    <t>VGP-BPS9/B Battery Homologoda for Sony 6Cell 5200mAh 11.1V</t>
  </si>
  <si>
    <t>VGP-BPS9</t>
  </si>
  <si>
    <t>LS05-RPT-PT-815</t>
  </si>
  <si>
    <t>PLOTTERS</t>
  </si>
  <si>
    <t>HP DesignJet 110Plus</t>
  </si>
  <si>
    <t>WORLDWIDE INPUT POWER SUPPLY - 100-240VAC, 50/60HZ, 68W - INCLUDES FAN</t>
  </si>
  <si>
    <t>Q1292-67038</t>
  </si>
  <si>
    <t>LS05-RPT-PT-816</t>
  </si>
  <si>
    <t>DISCO DURO PORTÁTIL DE 1BT HDD2H81 MK6465GSX</t>
  </si>
  <si>
    <t>LS05-RPT-PST-817</t>
  </si>
  <si>
    <t>Presentador</t>
  </si>
  <si>
    <t>R500</t>
  </si>
  <si>
    <t>Presentador Logitech R500</t>
  </si>
  <si>
    <t>LS05-RPT-PWER-818</t>
  </si>
  <si>
    <t>Power Supply</t>
  </si>
  <si>
    <t>JL086A</t>
  </si>
  <si>
    <t>Aruba X372 54VDC 680W 100-240VAC Power Supply Parte: JL086A</t>
  </si>
  <si>
    <t>LS05-RPT-PTZ-819</t>
  </si>
  <si>
    <t>PTZ</t>
  </si>
  <si>
    <t>40202 PTZ TELYCAM TLC- 300-HU2-20 Parte: 40202</t>
  </si>
  <si>
    <t>LS05-RPT-PRC-820</t>
  </si>
  <si>
    <t>Procesador</t>
  </si>
  <si>
    <t>QSC</t>
  </si>
  <si>
    <t>CORE 110F V2</t>
  </si>
  <si>
    <t>Procesador QSC DSP Integrado Parte: CORE 110F V2</t>
  </si>
  <si>
    <t>LS05-RPT-RED-821</t>
  </si>
  <si>
    <t>REDES</t>
  </si>
  <si>
    <t>PIG TAIL DE FIBRA SC</t>
  </si>
  <si>
    <t>LS05-RPT-RED-822</t>
  </si>
  <si>
    <t>UNIDAD</t>
  </si>
  <si>
    <t>PAVCO</t>
  </si>
  <si>
    <t>1/8 LIMPIADOR PVC CON BROCHA</t>
  </si>
  <si>
    <t>LS05-RPT-RED-823</t>
  </si>
  <si>
    <t>1/8 PEGANTE PVC</t>
  </si>
  <si>
    <t>SKU p1430</t>
  </si>
  <si>
    <t>LS05-RPT-RED-824</t>
  </si>
  <si>
    <t>T1600G-28TS (TL-SG 2424)</t>
  </si>
  <si>
    <t>28-port Pure-Gigabit Smart Switch, 24 10/100/1000Mbps RJ45 ports including 4 SFP slots</t>
  </si>
  <si>
    <t>(TL-SG2424)</t>
  </si>
  <si>
    <t>LS05-RPT-RED-825</t>
  </si>
  <si>
    <t>T1600G-52TS (TL-SG 2452)</t>
  </si>
  <si>
    <t>48-port Pure-Gigabit Smart Switch, 48 10/100/1000Mbps RJ45 ports including 4gigabit SFP slots</t>
  </si>
  <si>
    <t>TL-SG2452</t>
  </si>
  <si>
    <t>LS05-RPT-RED-826</t>
  </si>
  <si>
    <t>ABRAZADERA 1 1/2 DOBLE ALA</t>
  </si>
  <si>
    <t>LS05-RPT-RED-827</t>
  </si>
  <si>
    <t>ABRAZADERA 3/4 DOBLE ALA</t>
  </si>
  <si>
    <t>LS05-RPT-RED-828</t>
  </si>
  <si>
    <t>ABRAZADERAS METALICA TIPO CREMALLERA</t>
  </si>
  <si>
    <t>LS05-RPT-RED-829</t>
  </si>
  <si>
    <t>ABRAZADERAS METALICA TIPO CREMALLERA 2 “</t>
  </si>
  <si>
    <t>LS05-RPT-RED-830</t>
  </si>
  <si>
    <t>ADAPTADOR TERMINAL 3/4" PVC</t>
  </si>
  <si>
    <t>SKU: 2182169</t>
  </si>
  <si>
    <t>LS05-RPT-RED-831</t>
  </si>
  <si>
    <t>TP-LINK</t>
  </si>
  <si>
    <t>ADAPTADOR USB DE RED TP-LINK 150MBPS TL-WN7200ND</t>
  </si>
  <si>
    <t>LS05-RPT-RED-832</t>
  </si>
  <si>
    <t>ANCLAJE CHAZO ESPANSIVO METÁLICO CON ARGOLLA CERRADA</t>
  </si>
  <si>
    <t>LS05-RPT-RED-833</t>
  </si>
  <si>
    <t>DXN11042HD</t>
  </si>
  <si>
    <t>ANGULO INTERNO DEXSON, BLANCO, 20X12</t>
  </si>
  <si>
    <t>LS05-RPT-RED-834</t>
  </si>
  <si>
    <t>BANDEJA DE FIBRA OPTICA PARA 3 MODULOS</t>
  </si>
  <si>
    <t>LS05-RPT-RED-835</t>
  </si>
  <si>
    <t>BANDEJA PARA RACK - FONDO 870MM CALIBRE 18</t>
  </si>
  <si>
    <t>LS05-RPT-RED-836</t>
  </si>
  <si>
    <t>BASE PARA MASTIL - ANCLAJE AL PISO - GRADUABLE</t>
  </si>
  <si>
    <t>LS05-RPT-RED-837</t>
  </si>
  <si>
    <t>Bolsa de Amarres Plasticos 20CM</t>
  </si>
  <si>
    <t>LS05-RPT-RED-838</t>
  </si>
  <si>
    <t>BORNA ESTAÑADA #4</t>
  </si>
  <si>
    <t>LS05-RPT-RED-839</t>
  </si>
  <si>
    <t>SIEMENS</t>
  </si>
  <si>
    <t>BREAKER MONOPOLAR ENCHUFABLE DE 1X20A</t>
  </si>
  <si>
    <t>LS05-RPT-RED-840</t>
  </si>
  <si>
    <t>BYPASS INTERNO CON CONTACTORES MOOELLER DIL2M CON SISTEMA AUXILIAR UPS GAMATRONIC 30 KVA</t>
  </si>
  <si>
    <t>LS05-RPT-RED-841</t>
  </si>
  <si>
    <t>GENERICA</t>
  </si>
  <si>
    <t>CABLE  DE FIBRA ÓPTICA LC UPC A LC  LATIGUILLO JUMPER UPC  POR 25M OM4 50/125 DÚPLEX MULTIMODO PVC 2.0MM</t>
  </si>
  <si>
    <t>FS P/N: OM4-LC-LC-DX-FS-1M-PVC</t>
  </si>
  <si>
    <t>LS05-RPT-RED-842</t>
  </si>
  <si>
    <t>CABLE COBRE SOLDADOR 105ºC 600V NO 4</t>
  </si>
  <si>
    <t>LS05-RPT-RED-843</t>
  </si>
  <si>
    <t>CABLE MONOPOLAR BLANCO CALIBRE 12</t>
  </si>
  <si>
    <t>LS05-RPT-RED-844</t>
  </si>
  <si>
    <t>CABLE MONOPOLAR NEGRO CALIBRE 12</t>
  </si>
  <si>
    <t>LS05-RPT-RED-845</t>
  </si>
  <si>
    <t>CABLE MONOPOLAR VERDE CALIBRE 12</t>
  </si>
  <si>
    <t>LS05-RPT-RED-846</t>
  </si>
  <si>
    <t>CABLE UTP CAT 5 USO EXTERIOR X 30 METROS</t>
  </si>
  <si>
    <t>LS05-RPT-RED-847</t>
  </si>
  <si>
    <t>CABLES PARA STACK</t>
  </si>
  <si>
    <t>JD363B HP</t>
  </si>
  <si>
    <t>LS05-RPT-RED-848</t>
  </si>
  <si>
    <t>CAJA DE PASO 20X20X10</t>
  </si>
  <si>
    <t>LS05-RPT-RED-849</t>
  </si>
  <si>
    <t>CAJA DE REGISTRO 4 X4 PVC</t>
  </si>
  <si>
    <t>LS05-RPT-RED-850</t>
  </si>
  <si>
    <t>CAJA GALVANIZADA 10*10 DOBLE FONDO</t>
  </si>
  <si>
    <t>LS05-RPT-RED-851</t>
  </si>
  <si>
    <t>CAJA MECANISMOS TOMA 40MM DEXON</t>
  </si>
  <si>
    <t>REF: 50112</t>
  </si>
  <si>
    <t>LS05-RPT-RED-852</t>
  </si>
  <si>
    <t>CÁMARA POLYCOM VIDEO CONFERENCIA COMPLETA (POLYCOM GROUP500 4X)</t>
  </si>
  <si>
    <t>LS05-RPT-RED-853</t>
  </si>
  <si>
    <t>CANALETA METALICA 10 X 4 COLOR ANOLOK</t>
  </si>
  <si>
    <t>LS05-RPT-RED-854</t>
  </si>
  <si>
    <t>CANALETA METALICA 10X4 BLANCA CON TAPA</t>
  </si>
  <si>
    <t>LS05-RPT-RED-855</t>
  </si>
  <si>
    <t>CANALETA METÁLICA 10X4 CON DIVISIÓN COLOR BEIGE</t>
  </si>
  <si>
    <t>LS05-RPT-RED-856</t>
  </si>
  <si>
    <t>WELLCOME</t>
  </si>
  <si>
    <t>CANALETA METALICA 12*5 BLANCA CON DIVISION CAL 22</t>
  </si>
  <si>
    <t>LS05-RPT-RED-857</t>
  </si>
  <si>
    <t>CANALETA METÁLICA 12X5</t>
  </si>
  <si>
    <t>LS05-RPT-RED-858</t>
  </si>
  <si>
    <t>CANALETA METALICA 8X4 MARFIL C/DIVISION CAL.22 WELLCOME</t>
  </si>
  <si>
    <t>LS05-RPT-RED-859</t>
  </si>
  <si>
    <t>CANALETA METÁLICA COLOR CREMA 4 X 10 CON DIVISIÓN.</t>
  </si>
  <si>
    <t>LS05-RPT-RED-860</t>
  </si>
  <si>
    <t>YORK</t>
  </si>
  <si>
    <t>CANALETA PLASTICA 10X10 (8 METROS)</t>
  </si>
  <si>
    <t>LS05-RPT-RED-861</t>
  </si>
  <si>
    <t>CANALETA PLASTICA 2x2</t>
  </si>
  <si>
    <t>LS05-RPT-RED-862</t>
  </si>
  <si>
    <t>LEGRAND</t>
  </si>
  <si>
    <t>CANALETA PVC BLANCA DE 50X20 MM CON DIVISION - 638168</t>
  </si>
  <si>
    <t>LG-638168</t>
  </si>
  <si>
    <t>LS05-RPT-RED-863</t>
  </si>
  <si>
    <t>CERTIFICACIÓN DE FIBRA ÓPTICA TIPO LC A LC DESPUÉS DE INSTALADA</t>
  </si>
  <si>
    <t>LS05-RPT-RED-864</t>
  </si>
  <si>
    <t>CERTIFICACIÓN DE PUNTOS LEGRAND</t>
  </si>
  <si>
    <t>LS05-RPT-RED-865</t>
  </si>
  <si>
    <t>CHASOS DE 3/8 X 2"</t>
  </si>
  <si>
    <t>LS05-RPT-RED-866</t>
  </si>
  <si>
    <t>CHAZO DE 3/8 METÁLICO</t>
  </si>
  <si>
    <t>LS05-RPT-RED-867</t>
  </si>
  <si>
    <t>CHAZO EXPANSIVO 1/4*1-3/8 PULGADA</t>
  </si>
  <si>
    <t>Generico</t>
  </si>
  <si>
    <t>LS05-RPT-RED-868</t>
  </si>
  <si>
    <t>CHAZO EXPANSIVO DIÁMETRO 3/8 X 4 PULG 102MM</t>
  </si>
  <si>
    <t>LS05-RPT-RED-869</t>
  </si>
  <si>
    <t>CHAZO METALICO 5/16</t>
  </si>
  <si>
    <t>LS05-RPT-RED-870</t>
  </si>
  <si>
    <t>CHAZO SUPRA NYLON 1/4*1,1/4" NACIONAL</t>
  </si>
  <si>
    <t>LS05-RPT-RED-871</t>
  </si>
  <si>
    <t>CHAZOS METALICOS DE 2 "</t>
  </si>
  <si>
    <t>LS05-RPT-RED-872</t>
  </si>
  <si>
    <t>CINTAS AISLANTE DE COLORES</t>
  </si>
  <si>
    <t>LS05-RPT-RED-873</t>
  </si>
  <si>
    <t>CLOUD ROUTER SWITCH 112-8G-4S-IN</t>
  </si>
  <si>
    <t>LS05-RPT-RED-874</t>
  </si>
  <si>
    <t>CONDULETA EMT DE 3/4 LB</t>
  </si>
  <si>
    <t>LS05-RPT-RED-875</t>
  </si>
  <si>
    <t>CONECTOR CURVO 1" LT CORAZA</t>
  </si>
  <si>
    <t>SKU: 1063311 EAN: 2888800086688</t>
  </si>
  <si>
    <t>LS05-RPT-RED-876</t>
  </si>
  <si>
    <t>MODELO:872763</t>
  </si>
  <si>
    <t>CONECTOR DE 1 PULGADA PLATA</t>
  </si>
  <si>
    <t>SKU#872763</t>
  </si>
  <si>
    <t>LS05-RPT-RED-877</t>
  </si>
  <si>
    <t>CONECTOR DE TUBERÍA ELÉCTRICA EN PVC DE ¾</t>
  </si>
  <si>
    <t>LS05-RPT-RED-878</t>
  </si>
  <si>
    <t>CONECTOR DERIVACION AMARILLO 10-12AWG 3M</t>
  </si>
  <si>
    <t>LS05-RPT-RED-879</t>
  </si>
  <si>
    <t>CONECTOR PARA CORAZA FLEXIBLE 1"</t>
  </si>
  <si>
    <t>LS05-RPT-RED-880</t>
  </si>
  <si>
    <t>CONVERTIDORES FIBRA A UTP  10/100/1000</t>
  </si>
  <si>
    <t>LS05-RPT-RED-881</t>
  </si>
  <si>
    <t>REGIBAND</t>
  </si>
  <si>
    <t>CORAZA FLEXIBLE PVC MARCA REGIBAND COLOR GRIS X 22 METROS</t>
  </si>
  <si>
    <t>LS05-RPT-RED-882</t>
  </si>
  <si>
    <t>CORAZA METALICA AMERICANA 3? LIQUID TIGHT</t>
  </si>
  <si>
    <t>LS05-RPT-RED-883</t>
  </si>
  <si>
    <t>CORAZA PLASTICA PARA RECUBRIMIENTO DE FIBRA OPTICA X METRO</t>
  </si>
  <si>
    <t>LS05-RPT-RED-884</t>
  </si>
  <si>
    <t>ZEBRA ZXP</t>
  </si>
  <si>
    <t>CORREA DE ATRACCIÓN PARA IMPRESORA ZEBRA ZXP</t>
  </si>
  <si>
    <t>LS05-RPT-RED-885</t>
  </si>
  <si>
    <t>CORREAS PLASTICAS  DE  30 CM  COLOR  NEGRAS</t>
  </si>
  <si>
    <t>LS05-RPT-RED-886</t>
  </si>
  <si>
    <t>CORTE Y FUSIÓN DE FIBRA CON CUATRO CONECTORES TIPO LC. UN CORTE Y 4 FUSIONES, (FIBRA DE 50 METROS Y SE DIVIDE EN 30 Y EN 30)</t>
  </si>
  <si>
    <t>LS05-RPT-RED-887</t>
  </si>
  <si>
    <t>CURVA CONDUIT 1/2" 90° PVC</t>
  </si>
  <si>
    <t>SKU: 2182174</t>
  </si>
  <si>
    <t>LS05-RPT-RED-888</t>
  </si>
  <si>
    <t>CURVA METALICA EMT 1 1/2</t>
  </si>
  <si>
    <t>LS05-RPT-RED-889</t>
  </si>
  <si>
    <t>DURMAN</t>
  </si>
  <si>
    <t>CURVA PVC DE 1 1/4</t>
  </si>
  <si>
    <t>LS05-RPT-RED-890</t>
  </si>
  <si>
    <t>CURVA PVC PAVCO SCH40 3/4”</t>
  </si>
  <si>
    <t>60CS075</t>
  </si>
  <si>
    <t>LS05-RPT-RED-891</t>
  </si>
  <si>
    <t>CURVAS PVC CONDUIT 1/2'' X 10 UNIDADES F.R</t>
  </si>
  <si>
    <t>LS05-RPT-RED-892</t>
  </si>
  <si>
    <t>ADATA</t>
  </si>
  <si>
    <t>SU800</t>
  </si>
  <si>
    <t>DISCO ADATA SSD SU800 puerto Sata M2 1TB</t>
  </si>
  <si>
    <t>LS05-RPT-RED-893</t>
  </si>
  <si>
    <t>EMPALME DE FIBRA ÓPTICA CON FUSIONADO DE NÚCLEO</t>
  </si>
  <si>
    <t>LS05-RPT-RED-894</t>
  </si>
  <si>
    <t>FACE PLATE CUADRUPLE</t>
  </si>
  <si>
    <t>LS05-RPT-RED-895</t>
  </si>
  <si>
    <t>FACE PLATE SENCILLO ANGULADO CAT 6 A COLOR ALMENDRA MARCA AMP</t>
  </si>
  <si>
    <t>LS05-RPT-RED-896</t>
  </si>
  <si>
    <t>OM3</t>
  </si>
  <si>
    <t>FIBRA ÓPTICA DE 40 MTS TERMINADO CONECTOR LC/LC DUPLEX OM3</t>
  </si>
  <si>
    <t>LS05-RPT-RED-897</t>
  </si>
  <si>
    <t>FIBRA OPTICA DE 6 HILOS OM3(Metro)</t>
  </si>
  <si>
    <t>LS05-RPT-RED-898</t>
  </si>
  <si>
    <t>FIBRA OPTICA INTERIOR/EXTERIOR  MM CDG LSZH 50/125 OM4 DE 6 HILOS DIELECTRICA</t>
  </si>
  <si>
    <t>OM4</t>
  </si>
  <si>
    <t>LS05-RPT-RED-899</t>
  </si>
  <si>
    <t>FIBRA ÓPTICA MONO MODO 6 HILOS SPAM 80 ADSS CERTIFICADA</t>
  </si>
  <si>
    <t>LS05-RPT-RED-900</t>
  </si>
  <si>
    <t>FIBRA OPTICA MULTIMODO 62.5/125 DE 12 HILOS (METRO)</t>
  </si>
  <si>
    <t>LS05-RPT-RED-901</t>
  </si>
  <si>
    <t>Gabinete 50x52x51</t>
  </si>
  <si>
    <t>LS05-RPT-RED-902</t>
  </si>
  <si>
    <t>Gabinete 5RMS</t>
  </si>
  <si>
    <t>LS05-RPT-RED-903</t>
  </si>
  <si>
    <t>Gabinete de 120x60x60 Con Multitoma</t>
  </si>
  <si>
    <t>LS05-RPT-RED-904</t>
  </si>
  <si>
    <t>GABINETE DE 55x52x51</t>
  </si>
  <si>
    <t>LS05-RPT-RED-905</t>
  </si>
  <si>
    <t>QUEST</t>
  </si>
  <si>
    <t>GABINETE DE MONTAJE VERTICAL SKU: MINI-Q10</t>
  </si>
  <si>
    <t>MINI-Q10</t>
  </si>
  <si>
    <t>LS05-RPT-RED-906</t>
  </si>
  <si>
    <t>GABINETE DE PARED DE 29*52*51 - 5UR (UNIDADES DE RACK) CON MULTITOMA DE 4 SERVICIOS 8 SALIDAS</t>
  </si>
  <si>
    <t>LS05-RPT-RED-907</t>
  </si>
  <si>
    <t>GANCHOS ADHESIVOS PARA AMARRES BOLSA X 100 UNIDADES</t>
  </si>
  <si>
    <t>LS05-RPT-RED-908</t>
  </si>
  <si>
    <t>GRAPA METÁLICA DOBLE ALA DE MEDIA PULGADA</t>
  </si>
  <si>
    <t>LS05-RPT-RED-909</t>
  </si>
  <si>
    <t>PANDIUT</t>
  </si>
  <si>
    <t>HERRAJE PANDIUT 24 ESPACIOS CON PLCA PLASTIC + TOMA RJ45 CAT 6A PANDIUT</t>
  </si>
  <si>
    <t>LS05-RPT-RED-910</t>
  </si>
  <si>
    <t>AMP</t>
  </si>
  <si>
    <t>JACK 6A METÁLICO BLINDADO MARCA AMP</t>
  </si>
  <si>
    <t>LS05-RPT-RED-911</t>
  </si>
  <si>
    <t>L5-30</t>
  </si>
  <si>
    <t>Juego de Clavija Leviton - Toma 30A 125V 1F+N+T de Caja</t>
  </si>
  <si>
    <t>LS05-RPT-RED-912</t>
  </si>
  <si>
    <t>MARQUILLAS PARA CIRCUITO DE TABLERO</t>
  </si>
  <si>
    <t>LS05-RPT-RED-913</t>
  </si>
  <si>
    <t>SKU: SMR-P1</t>
  </si>
  <si>
    <t>MASTIL EN ACERO GALVANIZADO DE 3 MTS 1 1/4</t>
  </si>
  <si>
    <t>LS05-RPT-RED-914</t>
  </si>
  <si>
    <t>METRO DE CORAZA DE 1" PARA SALIDA DEL DATACENTER</t>
  </si>
  <si>
    <t>LS05-RPT-RED-915</t>
  </si>
  <si>
    <t>METRO ESPIRAL DE 1"</t>
  </si>
  <si>
    <t>LS05-RPT-RED-916</t>
  </si>
  <si>
    <t>ELECTRIC MINI</t>
  </si>
  <si>
    <t>MINI BREAKER EASY9, 2 POLOS, 20 A, 10 KA, 230-400 V AC, CURVA C, RIEL DIN</t>
  </si>
  <si>
    <t>EZ9F56220</t>
  </si>
  <si>
    <t>LS05-RPT-RED-917</t>
  </si>
  <si>
    <t>MODULO CAT 6A BLINDADO 3 POSICIONES CORNING</t>
  </si>
  <si>
    <t>LS05-RPT-RED-918</t>
  </si>
  <si>
    <t>MODULO DE FIBRA MIKROTIK  S+85DLC03D</t>
  </si>
  <si>
    <t>S+85DLC03D</t>
  </si>
  <si>
    <t>LS05-RPT-RED-919</t>
  </si>
  <si>
    <t>HP 2910-48G</t>
  </si>
  <si>
    <t>MÓDULO HPN 2-PORT 10GB SFP AL MODULE</t>
  </si>
  <si>
    <t>J9008A</t>
  </si>
  <si>
    <t>LS05-RPT-RED-920</t>
  </si>
  <si>
    <t>MÓDULO HPN X132 10G SFP+ LC SR TRANSCEIVER</t>
  </si>
  <si>
    <t>J9150A</t>
  </si>
  <si>
    <t>LS05-RPT-RED-921</t>
  </si>
  <si>
    <t>10G SFP+SR J910D</t>
  </si>
  <si>
    <t>MODULO SFP (TARJETA ELECTRÓNICA  PEQUEÑA) MODELO 10G SFP+SR J910D, NUMERO DE PARTE CN94KJVJDG</t>
  </si>
  <si>
    <t>S/N: CN94KJVJDG</t>
  </si>
  <si>
    <t>LS05-RPT-RED-922</t>
  </si>
  <si>
    <t>MÓDULOS STACK HP</t>
  </si>
  <si>
    <t>JD360B HP</t>
  </si>
  <si>
    <t>LS05-RPT-RED-923</t>
  </si>
  <si>
    <t>MULTITOMA PARA RACK 8 SALIDAS DE 19? MULTIT-4</t>
  </si>
  <si>
    <t>MULTIT-4</t>
  </si>
  <si>
    <t>LS05-RPT-RED-924</t>
  </si>
  <si>
    <t>MULTITOMA PARA RACK DE 3 TOMAS 6 SALIDAS - EXTENSIÓN ELÉCTRICA EN CABLE ENCAUCHETADO 3 X 14 AWG CERTIFICADO, 1 METROS DE LARGO CON CLAVIJA 15A -  PESTAÑAS DE MONTAJE EN PARALES FORMATO 19”</t>
  </si>
  <si>
    <t>LS05-RPT-RED-925</t>
  </si>
  <si>
    <t>MULTITOMA VERTICAL PARA RACK DE 16 TOMAS, GRADO COMERCIAL CON POLO A TIERRA</t>
  </si>
  <si>
    <t>LS05-RPT-RED-926</t>
  </si>
  <si>
    <t>NANOBRIDGE 5GHZ AIRMAX ACCESS POINT 300MBPS</t>
  </si>
  <si>
    <t>LS05-RPT-RED-927</t>
  </si>
  <si>
    <t>NANOSTATION LOCO5</t>
  </si>
  <si>
    <t>LS05-RPT-RED-928</t>
  </si>
  <si>
    <t>ORGANIZADOR 80X80</t>
  </si>
  <si>
    <t>LS05-RPT-RED-929</t>
  </si>
  <si>
    <t>ORGANIZADOR HORIZONTAL 5RU</t>
  </si>
  <si>
    <t>LS05-RPT-RED-930</t>
  </si>
  <si>
    <t>ORGANIZADOR HORIZONTAL PARA RACK PLASTICO 1U DE 16 PUESTOS</t>
  </si>
  <si>
    <t>LS05-RPT-RED-931</t>
  </si>
  <si>
    <t>PACTH CORD LC(UPC) / LC(UPC) OM4  COLOR AQUA DUPLEX EN 30 MTS</t>
  </si>
  <si>
    <t>LS05-RPT-RED-932</t>
  </si>
  <si>
    <t>PATCH CORD  TIPO DE RJ45 A TERA CATEGORIA 7A X 3 MTROS</t>
  </si>
  <si>
    <t>LS05-RPT-RED-933</t>
  </si>
  <si>
    <t>Patch Cord 10Metros CAT6</t>
  </si>
  <si>
    <t>LS05-RPT-RED-934</t>
  </si>
  <si>
    <t>PATCH CORD 5 METROS CAT 6</t>
  </si>
  <si>
    <t>LS05-RPT-RED-935</t>
  </si>
  <si>
    <t>PATCH CORD 6MTS CAT6A</t>
  </si>
  <si>
    <t>LS05-RPT-RED-936</t>
  </si>
  <si>
    <t>PATCH CORD 7A (TERA) 2 PARES / RJ45 BLINDADO X3 METROS COLOR AZUL MARCA SIEMON</t>
  </si>
  <si>
    <t>LS05-RPT-RED-937</t>
  </si>
  <si>
    <t>PATCH CORD AZUL 12M CAT 6A</t>
  </si>
  <si>
    <t>LS05-RPT-RED-938</t>
  </si>
  <si>
    <t>PATCH CORD CAT 6 AMP 25 MTS</t>
  </si>
  <si>
    <t>LS05-RPT-RED-939</t>
  </si>
  <si>
    <t>PATCH CORD CAT 6A AMP 25 MTS</t>
  </si>
  <si>
    <t>LS05-RPT-RED-940</t>
  </si>
  <si>
    <t>PATCH CORD CAT6 DE 2 METROS</t>
  </si>
  <si>
    <t>LS05-RPT-RED-941</t>
  </si>
  <si>
    <t>PATCH CORD DE 25 CM</t>
  </si>
  <si>
    <t>LS05-RPT-RED-942</t>
  </si>
  <si>
    <t>PATCH CORD DE FIBRA, DUPLEX MONOMODO 9/125  3MM CONECTORES LC-LC DE 25 METROS</t>
  </si>
  <si>
    <t>LS05-RPT-RED-943</t>
  </si>
  <si>
    <t>PATCH CORD DUPLEX 62.5/125 MULTIMODO 3 MM CONECTORES SC-SC DE 150 METROS MARCA QUEST</t>
  </si>
  <si>
    <t>LS05-RPT-RED-944</t>
  </si>
  <si>
    <t>PATCH CORD LC(UPC)/LC(UPC) MULTIMODO OM3 50/125 DUPLEX (CHAQUETA 2MM LSZH COLOR AMARILLO) POR  25 MTS. OPTICOAX</t>
  </si>
  <si>
    <t>LCLCMLDX-25</t>
  </si>
  <si>
    <t>LS05-RPT-RED-945</t>
  </si>
  <si>
    <t>PATCH PANEL 48 PUERTOS CAT 6A</t>
  </si>
  <si>
    <t>1933320-2</t>
  </si>
  <si>
    <t>LS05-RPT-RED-946</t>
  </si>
  <si>
    <t>PATH CORD FIBRA OPTICA LC/LC DUPLEX OM4 2MT COLOR AQUA</t>
  </si>
  <si>
    <t>LS05-RPT-RED-947</t>
  </si>
  <si>
    <t>PUNTO DE DATOS SENCILLO CAT 6 X 55 METROS</t>
  </si>
  <si>
    <t>LS05-RPT-RED-948</t>
  </si>
  <si>
    <t>PUNTO DE DATOS SENCILLO CAT 6 X 60 METROS</t>
  </si>
  <si>
    <t>LS05-RPT-RED-949</t>
  </si>
  <si>
    <t>PUNTO DE DATOS SENCILLO CAT 6 X 65 METROS</t>
  </si>
  <si>
    <t>LS05-RPT-RED-950</t>
  </si>
  <si>
    <t>PUNTO DE DATOS SENCILLO CAT 6 X 70 METROS</t>
  </si>
  <si>
    <t>LS05-RPT-RED-951</t>
  </si>
  <si>
    <t>PUNTO DE DATOS SENCILLO CAT 6 X 75 METROS</t>
  </si>
  <si>
    <t>LS05-RPT-RED-952</t>
  </si>
  <si>
    <t>PUNTO DE DATOS SENCILLO CAT 6 X 80 METROS</t>
  </si>
  <si>
    <t>LS05-RPT-RED-953</t>
  </si>
  <si>
    <t>PUNTO DE DATOS SENCILLO CAT 6 X 85 METROS</t>
  </si>
  <si>
    <t>LS05-RPT-RED-954</t>
  </si>
  <si>
    <t>PUNTO DE DATOS SENCILLO CAT 6 X 90 METROS</t>
  </si>
  <si>
    <t>LS05-RPT-RED-955</t>
  </si>
  <si>
    <t>PUNTO DE DATOS SENCILLO CAT 6A X 50 METROS</t>
  </si>
  <si>
    <t>LS05-RPT-RED-956</t>
  </si>
  <si>
    <t>PUNTO DE DATOS SENCILLO CAT 6A X 55 METROS</t>
  </si>
  <si>
    <t>LS05-RPT-RED-957</t>
  </si>
  <si>
    <t>PUNTO DE DATOS SENCILLO CAT 6A X 60 METROS</t>
  </si>
  <si>
    <t>LS05-RPT-RED-958</t>
  </si>
  <si>
    <t>PUNTO DE DATOS SENCILLO CAT 6A X 65 METROS</t>
  </si>
  <si>
    <t>LS05-RPT-RED-959</t>
  </si>
  <si>
    <t>PUNTO DE DATOS SENCILLO CAT 6A X 70 METROS</t>
  </si>
  <si>
    <t>LS05-RPT-RED-960</t>
  </si>
  <si>
    <t>PUNTO DE DATOS SENCILLO CAT 6A X 75 METROS</t>
  </si>
  <si>
    <t>LS05-RPT-RED-961</t>
  </si>
  <si>
    <t>PUNTO DE DATOS SENCILLO CAT 6A X 80 METROS</t>
  </si>
  <si>
    <t>LS05-RPT-RED-962</t>
  </si>
  <si>
    <t>PUNTO DE DATOS SENCILLO CAT 6A X 85 METROS</t>
  </si>
  <si>
    <t>LS05-RPT-RED-963</t>
  </si>
  <si>
    <t>PUNTO DE DATOS SENCILLO CAT 6A X 90 METROS</t>
  </si>
  <si>
    <t>LS05-RPT-RED-964</t>
  </si>
  <si>
    <t>PUNTO ELÉCTRICO NORMAL X 8 METROS</t>
  </si>
  <si>
    <t>LS05-RPT-RED-965</t>
  </si>
  <si>
    <t>PUNTO ELÉCTRICO REGULADO X 120 METROS QUE INCLUYE CABLE TRENZADO 3X12 LSZH, TOMA LEVINTON COLOR NARANJA Y  CAJA TERMINAL PARA TOMA CON TAPA NARANJA</t>
  </si>
  <si>
    <t>LS05-RPT-RED-966</t>
  </si>
  <si>
    <t>PUNTO ELÉCTRICO REGULADO X 15 METROS</t>
  </si>
  <si>
    <t>LS05-RPT-RED-967</t>
  </si>
  <si>
    <t>PUNTO ELÉCTRICO REGULADO X 20 METROS</t>
  </si>
  <si>
    <t>LS05-RPT-RED-968</t>
  </si>
  <si>
    <t>PUNTO ELÉCTRICO REGULADO X 25 METROS</t>
  </si>
  <si>
    <t>LS05-RPT-RED-969</t>
  </si>
  <si>
    <t>PUNTO ELÉCTRICO REGULADO X 30 METROS</t>
  </si>
  <si>
    <t>LS05-RPT-RED-970</t>
  </si>
  <si>
    <t>PUNTO ELÉCTRICO REGULADO X 35 METROS</t>
  </si>
  <si>
    <t>LS05-RPT-RED-971</t>
  </si>
  <si>
    <t>PUNTO ELÉCTRICO REGULADO X 40 METROS</t>
  </si>
  <si>
    <t>LS05-RPT-RED-972</t>
  </si>
  <si>
    <t>PUNTO ELÉCTRICO REGULADO X 45 METROS</t>
  </si>
  <si>
    <t>LS05-RPT-RED-973</t>
  </si>
  <si>
    <t>PUNTO ELÉCTRICO REGULADO X 50 METROS</t>
  </si>
  <si>
    <t>LS05-RPT-RED-974</t>
  </si>
  <si>
    <t>PUNTO ELÉCTRICO REGULADO X 55 METROS</t>
  </si>
  <si>
    <t>LS05-RPT-RED-975</t>
  </si>
  <si>
    <t>PUNTO ELÉCTRICO REGULADO X 60 METROS</t>
  </si>
  <si>
    <t>LS05-RPT-RED-976</t>
  </si>
  <si>
    <t>PUNTO ELÉCTRICO REGULADO X 65 METROS</t>
  </si>
  <si>
    <t>LS05-RPT-RED-977</t>
  </si>
  <si>
    <t>PUNTO ELÉCTRICO REGULADO X 70 METROS</t>
  </si>
  <si>
    <t>LS05-RPT-RED-978</t>
  </si>
  <si>
    <t>PUNTO ELÉCTRICO REGULADO X 75 METROS</t>
  </si>
  <si>
    <t>LS05-RPT-RED-979</t>
  </si>
  <si>
    <t>PUNTO ELÉCTRICO REGULADO X 80 METROS</t>
  </si>
  <si>
    <t>LS05-RPT-RED-980</t>
  </si>
  <si>
    <t>PUNTO ELÉCTRICO REGULADO X 85 METROS</t>
  </si>
  <si>
    <t>LS05-RPT-RED-981</t>
  </si>
  <si>
    <t>PUNTO ELÉCTRICO REGULADO X 90 METROS</t>
  </si>
  <si>
    <t>LS05-RPT-RED-982</t>
  </si>
  <si>
    <t>RACK DE PARED 60 X 60 10 – 12 UNIDADES</t>
  </si>
  <si>
    <t>LS05-RPT-RED-983</t>
  </si>
  <si>
    <t>Rack de pared de 20 U abatible, Dimensiones: Altura Externa: 955 mm [ 37,5" ] • Ancho: 525 mm [ 20,5" ] • Fondo: 590 mm [ 23" ] Capacidad de carga Estática: 59 Kg [ 130 Lbs ]. Marca Generico</t>
  </si>
  <si>
    <t>LS05-RPT-RED-984</t>
  </si>
  <si>
    <t>RACK DE PISO DE 10 UNIDADES DE RACK DE 60X 60 X 100CM, PINTURA ELECTROESTATICA, FORMATO DE 19" SEGÚN LA NORMA EIA 310D PINTURA ELECTROESTATICA EN COLOR NEGRO</t>
  </si>
  <si>
    <t>LS05-RPT-RED-985</t>
  </si>
  <si>
    <t>RACK DE PISO DE 28 UNIDADES DE RACK DE 1,42 METROS DE ALTO X 58 CM DE ANCHO X 81CM  DE PROFUNDIDAD, FORMATO DE 19" SEGÚN LA NORMA EIA 310D, PINTURA ELECTROESTATICA EN COLOR NEGRO</t>
  </si>
  <si>
    <t>LS05-RPT-RED-986</t>
  </si>
  <si>
    <t>RACK DE PISO DE 35 UNIDADES DE RACK DE 1.80 DE ALTO X 70 DE ANCHO X 90 DE PROFUNDIDAD, PINTURA ELECTROESTATICA COLOR NEGRO,  CON RODACHINAS.  CUMPLE LA NORMA EIA 310D</t>
  </si>
  <si>
    <t>LS05-RPT-RED-987</t>
  </si>
  <si>
    <t>RACK DE PISO DE 42 UNIDADES DE RACK DE 2.10 DE ALTO X 70 DE ANCHO X 90 DE PROFUNDIDAD, PINTURA ELECTROESTATICA COLOR NEGRO,  CON RODACHINAS.  CUMPLE LA NORMA EIA 310D</t>
  </si>
  <si>
    <t>LS05-RPT-RED-988</t>
  </si>
  <si>
    <t>RIEL CHANEL 3 MTS</t>
  </si>
  <si>
    <t>LS05-RPT-RED-989</t>
  </si>
  <si>
    <t>ROUTER GIGABIT INHALÁMBRICO N DE 300MBPS</t>
  </si>
  <si>
    <t>LS05-RPT-RED-990</t>
  </si>
  <si>
    <t>Router LAN (4 Puertos) y WAN</t>
  </si>
  <si>
    <t>LS05-RPT-RED-991</t>
  </si>
  <si>
    <t>SISTEMA DE CCTV (CIRCUITO CERRADO DE TELEVISIÓN)</t>
  </si>
  <si>
    <t>LS05-RPT-RED-992</t>
  </si>
  <si>
    <t>SISTEMA DE CONTROL DE ACCESO BIOMÉTRICO</t>
  </si>
  <si>
    <t>LS05-RPT-RED-993</t>
  </si>
  <si>
    <t>UDUKE</t>
  </si>
  <si>
    <t>SONDA ELECTRICA 1/8 45 MTS UDUKE</t>
  </si>
  <si>
    <t>LS05-RPT-RED-994</t>
  </si>
  <si>
    <t>TABLERO 12 CIRCUITOS</t>
  </si>
  <si>
    <t>LS05-RPT-RED-995</t>
  </si>
  <si>
    <t>TABLERO 4 CIRCUITOS MONOFASICA Tablero Ave 33604</t>
  </si>
  <si>
    <t>LS05-RPT-RED-996</t>
  </si>
  <si>
    <t>TABLERO DE DISTRIBUCION  PROTECCION PRINCIPAL 150 AMP TRIFASICO.8 CIRCUTOS DE 50 AMP, BARRAJE NEUTO,BARRAJE TIERRA</t>
  </si>
  <si>
    <t>LS05-RPT-RED-997</t>
  </si>
  <si>
    <t>Tapa Ciega Para Rack de 19" 2U</t>
  </si>
  <si>
    <t>LS05-RPT-RED-998</t>
  </si>
  <si>
    <t>DXN11045</t>
  </si>
  <si>
    <t>TAPA FINAL 20X12 DEXSON</t>
  </si>
  <si>
    <t>LS05-RPT-RED-999</t>
  </si>
  <si>
    <t>TARJETA CONTROLADORA DE DISPARO DE SISTEMA INVERSOR Y BAYPASS, UPS GAMATRONIC DE 30 KVA</t>
  </si>
  <si>
    <t>LS05-RPT-RED-1000</t>
  </si>
  <si>
    <t>TENSOR DE 26 CM EN ACERO TIPO GANCHO - GANCHO</t>
  </si>
  <si>
    <t>LS05-RPT-RED-1001</t>
  </si>
  <si>
    <t>TERMINAL EMT 1/2 ACERO-TUB</t>
  </si>
  <si>
    <t>LS05-RPT-RED-1002</t>
  </si>
  <si>
    <t>TERMINAL MACHO DE 3/4 EMT</t>
  </si>
  <si>
    <t>LS05-RPT-RED-1003</t>
  </si>
  <si>
    <t>TERMINAL PARA SOLDAR DE  OJO COBRE 70A COBRE ELECTRONICO</t>
  </si>
  <si>
    <t>LS05-RPT-RED-1004</t>
  </si>
  <si>
    <t>TL-WR1043ND Router Inalámbrico N Gigabit 300Mbps Atheros, 2.4GHz, 802.11n/g/b, Switch 4 puertos Gigabit, 1 puerto USB, 3
Antenas Desmontables</t>
  </si>
  <si>
    <t>TL-WR1043ND</t>
  </si>
  <si>
    <t>LS05-RPT-RED-1005</t>
  </si>
  <si>
    <t>TOMA DOBLE</t>
  </si>
  <si>
    <t>LS05-RPT-RED-1006</t>
  </si>
  <si>
    <t>TOMA DOBLE 15 AMP 125V BLANCA</t>
  </si>
  <si>
    <t>5320-WCP</t>
  </si>
  <si>
    <t>LS05-RPT-RED-1007</t>
  </si>
  <si>
    <t>TOMA DOBLE NARANJA CON P/T AISLADA 15 AMP LEVITON</t>
  </si>
  <si>
    <t>5262-IG</t>
  </si>
  <si>
    <t>LS05-RPT-RED-1008</t>
  </si>
  <si>
    <t>TOMA JACK RJ45 HEMBRA CATEGORÍA 5E.</t>
  </si>
  <si>
    <t>LS05-RPT-RED-1009</t>
  </si>
  <si>
    <t>TORNILLO PUNTA DE BROCA 6*3/8" NACIONAL</t>
  </si>
  <si>
    <t>LS05-RPT-RED-1010</t>
  </si>
  <si>
    <t>TOTALIZADOR DE 3 X 125 AMPERIOS</t>
  </si>
  <si>
    <t>LS05-RPT-RED-1011</t>
  </si>
  <si>
    <t>TOTALIZADOR TRIFASICO 3X80 AMP AJUSTABLE</t>
  </si>
  <si>
    <t>LV540305</t>
  </si>
  <si>
    <t>LS05-RPT-RED-1012</t>
  </si>
  <si>
    <t>AC1300</t>
  </si>
  <si>
    <t>TP-LINK, ADAPTADOR USB WIFI BANDA DUAL AC1300, ARCHER T3U</t>
  </si>
  <si>
    <t>LS05-RPT-RED-1013</t>
  </si>
  <si>
    <t>TRAMO DE CANALETA METALICA 15X5 BLANCA CON DIVISION</t>
  </si>
  <si>
    <t>LS05-RPT-RED-1014</t>
  </si>
  <si>
    <t>Transceiver 10/100 Base tx a 100 Base fx multimodo sc</t>
  </si>
  <si>
    <t>TRANSCEIVER 10/100 BASE TX A 100 BASE FX MULTIMODO SC</t>
  </si>
  <si>
    <t>LS05-RPT-RED-1015</t>
  </si>
  <si>
    <t>Activos</t>
  </si>
  <si>
    <t>TRANSCEIVER DE FIBRA A UTP / 100 MPBS PARA FIBRA LC</t>
  </si>
  <si>
    <t>LS05-RPT-RED-1016</t>
  </si>
  <si>
    <t>TRANSCEIVER DE FIBRA A UTP / 1000 MPBS PARA FIBRA LC</t>
  </si>
  <si>
    <t>LS05-RPT-RED-1017</t>
  </si>
  <si>
    <t>TRANSCEIVER DE FIBRA A UTP / 1000 MPBS PARA FIBRA SC</t>
  </si>
  <si>
    <t>LS05-RPT-RED-1018</t>
  </si>
  <si>
    <t>TRANSCEIVER DE FIBRA MULTIMODO CONECTOR TIPO LC</t>
  </si>
  <si>
    <t>LS05-RPT-RED-1019</t>
  </si>
  <si>
    <t>ASU650SS-480GT-C</t>
  </si>
  <si>
    <t>TRANSCEIVER OPTICO ETHERNET B100 PAREJA A-B MONOMODO 25KM</t>
  </si>
  <si>
    <t>LS05-RPT-RED-1020</t>
  </si>
  <si>
    <t>TROQUEL DOBLE DE 15CM (ELECTRICO - DATOS)</t>
  </si>
  <si>
    <t>LS05-RPT-RED-1021</t>
  </si>
  <si>
    <t>Troquel para Canaleta Metálica</t>
  </si>
  <si>
    <t>LS05-RPT-RED-1022</t>
  </si>
  <si>
    <t>TROQUEL PIRAMIDAL DE DATOS 10 X 4 COLOR CAFÉ</t>
  </si>
  <si>
    <t>LS05-RPT-RED-1023</t>
  </si>
  <si>
    <t>TROQUEL TRIPLE 12CM</t>
  </si>
  <si>
    <t>LS05-RPT-RED-1024</t>
  </si>
  <si>
    <t>TUBO CONDUIT 1 1/4 X 1M</t>
  </si>
  <si>
    <t>LS05-RPT-RED-1025</t>
  </si>
  <si>
    <t>TUBO CONDUIT 1/2 PULGADA X 3 METROS</t>
  </si>
  <si>
    <t>LS05-RPT-RED-1026</t>
  </si>
  <si>
    <t>TUBO CONDUIT 1½" EMT</t>
  </si>
  <si>
    <t>SKU: 2227865</t>
  </si>
  <si>
    <t>LS05-RPT-RED-1027</t>
  </si>
  <si>
    <t>TUBO EMT UL 1/2-PULG</t>
  </si>
  <si>
    <t>LS05-RPT-RED-1028</t>
  </si>
  <si>
    <t>TUBO GALVANIZADO IMC DE 3/4 X 3MTS</t>
  </si>
  <si>
    <t>LS05-RPT-RED-1029</t>
  </si>
  <si>
    <t>TUBO PVC DE 3/4</t>
  </si>
  <si>
    <t>LS05-RPT-RED-1030</t>
  </si>
  <si>
    <t>COMAPATIBLE</t>
  </si>
  <si>
    <t>TUBO PVC PLASTIMEC 3/4'' 3M</t>
  </si>
  <si>
    <t>LS05-RPT-RED-1031</t>
  </si>
  <si>
    <t>DXN11046HD</t>
  </si>
  <si>
    <t>UNIÓN DEXSON, BLANCO, 20X12</t>
  </si>
  <si>
    <t>LS05-RPT-RED-1032</t>
  </si>
  <si>
    <t>UNION RJ45</t>
  </si>
  <si>
    <t>LS05-RPT-RED-1033</t>
  </si>
  <si>
    <t>VARILLA PUESTA TIERRA 5/8´X 2.40 mts COBRE / COBRE COBRES</t>
  </si>
  <si>
    <t>LS05-RPT-RED-1034</t>
  </si>
  <si>
    <t>Ventilador</t>
  </si>
  <si>
    <t>VENTILADORES PLASTICOS PARA RACK - 4,7 '' A 110 VAC</t>
  </si>
  <si>
    <t>LS05-RPT-RED-1035</t>
  </si>
  <si>
    <t>CABLE UTP CATEGORIA 6 X METROS</t>
  </si>
  <si>
    <t>LS05-RPT-RED-1036</t>
  </si>
  <si>
    <t>FIBRA OPTICA MM CDG LSZH 50/125 OM4INT/EXT 6 HILOS DIELECTRICA</t>
  </si>
  <si>
    <t>LS05-RPT-RED-1037</t>
  </si>
  <si>
    <t>FIBRA OPTICA MM LC/LC PPLX 50/125 DE 6 HILOS</t>
  </si>
  <si>
    <t>LS05-RPT-RED-1038</t>
  </si>
  <si>
    <t>TUBERIA CONDUIT PVC DE 1/2" INCLUYE CURVAS Y ACCESORIOS</t>
  </si>
  <si>
    <t>LS05-RPT-RED-1039</t>
  </si>
  <si>
    <t>CABLE 7 HILOS N° 12 BLANCO XMTS CENTELSA</t>
  </si>
  <si>
    <t>LS05-RPT-RED-1040</t>
  </si>
  <si>
    <t>TUERCA HEXAGONAL ZINCADA 1/2</t>
  </si>
  <si>
    <t>LS05-RPT-RED-1041</t>
  </si>
  <si>
    <t>CDD43A - CANALETA PLÁSTICA BLANCA 40MM X 25MM X 2M CON DIVISIÓN ADHESIVO DEXSON</t>
  </si>
  <si>
    <t>LS05-RPT-RED-1042</t>
  </si>
  <si>
    <t>Canaleta Plástica 20X45</t>
  </si>
  <si>
    <t>LS05-RPT-RED-1043</t>
  </si>
  <si>
    <t>TORNILLO DRAYWALL  1/4"</t>
  </si>
  <si>
    <t>LS05-RPT-RED-1044</t>
  </si>
  <si>
    <t>CHAZO PARA DRYWALL CON TORNILLO DE 1"</t>
  </si>
  <si>
    <t>LS05-RPT-RED-1045</t>
  </si>
  <si>
    <t>CHAZO PLASTICO DE 1/2 + TORNILLO PHILIPS 1.1/4</t>
  </si>
  <si>
    <t>LS05-RPT-RED-1046</t>
  </si>
  <si>
    <t>SWITCH 8 PUERTOS 1000 BASE-T DGS-1008D/A</t>
  </si>
  <si>
    <t>LS05-RPT-RED-1047</t>
  </si>
  <si>
    <t>CANALETA PLASTICA DE PISO 60X13</t>
  </si>
  <si>
    <t>LS05-RPT-RED-1048</t>
  </si>
  <si>
    <t>SWITCH 8 PUERTOS 10/100 D-LINK DES-1008D</t>
  </si>
  <si>
    <t>LS05-RPT-RED-1049</t>
  </si>
  <si>
    <t>Tramo de Canaleta Plástica de 60x40 x 2Mts Sin Divison (Optimo)</t>
  </si>
  <si>
    <t>LS05-RPT-RED-1050</t>
  </si>
  <si>
    <t>SALIDA OUTLET RJ-45 SENCILLA (JACK) - CAT. 6</t>
  </si>
  <si>
    <t>LS05-RPT-RED-1051</t>
  </si>
  <si>
    <t>PUNTO ELÉCTRICO REGULADO X 10 METROS</t>
  </si>
  <si>
    <t>LS05-RPT-RED-1052</t>
  </si>
  <si>
    <t>DXN10051P</t>
  </si>
  <si>
    <t>CANALETA DE SUPERFICIE DEXSON,BLANCA, 20x12, con Adhesivo X 2 METROS</t>
  </si>
  <si>
    <t>LS05-RPT-RED-1053</t>
  </si>
  <si>
    <t>Doble 10cm</t>
  </si>
  <si>
    <t>TAPA TROQUEL DOBLE PARA CANALETA DE 10CM</t>
  </si>
  <si>
    <t>LS05-RPT-RED-1054</t>
  </si>
  <si>
    <t>SIMPLEX</t>
  </si>
  <si>
    <t>PIGTAIL LC 1,5 METRO SIMPLEX OM4</t>
  </si>
  <si>
    <t>LS05-RPT-RED-1055</t>
  </si>
  <si>
    <t>TUBO PCV  DE ½" DE 1 METRO</t>
  </si>
  <si>
    <t>LS05-RPT-RED-1056</t>
  </si>
  <si>
    <t>FUSION DE FIBRA OPTICA MULTIMODO</t>
  </si>
  <si>
    <t>LS05-RPT-RCT-1057</t>
  </si>
  <si>
    <t>REPUESTOS.CATÁLOGO</t>
  </si>
  <si>
    <t>ABRAZADERAS EMT 1 ½" DOBLE OJO</t>
  </si>
  <si>
    <t>LS05-RPT-RCT-1058</t>
  </si>
  <si>
    <t>ALA-HUM</t>
  </si>
  <si>
    <t>ALARMA DETECTORA DE HUMO QUE INCLUYE BOTÓN LED DE FUNCIONAMIENTO SENSOR DE HUMO, ZUMBADOR, COMPARTIMIENTO DE BATERÍA, PALANCA, BRICHE DE BATERÍA, PESTAÑAS DE SEGURIDAD Y SEGURO DE BASE (KEY) MARCA STEREN, MODELO ALA-HUM</t>
  </si>
  <si>
    <t>LS05-RPT-RCT-1059</t>
  </si>
  <si>
    <t>AMARRE PLÁSTICO T12 30cm X4.8mm X10unidades DEXSON</t>
  </si>
  <si>
    <t>LS05-RPT-RCT-1060</t>
  </si>
  <si>
    <t>CABLE 1.8 m Plug 3.5 mm 3 Bandas a Plug 3.5 mm 3 Bandas</t>
  </si>
  <si>
    <t>LS05-RPT-RCT-1061</t>
  </si>
  <si>
    <t>CABLE 7 Mts HDMI</t>
  </si>
  <si>
    <t>LS05-RPT-RCT-1062</t>
  </si>
  <si>
    <t>CABLE CATEGORIA 6A X 40 METROS</t>
  </si>
  <si>
    <t>LS05-RPT-RCT-1063</t>
  </si>
  <si>
    <t>CABLE ENCAUCHETADO 3X10 CENTELSA STC3X10</t>
  </si>
  <si>
    <t>LS05-RPT-RCT-1064</t>
  </si>
  <si>
    <t>ST-C-4X6</t>
  </si>
  <si>
    <t>CABLE ENCAUCHETADO 4X6AWG 600V</t>
  </si>
  <si>
    <t>LS05-RPT-RCT-1065</t>
  </si>
  <si>
    <t>CABLE HDMI Mhl Tipo C ( Transmite Pantalla )</t>
  </si>
  <si>
    <t>LS05-RPT-RCT-1066</t>
  </si>
  <si>
    <t>CABLE RCA HEMBRA A SUPER VIDEO</t>
  </si>
  <si>
    <t>LS05-RPT-RCT-1067</t>
  </si>
  <si>
    <t>CABLE SONIDO RCA2-DC 3.5MM ESTEREO DE 1.8 MTS</t>
  </si>
  <si>
    <t>LS05-RPT-RCT-1068</t>
  </si>
  <si>
    <t>CABLE USB 3.0 A Micro B Disco Duro Externo</t>
  </si>
  <si>
    <t>LS05-RPT-RCT-1069</t>
  </si>
  <si>
    <t>CABLE USB EXTENSIÓN ACTIVA DE 2.0 de 10 METROS</t>
  </si>
  <si>
    <t>LS05-RPT-RCT-1070</t>
  </si>
  <si>
    <t>CABLE USB MACHO-HEMBRA 10 METROS</t>
  </si>
  <si>
    <t>LS05-RPT-RCT-1071</t>
  </si>
  <si>
    <t>CAJA DE PASO 15x15 PLASTICA</t>
  </si>
  <si>
    <t>LS05-RPT-RCT-1072</t>
  </si>
  <si>
    <t>CLAVIJA ELECTRICA L5-30</t>
  </si>
  <si>
    <t>LS05-RPT-RCT-1073</t>
  </si>
  <si>
    <t>CONDENSADOR ELECTROLITICO DE 25V – 470 uF</t>
  </si>
  <si>
    <t>LS05-RPT-RCT-1074</t>
  </si>
  <si>
    <t>CONECTOR CAPUCHON ROJO AMARILLOo 3m Cable 10-12 R/y</t>
  </si>
  <si>
    <t>LS05-RPT-RCT-1075</t>
  </si>
  <si>
    <t>CLASS B ICES-003</t>
  </si>
  <si>
    <t>CONTROLADORA DELL 0WY335</t>
  </si>
  <si>
    <t>LS05-RPT-RCT-1076</t>
  </si>
  <si>
    <t>CURVA EMT 1/2</t>
  </si>
  <si>
    <t>LS05-RPT-RCT-1077</t>
  </si>
  <si>
    <t>CURVAS EMT DE 1"</t>
  </si>
  <si>
    <t>LS05-RPT-RCT-1078</t>
  </si>
  <si>
    <t>EXTENSIÓN ELÉCTRICA DE 3 Metros Con 3 Entradas De Enchufe St</t>
  </si>
  <si>
    <t>LS05-RPT-RCT-1079</t>
  </si>
  <si>
    <t>FILTRO SECADOR 1/2 084S DANFOSS</t>
  </si>
  <si>
    <t>LS05-RPT-RCT-1080</t>
  </si>
  <si>
    <t>FUSIBLE ETAPA REGULADORA UPS 250V-20AMP</t>
  </si>
  <si>
    <t>LS05-RPT-RCT-1081</t>
  </si>
  <si>
    <t>GAS BUTANO SOLDADOR MAPP</t>
  </si>
  <si>
    <t>LS05-RPT-RCT-1082</t>
  </si>
  <si>
    <t>662023BK</t>
  </si>
  <si>
    <t>MICRÓFONO MULTIMEDIA DE MESA Flexible Plug 3.5 Para Pc Omega</t>
  </si>
  <si>
    <t>LS05-RPT-RCT-1083</t>
  </si>
  <si>
    <t>SPLITTER HDMI</t>
  </si>
  <si>
    <t>MULTIPLICADOR SPLITTER HDMI 1 Entrada X 4 Salidas, 1080 1x4</t>
  </si>
  <si>
    <t>LS05-RPT-RCT-1084</t>
  </si>
  <si>
    <t>NITRÓGENO GENÉRICO PIPETA</t>
  </si>
  <si>
    <t>LS05-RPT-RCT-1085</t>
  </si>
  <si>
    <t>NG-NORHM-2402</t>
  </si>
  <si>
    <t>ORGANIZADOR HORIZONTAL METÁLICO 2U Marca Powest</t>
  </si>
  <si>
    <t>LS05-RPT-RCT-1086</t>
  </si>
  <si>
    <t>PRENSA ESTOPA 1/2 Pulgada (13.5mm)</t>
  </si>
  <si>
    <t>LS05-RPT-RCT-1087</t>
  </si>
  <si>
    <t>RAISER DELL 0H6188</t>
  </si>
  <si>
    <t>LS05-RPT-RCT-1088</t>
  </si>
  <si>
    <t>REGULADORES</t>
  </si>
  <si>
    <t>REGULADOR DE VOLTAJE 2 KVA Refriline 2000 Powest SUMINISTRO, SWITH TIPO RESET - TENSION DE ENTRADA 90 - 140 VAC. TENSION SALIDA 120 VAC. NOMINAL. - RANGO VOLTAJE DE ENTRADA 120+/-25%,FRECUENCIA 60 HZ - CONEXIÓN 2 TOMAS NEMA 5-15R REGULADOS. PROTECCION: CO</t>
  </si>
  <si>
    <t>LS05-RPT-RCT-1089</t>
  </si>
  <si>
    <t>SOLDADURA HARRIS 0% ALEACION</t>
  </si>
  <si>
    <t>LS05-RPT-RCT-1090</t>
  </si>
  <si>
    <t>TAPA PLASTICA PARA TOMA ELECTRICA NORMAL</t>
  </si>
  <si>
    <t>LS05-RPT-RCT-1091</t>
  </si>
  <si>
    <t>TAPA-CAJAa 5800 C24 .2x4 x 3 UNIDAD</t>
  </si>
  <si>
    <t>LS05-RPT-RCT-1092</t>
  </si>
  <si>
    <t>TARJETA  DE CONTROL UPS CDP MODELO: UPO 3KVA</t>
  </si>
  <si>
    <t>LS05-RPT-RCT-1093</t>
  </si>
  <si>
    <t>TARJETA CONVERTIDOR ADAPTADOR USB 3.0 A RJ45 RED LAN GIGABIT</t>
  </si>
  <si>
    <t>LS05-RPT-RCT-1094</t>
  </si>
  <si>
    <t>VS-USB2800D</t>
  </si>
  <si>
    <t>TARJETA DE TV USB</t>
  </si>
  <si>
    <t>LS05-RPT-RCT-1095</t>
  </si>
  <si>
    <t>NH20000</t>
  </si>
  <si>
    <t>Tarjeta LC Filter of Inverter, Current Sensor and Static Switch Circuit of Inverter para módulo de potencia MODELO NH20000 P/N 3915100421-S MARCA TRIPPLITE.</t>
  </si>
  <si>
    <t>LS05-RPT-RCT-1096</t>
  </si>
  <si>
    <t>TERMINAL DE 1"</t>
  </si>
  <si>
    <t>LS05-RPT-RCT-1097</t>
  </si>
  <si>
    <t>TERMINAL EMT 1 ½"</t>
  </si>
  <si>
    <t>LS05-RPT-RCT-1098</t>
  </si>
  <si>
    <t>TOMA DOBLE POLO A TIERRA BLANCA ARQUEA</t>
  </si>
  <si>
    <t>LS05-RPT-RCT-1099</t>
  </si>
  <si>
    <t>TOMA ELECTRICA L5-30</t>
  </si>
  <si>
    <t>LS05-RPT-RCT-1100</t>
  </si>
  <si>
    <t>TEMT-1-1/2</t>
  </si>
  <si>
    <t>TUBO EMT 1-1/2X3MTS NTC-105</t>
  </si>
  <si>
    <t>LS05-RPT-RCT-1101</t>
  </si>
  <si>
    <t>TUBO EMT UL 3/4-PULGADAS</t>
  </si>
  <si>
    <t>LS05-RPT-RCT-1102</t>
  </si>
  <si>
    <t>UNION DE 1</t>
  </si>
  <si>
    <t>LS05-RPT-RCT-1103</t>
  </si>
  <si>
    <t>UNION EMT 1/2 ACERO</t>
  </si>
  <si>
    <t>LS05-RPT-RCT-1104</t>
  </si>
  <si>
    <t>CONECTOR 3M AUTODESFORRE CALIBRE 10-12 Pulg- Amarillo</t>
  </si>
  <si>
    <t>LS05-RPT-RCT-1105</t>
  </si>
  <si>
    <t>JACK PANDUIT CJ6X88TGBU CAT6A AZUL</t>
  </si>
  <si>
    <t>LS05-RPT-RCT-1106</t>
  </si>
  <si>
    <t>FEED ROLLER  l5E scanner fujitsu Fi-7160</t>
  </si>
  <si>
    <t>LS05-RPT-RCT-1107</t>
  </si>
  <si>
    <t>ABRAZADERA DE DOBLE OJO DE 1"</t>
  </si>
  <si>
    <t>LS05-RPT-RD-1108</t>
  </si>
  <si>
    <t>Rodillo</t>
  </si>
  <si>
    <t>Fujitsu</t>
  </si>
  <si>
    <t>PA03670- Y461</t>
  </si>
  <si>
    <t>Rodillo de salida de alimentación PA03670- Y461 PA03670-Y466 para scanner Fujitsu</t>
  </si>
  <si>
    <t>LS05-RPT-RD-1109</t>
  </si>
  <si>
    <t>B12B813501</t>
  </si>
  <si>
    <t>Rodillos Epson DS 70000 Modelo B12B813501</t>
  </si>
  <si>
    <t>LS05-RPT-RD-1110</t>
  </si>
  <si>
    <t>RODILLO DE SALIDA DE ALIMENTACION PARA ESCANER FUJITSU FI-7160</t>
  </si>
  <si>
    <t>LS05-RPT-RD-1111</t>
  </si>
  <si>
    <t>Rodillos Modelo: B12B813581 Epson</t>
  </si>
  <si>
    <t>LS05-RPT-RJ45-1112</t>
  </si>
  <si>
    <t>RJ45</t>
  </si>
  <si>
    <t>SPS6X88-X</t>
  </si>
  <si>
    <t>RJ45 CATEGORIA BLINDADOS 6A Parte: SPS6X88-X</t>
  </si>
  <si>
    <t>LS05-RPT-RLL-1113</t>
  </si>
  <si>
    <t>ROLLERS</t>
  </si>
  <si>
    <t>Kodak Feed Rollers and Separation Pads</t>
  </si>
  <si>
    <t>LS05-RPT-RKD-1114</t>
  </si>
  <si>
    <t>Repuestos Kodak</t>
  </si>
  <si>
    <t>Kit de repuestos y consumibles para impresora Kodak 2600</t>
  </si>
  <si>
    <t>LS05-RPT-SDA-1115</t>
  </si>
  <si>
    <t>SALAS DE AUDIENCIA</t>
  </si>
  <si>
    <t>ADAPTADOR, 1/4 EN EL ADAPTADOR HEMBRA A RCA MACHO TS GPR-104</t>
  </si>
  <si>
    <t>LS05-RPT-SDA-1116</t>
  </si>
  <si>
    <t>CONVERTIDOR ADAPTADOR 1 VGA MACHO A 2 VGA HEMBRA</t>
  </si>
  <si>
    <t>LS05-RPT-SDA-1117</t>
  </si>
  <si>
    <t>3.5MM CONECTOR JACK A 3 PIN XLR MACHO CABLE MEZCLADOR DE REGISTRO DE AUDIO DE MICRÓFONO PORTÁTIL</t>
  </si>
  <si>
    <t>LS05-RPT-SDA-1118</t>
  </si>
  <si>
    <t>ADAPTADOR CONVERTIDOR ACTIVO DE VIDEO DVI-D A VGA - CABLE - 1080P - 1920X1200</t>
  </si>
  <si>
    <t>LS05-RPT-SDA-1119</t>
  </si>
  <si>
    <t>Adaptador de 12V alternos a 1500 miliamperios</t>
  </si>
  <si>
    <t>LS05-RPT-SDA-1120</t>
  </si>
  <si>
    <t>Adaptador de 24V alternos a 1600 miliamperios</t>
  </si>
  <si>
    <t>LS05-RPT-SDA-1121</t>
  </si>
  <si>
    <t>CMW41-0900500</t>
  </si>
  <si>
    <t>ADAPTADOR DE CA MW41-0900500 CLASE 2 TRANSFORMER INPUT :120V 60HZ</t>
  </si>
  <si>
    <t>LS05-RPT-SDA-1122</t>
  </si>
  <si>
    <t>STARTECH</t>
  </si>
  <si>
    <t>MINI-JACK</t>
  </si>
  <si>
    <t>ADAPTADOR DIVISOR SPLITTER DE AUDÍFONOS MINI-JACK 3,5MM 3 PINES ESTÉREO MACHO A 2X HEMBRA</t>
  </si>
  <si>
    <t>LS05-RPT-SDA-1123</t>
  </si>
  <si>
    <t>ADAPTADOR DIVISOR UN RCA MACHO A DOS RCA HEMBRA</t>
  </si>
  <si>
    <t>LS05-RPT-SDA-1124</t>
  </si>
  <si>
    <t>ADAPTADOR DVID 24 PINES + 1 A HDMI</t>
  </si>
  <si>
    <t>LS05-RPT-SDA-1125</t>
  </si>
  <si>
    <t>ALTAVOCES DE 2 VIAS 40W</t>
  </si>
  <si>
    <t>CORRESPONDE AL MODELO</t>
  </si>
  <si>
    <t>LS05-RPT-SDA-1126</t>
  </si>
  <si>
    <t>ATLONA</t>
  </si>
  <si>
    <t>AMPLIFICADOR DE POTENCIA DE 2 CANALES40 WATTS,  A 8 OHMIOS, RESPUESTA EN FRECUENCIA 20HZ-20KHZ, THD&lt;0.3%</t>
  </si>
  <si>
    <t>LS05-RPT-SDA-1127</t>
  </si>
  <si>
    <t>CROWN</t>
  </si>
  <si>
    <t>AMPLIFICADOR XLS202 CROWN</t>
  </si>
  <si>
    <t>XLS202</t>
  </si>
  <si>
    <t>LS05-RPT-SDA-1128</t>
  </si>
  <si>
    <t>BEHRINGER</t>
  </si>
  <si>
    <t>UM2</t>
  </si>
  <si>
    <t>AUDIOPHILE 2X2 USB AUDIO INTERFACE WITH XENYX MIC PREAMPLIFIER</t>
  </si>
  <si>
    <t>LS05-RPT-SDA-1129</t>
  </si>
  <si>
    <t>PROEL</t>
  </si>
  <si>
    <t>BAFLE DE 2 VIAS CON TRANSFORMADOR DE LÍNEA. PARLANTE DE 5" + TWETER 1". POTENCIA DE 30W RMS. SELECTOR DE 8 OHM / 1/2/5/10/30W. RESP FRECUENCIA: 70HZ - 20KHZ. COLOR BLANCO.</t>
  </si>
  <si>
    <t>LS05-RPT-SDA-1130</t>
  </si>
  <si>
    <t>CABLE  VGA, DE 1 ENTRADA 2 SALIDAS</t>
  </si>
  <si>
    <t>LS05-RPT-SDA-1131</t>
  </si>
  <si>
    <t>CABLE 10 MTS PARA MICRÓFONO ALÁMBRICO  + UN  CONECTOR CANON DE 3 PINES EN UN EXTREMO Y + UN PLUG DE 1/4" MONOFÓNICO EN EL OTRO EXTREMO.</t>
  </si>
  <si>
    <t>LS05-RPT-SDA-1132</t>
  </si>
  <si>
    <t>CABLE AUDIO 2 A 1 RCA/ PLUG 3.5MM DE 1.5M LONGITUD</t>
  </si>
  <si>
    <t>LS05-RPT-SDA-1133</t>
  </si>
  <si>
    <t>CABLE AUDIO DÚPLEX 2 X 16, PARA PARLANTES (X METRO) Cable Vacio</t>
  </si>
  <si>
    <t>LS05-RPT-SDA-1134</t>
  </si>
  <si>
    <t>CABLE AUXILIAR PLUG 3.5 MM AUDIO ESTEREO 1.5 METROS</t>
  </si>
  <si>
    <t>LS05-RPT-SDA-1135</t>
  </si>
  <si>
    <t>CABLE CON PLUG 3,5 A ENTRADA DE 1/4</t>
  </si>
  <si>
    <t>LS05-RPT-SDA-1136</t>
  </si>
  <si>
    <t>CABLE DB9 HEMBRA-MACHO</t>
  </si>
  <si>
    <t>LS05-RPT-SDA-1137</t>
  </si>
  <si>
    <t>CABLE DE AUDIO 1X1 3.5</t>
  </si>
  <si>
    <t>LS05-RPT-SDA-1138</t>
  </si>
  <si>
    <t>CABLE DE AUDIO MINIJACK MACHO-HEMBRA
10 METROS</t>
  </si>
  <si>
    <t>LS05-RPT-SDA-1139</t>
  </si>
  <si>
    <t>CABLE DE AUDIO Y VIDEO 1,5 MTS</t>
  </si>
  <si>
    <t>LS05-RPT-SDA-1140</t>
  </si>
  <si>
    <t>CABLE DE MICROFONO DE 2 METROS XLR ENERGY AUDIO PRO SERIES</t>
  </si>
  <si>
    <t>LS05-RPT-SDA-1141</t>
  </si>
  <si>
    <t>CABLE DE VIDEO VGA MACHO – MACHO – 1.5 METROS</t>
  </si>
  <si>
    <t>LS05-RPT-SDA-1142</t>
  </si>
  <si>
    <t>CABLE DISPLAYPORT DE 15 METROS</t>
  </si>
  <si>
    <t>LS05-RPT-SDA-1143</t>
  </si>
  <si>
    <t>CABLE DVI-D (24 PINES) A HDMI DE 15 METROS</t>
  </si>
  <si>
    <t>LS05-RPT-SDA-1144</t>
  </si>
  <si>
    <t>CABLE EXTENSIÓN MICRÓFONOS  - 13 MTS</t>
  </si>
  <si>
    <t>LS05-RPT-SDA-1145</t>
  </si>
  <si>
    <t>CABLE EXTENSIÓN MICRÓFONOS  - 3 MTS</t>
  </si>
  <si>
    <t>LS05-RPT-SDA-1146</t>
  </si>
  <si>
    <t>CABLE EXTENSIÓN MICRÓFONOS  - 6 MTS</t>
  </si>
  <si>
    <t>LS05-RPT-SDA-1147</t>
  </si>
  <si>
    <t>CABLE EXTENSION USB MACHO A MACHO 30 CM</t>
  </si>
  <si>
    <t>LS05-RPT-SDA-1148</t>
  </si>
  <si>
    <t>CABLE PLUG ESTEREOFONICO PARA PC DE 3 PINES MACHO</t>
  </si>
  <si>
    <t>LS05-RPT-SDA-1149</t>
  </si>
  <si>
    <t>CABLE RCA 10 METROS</t>
  </si>
  <si>
    <t>LS05-RPT-SDA-1150</t>
  </si>
  <si>
    <t>CABLE RCA DE VÍDEO 1 METRO. COAXIAL</t>
  </si>
  <si>
    <t>LS05-RPT-SDA-1151</t>
  </si>
  <si>
    <t>CABLE RCA MACHO - TRS MACHO 1/8 DE MIXER A PC</t>
  </si>
  <si>
    <t>LS05-RPT-SDA-1152</t>
  </si>
  <si>
    <t>CABLE RS232CONVERTIDOR USB-SERIAL</t>
  </si>
  <si>
    <t>RS232</t>
  </si>
  <si>
    <t>LS05-RPT-SDA-1153</t>
  </si>
  <si>
    <t>CABLE SONIDO PLUG 3.5 MM A 2 RCA AUDIO 5 MTS</t>
  </si>
  <si>
    <t>LS05-RPT-SDA-1154</t>
  </si>
  <si>
    <t>ENCORE</t>
  </si>
  <si>
    <t>CABLE SUPERSPEED USB 3.0 AM A BM</t>
  </si>
  <si>
    <t>LS05-RPT-SDA-1155</t>
  </si>
  <si>
    <t>CABLE VGA 1 MACHO A DOBLE 2 VGA HEMBRA - COMPATIBLE</t>
  </si>
  <si>
    <t>LS05-RPT-SDA-1156</t>
  </si>
  <si>
    <t>CABLE VGA MACHO MACHO- ADAPTADOR HEMBRA A HEMBRA DE 20 METROS</t>
  </si>
  <si>
    <t>LS05-RPT-SDA-1157</t>
  </si>
  <si>
    <t>CABLE VIDEO PLUG DE 35MM A 2 RCA 10 METROS</t>
  </si>
  <si>
    <t>LS05-RPT-SDA-1158</t>
  </si>
  <si>
    <t>CABLE XLR DE 3 PINES HEMBRA A HEMBRA PARA MICRÓFONO</t>
  </si>
  <si>
    <t>LS05-RPT-SDA-1159</t>
  </si>
  <si>
    <t>CABLES XLR 8 PINES</t>
  </si>
  <si>
    <t>LS05-RPT-SDA-1160</t>
  </si>
  <si>
    <t>CAMARA DOMO PTZ; (USB ZOOM DE 10x, 720p, RS/485 O RS/232 PARA VIDEOTRACKING) o RCA ZOOM 10x 650 Lineas, RS/485/ o RS 232 para videotrcking.</t>
  </si>
  <si>
    <t>LS05-RPT-SDA-1161</t>
  </si>
  <si>
    <t>CÁMARA IP, 5 MEGAPIXEL</t>
  </si>
  <si>
    <t>LS05-RPT-SDA-1162</t>
  </si>
  <si>
    <t>GONSIN 3000</t>
  </si>
  <si>
    <t>CARGADOR PARA MICROFONO INALAMBRICO GONSIN 3000</t>
  </si>
  <si>
    <t>LS05-RPT-SDA-1163</t>
  </si>
  <si>
    <t>D21-39238</t>
  </si>
  <si>
    <t>CHIP DLP DMD OEM  PARA PROYECTOR INFOCUS IN116 DE VOLTAREA (1076-6038B/6039B/6438B/6439B PROJECTOR DMD CHIP)</t>
  </si>
  <si>
    <t>LS05-RPT-SDA-1164</t>
  </si>
  <si>
    <t>CONECTOR BNC HEMBRA A RCA MACHO</t>
  </si>
  <si>
    <t>LS05-RPT-SDA-1165</t>
  </si>
  <si>
    <t>CONECTOR DE 8 PINES DE 5 MTRS</t>
  </si>
  <si>
    <t>LS05-RPT-SDA-1166</t>
  </si>
  <si>
    <t>2X2 1.5</t>
  </si>
  <si>
    <t>CONECTOR RCA 2X2 - CONECTOR DE AUDIO - CABLE DE SERVICIO PESADO DE 1,5 METROS DE LARGO</t>
  </si>
  <si>
    <t>SKU: 238539039_PH-323014492</t>
  </si>
  <si>
    <t>LS05-RPT-SDA-1167</t>
  </si>
  <si>
    <t>CONVERTIDOR AUDIO OPTICO A ANALOGO RCA, INCLUYE CABLE PODER</t>
  </si>
  <si>
    <t>LS05-RPT-SDA-1168</t>
  </si>
  <si>
    <t>CONVERTIDOR DE VIDEO DE HDMI A RCA</t>
  </si>
  <si>
    <t>LS05-RPT-SDA-1169</t>
  </si>
  <si>
    <t>FUENTE DE PODER CAMARA PTZ / 24 VDC / A12-3A-10</t>
  </si>
  <si>
    <t>LS05-RPT-SDA-1170</t>
  </si>
  <si>
    <t>LIFESIZE LINK CABLE - 15M (PHONE, 2ND GENERATION WITH ICON OR DIGITAL MICPOD)</t>
  </si>
  <si>
    <t>LS05-RPT-SDA-1171</t>
  </si>
  <si>
    <t>MEZCLADOR 8-CANALES PROFESIONAL, PHANTON POWER, CONTROL DE GANANCIA POR CANAL Y SALIDA MEZCLADA PARA GRABACIÓN.</t>
  </si>
  <si>
    <t>LS05-RPT-SDA-1172</t>
  </si>
  <si>
    <t>MEZCLADOR DE 24 CANALES PARA MIC XLR + 4 ESTEREOS; PROCESADOR DIGITAL DE EFECTO</t>
  </si>
  <si>
    <t>LS05-RPT-SDA-1173</t>
  </si>
  <si>
    <t>MEZCLADORA DE AUDIO  4  CANALES, ENTRADA DE MICRÓFONO DE RESPUESTA EN FRECUENCIA DE 20 HZ A 50 KHZ., PHANTON POWER, CONTROL DE GANANCIA POR CANAL Y SALIDA MEZCLADA PARA GRABACIÓN.</t>
  </si>
  <si>
    <t>LS05-RPT-SDA-1174</t>
  </si>
  <si>
    <t>Microfono BEHRINGER XM-8500 con Cable</t>
  </si>
  <si>
    <t>LS05-RPT-SDA-1175</t>
  </si>
  <si>
    <t>MICRÓFONO DE MESA PARA SISTEMA DE CONFERENCIA, TIPO CUELLO DE GANSO, PHANTOM POWER 48DC, CONECTOR TIPO XLR.</t>
  </si>
  <si>
    <t>LS05-RPT-SDA-1176</t>
  </si>
  <si>
    <t>MICRÓFONO DELEGADO DE 9 PINES</t>
  </si>
  <si>
    <t>LS05-RPT-SDA-1177</t>
  </si>
  <si>
    <t>MICRÓFONO DELEGADO, MONTAJE EMPOTRADO</t>
  </si>
  <si>
    <t>LS05-RPT-SDA-1178</t>
  </si>
  <si>
    <t>MICRÓFONO DYNAMIC XLR CARDIOID</t>
  </si>
  <si>
    <t>LS05-RPT-SDA-1179</t>
  </si>
  <si>
    <t>MICRÓFONO ESTÉREO PARA CÁMARA CANON EOS 760D, CANON EOS 77D, CANON EOS 7D MARK II</t>
  </si>
  <si>
    <t>LS05-RPT-SDA-1180</t>
  </si>
  <si>
    <t>DCS-3021D-W</t>
  </si>
  <si>
    <t>MICRÓFONO INALÁMBRICO DE DELEGADO DCS-3021D-W - GONSIN</t>
  </si>
  <si>
    <t>LS05-RPT-SDA-1181</t>
  </si>
  <si>
    <t>VHF</t>
  </si>
  <si>
    <t>MICRÓFONO INALÁMBRICO DE MANO, VHF</t>
  </si>
  <si>
    <t>WR-030</t>
  </si>
  <si>
    <t>LS05-RPT-SDA-1182</t>
  </si>
  <si>
    <t>DCS-3021C- W</t>
  </si>
  <si>
    <t>MICRÓFONO INALÁMBRICO DE PRESIDENTE DCS-3021C- W - GONSIN</t>
  </si>
  <si>
    <t>LS05-RPT-SDA-1183</t>
  </si>
  <si>
    <t>MICRÓFONO PRESIDENTE, MONTAJE EMPOTRADO</t>
  </si>
  <si>
    <t>LS05-RPT-SDA-1184</t>
  </si>
  <si>
    <t>MICRÓFONO UNIDIRECCIONAL PLUG TRADICIONAL 6,35MM</t>
  </si>
  <si>
    <t>LS05-RPT-SDA-1185</t>
  </si>
  <si>
    <t>TM929</t>
  </si>
  <si>
    <t>MICROFONO VOZ JTS TM929</t>
  </si>
  <si>
    <t>LS05-RPT-SDA-1186</t>
  </si>
  <si>
    <t>MICROPHONE EXTENSION CABLE – XLR MALE TO FEMALE (4 MTS)</t>
  </si>
  <si>
    <t>LS05-RPT-SDA-1187</t>
  </si>
  <si>
    <t>MINI MIXER DE 4 CANALES</t>
  </si>
  <si>
    <t>LS05-RPT-SDA-1188</t>
  </si>
  <si>
    <t>XENYX X1222</t>
  </si>
  <si>
    <t>MIXER DE AUDIO MARCA BEHRINGER MODELO XENYX X1222 USB DE 12 CANALES</t>
  </si>
  <si>
    <t>LS05-RPT-SDA-1189</t>
  </si>
  <si>
    <t>PLUG DE AUDIO DE 6,3 MM, MONOAURAL, CUERPO REFORZADO PLUG AUDIO 6</t>
  </si>
  <si>
    <t>LS05-RPT-SDA-1190</t>
  </si>
  <si>
    <t>PLUG DE AUDIO DE 6,3 MM, MONOAURAL, METÁLICO</t>
  </si>
  <si>
    <t>LS05-RPT-SDA-1191</t>
  </si>
  <si>
    <t>PLUG RCA METÁLICO REFORZADO PLUG RCA</t>
  </si>
  <si>
    <t>LS05-RPT-SDA-1192</t>
  </si>
  <si>
    <t>Polycom Serie Group 310 con Camara Acoustic</t>
  </si>
  <si>
    <t>LS05-RPT-SDA-1193</t>
  </si>
  <si>
    <t>ICON 30</t>
  </si>
  <si>
    <t>POTENCIA DE 150W X 2 @ 70V O 100V; SALIDAS DE BAJA IMPEDANCIA DISPONIBLES. VENTILADOR INCLUIDO. CONTROL DE GANACIA EN EL PANEL TRASERO. ENTRADAS Y SALIDAS DE SEÑAL XLR.</t>
  </si>
  <si>
    <t>LS05-RPT-SDA-1194</t>
  </si>
  <si>
    <t>RCA AEREO MACHO, CUERPO METALICO NEGRO CON RESORTE, ANILLO DE COLOR ROJO, CONTACTOS DORADOS.X2</t>
  </si>
  <si>
    <t>LS05-RPT-SDA-1195</t>
  </si>
  <si>
    <t>ICD-PX SERIE</t>
  </si>
  <si>
    <t>SONY GRABADORA DE VOZ ICD-PX SERIES CON MICRÓFONO INTEGRADO Y USB, CON TARJETA MICROSD DE MINIMO 32 GB.</t>
  </si>
  <si>
    <t>LS05-RPT-SDA-1196</t>
  </si>
  <si>
    <t>SOPORTE DE PISO PARA TV DE 40" A 60" CON RESISTENCIA DE 50 KILOS PARA TELEVISOR MARCA SAMSUNG,LG SONY, KALLEY</t>
  </si>
  <si>
    <t>LS05-RPT-SDA-1197</t>
  </si>
  <si>
    <t>SPLITER HDMI 2 PUERTOS DE SALIDA</t>
  </si>
  <si>
    <t>LS05-RPT-SDA-1198</t>
  </si>
  <si>
    <t>UNIDAD CENTRAL DE CONFERENCIA CON MATRIZ DE VIDEO INCLUIDA, PARA SALAS DE AUDIENCIA, soporta video tracking y conexión de microfonso en serie.</t>
  </si>
  <si>
    <t>LS05-RPT-SDA-1199</t>
  </si>
  <si>
    <t>UNIDAD CENTRAL DE CONFERENCIA, MODULO DE VIDEO INCORPORADO</t>
  </si>
  <si>
    <t>LS05-RPT-SDA-1200</t>
  </si>
  <si>
    <t>TL-VDQ5600</t>
  </si>
  <si>
    <t>UNIDAD DE DEBATE PARA DELEGADOS TL-VDQ5600 GONSIN</t>
  </si>
  <si>
    <t>LS05-RPT-SDA-1201</t>
  </si>
  <si>
    <t>VIDEO BAL CON CONECTORES RCA MACHO.</t>
  </si>
  <si>
    <t>LS05-RPT-SDA-1202</t>
  </si>
  <si>
    <t>VIDEO BALUM PASIVO PAREJA</t>
  </si>
  <si>
    <t>LS05-RPT-SDA-1203</t>
  </si>
  <si>
    <t>WIND DEFLECTOR (ANTIPOP)</t>
  </si>
  <si>
    <t>LS05-RPT-SDA-1204</t>
  </si>
  <si>
    <t>TL 3300</t>
  </si>
  <si>
    <t>BATERIA PARA MICROFONO GONSING</t>
  </si>
  <si>
    <t>LS05-RPT-SCA-1205</t>
  </si>
  <si>
    <t>Scanner</t>
  </si>
  <si>
    <t>Fujijitsu</t>
  </si>
  <si>
    <t>Fi-8170</t>
  </si>
  <si>
    <t>Scanner Fujijitsu Fi-8170</t>
  </si>
  <si>
    <t>LS05-RPT-SCA-1206</t>
  </si>
  <si>
    <t>Kodak</t>
  </si>
  <si>
    <t>S3100</t>
  </si>
  <si>
    <t>Escáner Kodak S3100</t>
  </si>
  <si>
    <t>LS05-RPT-SCA-1207</t>
  </si>
  <si>
    <t>Ricoh</t>
  </si>
  <si>
    <t>Fi 8170</t>
  </si>
  <si>
    <t>Scanner Ricoh Fi 8170 Parte: fi-8170</t>
  </si>
  <si>
    <t>fi-8170</t>
  </si>
  <si>
    <t>LS05-RPT-SCA-1208</t>
  </si>
  <si>
    <t>Escáner AD345G Parte: AD345</t>
  </si>
  <si>
    <t>AD345</t>
  </si>
  <si>
    <t>LS05-RPT-SER-1209</t>
  </si>
  <si>
    <t>SERVIDOR</t>
  </si>
  <si>
    <t>ML 350</t>
  </si>
  <si>
    <t>0B23661 Hitachi 300GB 15K 6G 3.5" SAS Sin Bandeja</t>
  </si>
  <si>
    <t>0B23661</t>
  </si>
  <si>
    <t>LS05-RPT-SER-1210</t>
  </si>
  <si>
    <t>HP Proliant  DL380 G5</t>
  </si>
  <si>
    <t>146GB 2.5-INCH SERIAL ATTACHED SCSI (SAS) SFF 3G SINGLE PORT HOT-PLUG 10K HARD DRIVE IN HP HOT-PLUG HARD DRIVE TRAY (AS PICTURED)
FOR G1-G7 PROLIANT SAS SERVERS GENUINE HP SERIAL NUMBER AND FIRMWARE</t>
  </si>
  <si>
    <t>432320-001 /431958-B21</t>
  </si>
  <si>
    <t>LS05-RPT-SER-1211</t>
  </si>
  <si>
    <t>274779-001 HP 3.6V NiMH Battery for Servidor HP ML 350</t>
  </si>
  <si>
    <t>274779-001</t>
  </si>
  <si>
    <t>LS05-RPT-SER-1212</t>
  </si>
  <si>
    <t>2GB Kit (2x1GB Modules) RAM Memory</t>
  </si>
  <si>
    <t>LS05-RPT-SER-1213</t>
  </si>
  <si>
    <t>300702-001 HP 2GB memory (1 stick x 2GB) PC2100 266MHz ECC
SDRAM for ML370 / DL380 G3 servers.</t>
  </si>
  <si>
    <t>300702-001</t>
  </si>
  <si>
    <t>LS05-RPT-SER-1214</t>
  </si>
  <si>
    <t>300GB 6G SERIAL ATTACHED SCSI (SAS) 15K 3.5-INCH DUAL PORT HOT-PLUG HARD DRIVE IN HP HOT-PLUG HARD DRIVE TRAY (AS PICTURED) FOR G1-G7 PROLIANT SAS SERVERS GENUINE HP SERIAL NUMBER AND FIRMWARE</t>
  </si>
  <si>
    <t>517350-001 /516814-B21</t>
  </si>
  <si>
    <t>LS05-RPT-SER-1215</t>
  </si>
  <si>
    <t>372213-001 12V VENTILADOR SUNON</t>
  </si>
  <si>
    <t>LS05-RPT-SER-1216</t>
  </si>
  <si>
    <t>375863-015 HP 300-GB 6G 10K 2.5 DP SAS HDD</t>
  </si>
  <si>
    <t>375863-015</t>
  </si>
  <si>
    <t>LS05-RPT-SER-1217</t>
  </si>
  <si>
    <t>ML350 G4</t>
  </si>
  <si>
    <t>384168-B21 HP - 725W,12-V ML350 G4 HOT PLUG REDUNDANT POWER SUPPLY</t>
  </si>
  <si>
    <t>384168-B21</t>
  </si>
  <si>
    <t>LS05-RPT-SER-1218</t>
  </si>
  <si>
    <t>430165-003 HP 146GB 10K RPM 3G SFF SAS 2.5''</t>
  </si>
  <si>
    <t>430165-003</t>
  </si>
  <si>
    <t>LS05-RPT-SER-1219</t>
  </si>
  <si>
    <t>431943-003HP 146GB 3GB/s 15K SAS 3.5"</t>
  </si>
  <si>
    <t>431943-003</t>
  </si>
  <si>
    <t>LS05-RPT-SER-1220</t>
  </si>
  <si>
    <t>459317-001 HP 160GB Hot-Pluggable 7.2K SATA</t>
  </si>
  <si>
    <t>459317-001</t>
  </si>
  <si>
    <t>LS05-RPT-SER-1221</t>
  </si>
  <si>
    <t>507284-001 HP 300-GB 6G 10K 2.5 DP SAS HDD</t>
  </si>
  <si>
    <t>507284-001</t>
  </si>
  <si>
    <t>LS05-RPT-SER-1222</t>
  </si>
  <si>
    <t>655410-150 - HP - 4GB (1X4GB) 1600MHZ PC3-12800</t>
  </si>
  <si>
    <t>655410-150</t>
  </si>
  <si>
    <t>LS05-RPT-SER-1223</t>
  </si>
  <si>
    <t>9TE066-150 SEAGATE DELL 300GB 10k SAS 2.5 6GBPS</t>
  </si>
  <si>
    <t>9TE066-150</t>
  </si>
  <si>
    <t>LS05-RPT-SER-1224</t>
  </si>
  <si>
    <t>D-LINK DNS-323</t>
  </si>
  <si>
    <t>ADAPTADOR DE CORRIENTE PARA DATA STORAGE D-LINK DNS-323</t>
  </si>
  <si>
    <t>LS05-RPT-SER-1225</t>
  </si>
  <si>
    <t>AG691BHP 1TB Internal 7200 RPM fata</t>
  </si>
  <si>
    <t>LS05-RPT-SER-1226</t>
  </si>
  <si>
    <t>HP PROLIANT G5, G6 Y G7</t>
  </si>
  <si>
    <t>BANDEJA CADDY 2.5" SAS SATA PARA DISCO DURO HP PROLIANT G5, G6 Y G7</t>
  </si>
  <si>
    <t>LS05-RPT-SER-1227</t>
  </si>
  <si>
    <t>BATTERY PACK 3.6V ASSEMBLY - 500MAH NICKEL METAL HYDRIDE (NIMH) - OVAL SHAPED, 12.5MM (0.5IN) HIGH, 38MM (1.5IN) WIDE, AND 77MM (3.0IN) LONG</t>
  </si>
  <si>
    <t>307132-001</t>
  </si>
  <si>
    <t>LS05-RPT-SER-1228</t>
  </si>
  <si>
    <t>ML350 G3</t>
  </si>
  <si>
    <t>Board Compaq  ProLiant System I/O Board</t>
  </si>
  <si>
    <t>292234-001 /  322318-001</t>
  </si>
  <si>
    <t>LS05-RPT-SER-1229</t>
  </si>
  <si>
    <t>Dell PowerEdge 2950</t>
  </si>
  <si>
    <t>BOARD PARTE No. 0H603H PARA SERVIDOR Dell PowerEdge 2950</t>
  </si>
  <si>
    <t>0H603H</t>
  </si>
  <si>
    <t>LS05-RPT-SER-1230</t>
  </si>
  <si>
    <t>PERC H330</t>
  </si>
  <si>
    <t>CONTROLADOR INTEGRADO RAID PERC H330</t>
  </si>
  <si>
    <t>405-AAEI</t>
  </si>
  <si>
    <t>LS05-RPT-SER-1231</t>
  </si>
  <si>
    <t>CONTROLADORA AP837B</t>
  </si>
  <si>
    <t>LS05-RPT-SER-1232</t>
  </si>
  <si>
    <t>ML350</t>
  </si>
  <si>
    <t>CONTROLADORA SMART ARRAY 412801-001
SERVIDOR HP PROLIANT ML350 G4P</t>
  </si>
  <si>
    <t>412801-001</t>
  </si>
  <si>
    <t>LS05-RPT-SER-1233</t>
  </si>
  <si>
    <t>DELL HJ161 DUAL XEON SYSTEM BOARD POWEREDGE 1800</t>
  </si>
  <si>
    <t>J7265 0J7265 CN-0J7265</t>
  </si>
  <si>
    <t>LS05-RPT-SER-1234</t>
  </si>
  <si>
    <t>PROLIANTL ML 350</t>
  </si>
  <si>
    <t>DELL XEON 3.2GHZ 1MB L2 800MHZ 604P CPU POWEREDGE 1800 H8430</t>
  </si>
  <si>
    <t>SKU-H8430</t>
  </si>
  <si>
    <t>LS05-RPT-SER-1235</t>
  </si>
  <si>
    <t>DISCO  SATA 1TB 2.5 7,2K CADDY G6 HP</t>
  </si>
  <si>
    <t>LS05-RPT-SER-1236</t>
  </si>
  <si>
    <t>HOT-P 400-ATJZ</t>
  </si>
  <si>
    <t>DISCO DURO  DELL 2TB 7.2K RPM SATA 6GBPS 512N 2.5IN</t>
  </si>
  <si>
    <t>LS05-RPT-SER-1237</t>
  </si>
  <si>
    <t>DISCO DURO  HP 300-GB  G8 G9 12G 15K 3.5 SAS SC737298-001</t>
  </si>
  <si>
    <t>737298-001</t>
  </si>
  <si>
    <t>LS05-RPT-SER-1238</t>
  </si>
  <si>
    <t>DISIPADOR DE CALOR  HP con ventilador para ML350</t>
  </si>
  <si>
    <t>LS05-RPT-SER-1239</t>
  </si>
  <si>
    <t>ETAPA BYPASS UPS PEI DE 30KVA</t>
  </si>
  <si>
    <t>LS05-RPT-SER-1240</t>
  </si>
  <si>
    <t>FAN - 120MM</t>
  </si>
  <si>
    <t>367637-001</t>
  </si>
  <si>
    <t>LS05-RPT-SER-1241</t>
  </si>
  <si>
    <t>FAN ML150 G6</t>
  </si>
  <si>
    <t>519737-001</t>
  </si>
  <si>
    <t>LS05-RPT-SER-1242</t>
  </si>
  <si>
    <t>DL360P</t>
  </si>
  <si>
    <t>FUENTE DE ALIMENTACIÓN DE ENCHUFE DE 460 W HP N/P:643931-001 / 643954 -201 / 660184 -001 / 656362 - B21</t>
  </si>
  <si>
    <t>N/P:643931-001 / 643954 -201 / 660184 -001 / 656362 - B21</t>
  </si>
  <si>
    <t>LS05-RPT-SER-1243</t>
  </si>
  <si>
    <t>MEMORIA HP 16GB (1x16GB) Single Rank x4 PC42400TR (DDR42400)</t>
  </si>
  <si>
    <t>LS05-RPT-SER-1244</t>
  </si>
  <si>
    <t>DIMM</t>
  </si>
  <si>
    <t>MEMORIA RAM DE 16 GB DDR4 PC4 – 2666V –RE1-11 N/P: VM51C MODELO:DIMM, 16 GB, 2666,2RX8,8G, DDR4, R</t>
  </si>
  <si>
    <t>VM51C</t>
  </si>
  <si>
    <t>LS05-RPT-SER-1245</t>
  </si>
  <si>
    <t>MEMORIA RAM DELL 16GB 2RX4 DDR3 PC3 10600R</t>
  </si>
  <si>
    <t>LS05-RPT-SER-1246</t>
  </si>
  <si>
    <t>MEMORIA RAM DE 4GB KIT(2X2GB MODULES) PARADELL POWEREDGE 1800(DDR2-3200 - REG)</t>
  </si>
  <si>
    <t>A0455464</t>
  </si>
  <si>
    <t>LS05-RPT-SER-1247</t>
  </si>
  <si>
    <t>2RX4 PC3-10600E-09-11-E2-03</t>
  </si>
  <si>
    <t>MEMORIAS RAM DE 16 GB MODELO MODELO 2RX4 PC3-10600E-09-11-E2-03 CON NÚMERO DE PARTE 647653-081</t>
  </si>
  <si>
    <t>647653-081 / 664692-001</t>
  </si>
  <si>
    <t>LS05-RPT-SER-1248</t>
  </si>
  <si>
    <t>ML370 G6 Power Supply Backplane Board</t>
  </si>
  <si>
    <t>LS05-RPT-SER-1249</t>
  </si>
  <si>
    <t>MÓDULO DE MEMORIA  RAM 8GB, DDR4, 2133MHz, Single Rank x4, CL15, HP 726718-B21</t>
  </si>
  <si>
    <t>726718-B21</t>
  </si>
  <si>
    <t>LS05-RPT-SER-1250</t>
  </si>
  <si>
    <t>MODULO DE MEMORIA CACHE HP SMART RAID 128 MB</t>
  </si>
  <si>
    <t>356272-001</t>
  </si>
  <si>
    <t>LS05-RPT-SER-1251</t>
  </si>
  <si>
    <t>592267-002</t>
  </si>
  <si>
    <t>POWER SUPPLY 573W</t>
  </si>
  <si>
    <t>LS05-RPT-SER-1252</t>
  </si>
  <si>
    <t>Seagate 300GB 10K 2.5" 6Gbps SAS ST9300605SS</t>
  </si>
  <si>
    <t>LS05-RPT-SER-1253</t>
  </si>
  <si>
    <t>T410</t>
  </si>
  <si>
    <t>TARJETA CONTROLADORA PERC 6 I SASSATA RAID DELL POWEREDGE T410</t>
  </si>
  <si>
    <t>LS05-RPT-SER-1254</t>
  </si>
  <si>
    <t>TARJETA DE RED 1Gbps PCI-E SERVER ADAPTER</t>
  </si>
  <si>
    <t>503827-001</t>
  </si>
  <si>
    <t>LS05-RPT-SER-1255</t>
  </si>
  <si>
    <t>Ultrium 920 SAS HH Internal Tape drive</t>
  </si>
  <si>
    <t>LS05-RPT-SER-1256</t>
  </si>
  <si>
    <t>822531-001</t>
  </si>
  <si>
    <t>VENTILADOR HP DL360 G8</t>
  </si>
  <si>
    <t>LS05-RPT-SER-1257</t>
  </si>
  <si>
    <t>4GB 240P PC3-10666 CL7 18C 256X8 DDR3-1333 ECC DIMM</t>
  </si>
  <si>
    <t>LS05-RPT-SER-1258</t>
  </si>
  <si>
    <t>DISCO DURO SEAGATE DE 4TB 7.2K 3.5* 12Gb7s kn SAS ST4000NM0095</t>
  </si>
  <si>
    <t>ST4000NM0095</t>
  </si>
  <si>
    <t>LS05-RPT-SER-1259</t>
  </si>
  <si>
    <t>Servidor</t>
  </si>
  <si>
    <t>R750</t>
  </si>
  <si>
    <t>Dell R750 según Especificaciones Técnicas</t>
  </si>
  <si>
    <t>LS05-RPT-SER-1261</t>
  </si>
  <si>
    <t>TesiraFORTÉ DAN CI</t>
  </si>
  <si>
    <t>LS05-RPT-SER-1262</t>
  </si>
  <si>
    <t>R760XSH2FY24v1.1</t>
  </si>
  <si>
    <t>Servidor Rack Dell Xeon G 5416S 32GB 480GB SSD 3.5-12 PERCH755 iDRAC9 Dat NIC57416 3PS+4HR Parte: R760XSH2FY24v1.1</t>
  </si>
  <si>
    <t>LS05-RPT-SUP-1263</t>
  </si>
  <si>
    <t>Supresor</t>
  </si>
  <si>
    <t>AUDIOLINK</t>
  </si>
  <si>
    <t>960-001060</t>
  </si>
  <si>
    <t>4 Supresor de realimentación de entrada con alimentación phantom para entrada de micro y bucle AUDIOLINK a través de la cadena Parte: 960-001060</t>
  </si>
  <si>
    <t>LS05-RPT-SUP-1264</t>
  </si>
  <si>
    <t>VIS-FS100-A</t>
  </si>
  <si>
    <t>4 Supresor de realimentación de entrada con alimentación phantom para entrada de micro y bucle AUDIOLINK a través de la cadena Parte: VIS-FS100-A</t>
  </si>
  <si>
    <t>LS05-RPT-SVC-1265</t>
  </si>
  <si>
    <t>Sistema VideoConferencia</t>
  </si>
  <si>
    <t>LIFESIZE</t>
  </si>
  <si>
    <t>LFZ-033</t>
  </si>
  <si>
    <t>SISTEMA VIDEOCONFERENCIA LIFESIZE ICON 450 Parte: LFZ-033</t>
  </si>
  <si>
    <t>LS05-RPT-SOP-1266</t>
  </si>
  <si>
    <t>Soporte</t>
  </si>
  <si>
    <t>LMB-180U</t>
  </si>
  <si>
    <t>Soporte en U para Lm-1802 Parte: LMB-180U</t>
  </si>
  <si>
    <t>LS05-RPT-SOPP-1267</t>
  </si>
  <si>
    <t>Soporte Pared</t>
  </si>
  <si>
    <t>ACC-BTV-1099</t>
  </si>
  <si>
    <t>SOPORTE PARED TV 32"- 55" Parte: -ACC-BTV-1099</t>
  </si>
  <si>
    <t>LS05-RPT-SUM-1268</t>
  </si>
  <si>
    <t>Suministro</t>
  </si>
  <si>
    <t>DS-530</t>
  </si>
  <si>
    <t>Suministro de Escáner Epson DS-530 Parte: B11B236201</t>
  </si>
  <si>
    <t>B11B236201</t>
  </si>
  <si>
    <t>LS05-RPT-SWT-1269</t>
  </si>
  <si>
    <t>Switch</t>
  </si>
  <si>
    <t>WiFi SoHo MIKROTIK</t>
  </si>
  <si>
    <t>RB952Ui5ac2nD</t>
  </si>
  <si>
    <t>SWITCHING &amp; ROUTING Router WiFi SoHo MIKROTIK RB95 Parte: RB952Ui5ac2nD</t>
  </si>
  <si>
    <t>LS05-RPT-SWT-1270</t>
  </si>
  <si>
    <t>HPE 5520 48G 4SFP</t>
  </si>
  <si>
    <t>HPE 5520 48G 4SFP+ HI Swch Parte: R8M26A</t>
  </si>
  <si>
    <t>R8M26A</t>
  </si>
  <si>
    <t>LS05-RPT-SWT-1271</t>
  </si>
  <si>
    <t>CRS354-48G- 4S+2Q+RM</t>
  </si>
  <si>
    <t>Switch capa 3 de MikroTik CRS354-48G4S+2Q+RM con 48 puertos gigabit, 4 ranuras SFP+ y 2 ranuras QSFP+, version para rack Parte: CRS354-48G- 4S+2Q+RM</t>
  </si>
  <si>
    <t>LS05-RPT-SWT-1272</t>
  </si>
  <si>
    <t>ALLIED</t>
  </si>
  <si>
    <t>ATX51052GPX10-1</t>
  </si>
  <si>
    <t>SWITCH ALLIED TELESIS Parte: ATX51052GPX10-1</t>
  </si>
  <si>
    <t>LS05-RPT-SWT-1273</t>
  </si>
  <si>
    <t>JL682A</t>
  </si>
  <si>
    <t>Switch Aruba Ion 1930 24G 4SPF Parte: JL682A</t>
  </si>
  <si>
    <t>LS05-RPT-SWT-1274</t>
  </si>
  <si>
    <t>DGS-3630-28TC</t>
  </si>
  <si>
    <t>Switch D-LINK DGS-3630-28TC Parte: DGS-3630-28TC-S</t>
  </si>
  <si>
    <t>DGS-3630-28TC-S</t>
  </si>
  <si>
    <t>LS05-RPT-SWT-1275</t>
  </si>
  <si>
    <t>RGES05</t>
  </si>
  <si>
    <t>SWITCH 5 PUERTOS 10/100 NO ADMINISTRABLE Parte: RGES05</t>
  </si>
  <si>
    <t>LS05-RPT-TARJ-1276</t>
  </si>
  <si>
    <t>TARJETAS</t>
  </si>
  <si>
    <t>L11343-001</t>
  </si>
  <si>
    <t>HP L11343-001 AMD Radeon RX550 4GB GDDR5-3TK71AA PARTE: L11343-001</t>
  </si>
  <si>
    <t>LS05-RPT-TARJ-1277</t>
  </si>
  <si>
    <t>TARJETAS CONTROL Y POTENCIA PARTES 2933304701, 2933304801</t>
  </si>
  <si>
    <t>LS05-RPT-TARJ-1278</t>
  </si>
  <si>
    <t>COMPTAIBLE</t>
  </si>
  <si>
    <t>Tarjeta de video Radeon Rx 550 4Gb DDR 5</t>
  </si>
  <si>
    <t>Televisor</t>
  </si>
  <si>
    <t>Samsung</t>
  </si>
  <si>
    <t>FLAT LED Smart TV 55</t>
  </si>
  <si>
    <t>Televisor Samsung FLAT LED Smart TV 55 pulgadas Crystal UHD 4K /3,840 x 2,160 /HDR / DVB-T2 /LAN /WIFI 5 / Bluetooth 5.2 / Google Meet / AirPlay 2 /modo ambiente/ Modo Juego/ HDMI x 3/ USB x1</t>
  </si>
  <si>
    <t>Smart</t>
  </si>
  <si>
    <t>LS05-RPT-TLV-1279</t>
  </si>
  <si>
    <t>Smart TV 55</t>
  </si>
  <si>
    <t>Televisor Samsung FLAT QLED Smart TV 55 pulgadas Parte: QN55Q60CAKXZL</t>
  </si>
  <si>
    <t>QN55Q60CAKXZL</t>
  </si>
  <si>
    <t>LS05-RPT-TAB-1280</t>
  </si>
  <si>
    <t>Tablero</t>
  </si>
  <si>
    <t>TRP312T</t>
  </si>
  <si>
    <t>TABLERO ELÉCTRICO DE 225A, 12 CIRCUITOS, 3F Y POSIBILIDAD DE TOTALIZADOR Parte: TRP312T</t>
  </si>
  <si>
    <t>LS05-RPT-TAB-1281</t>
  </si>
  <si>
    <t>1501-TRP318TG</t>
  </si>
  <si>
    <t>TABLERO 18 CIRCUITO TRIFASICO E/T TRP 318TG 225A C/GALV TERCOL Parte: 1501-TRP318TG</t>
  </si>
  <si>
    <t>LS05-RPT-TABT-1282</t>
  </si>
  <si>
    <t>Tablet</t>
  </si>
  <si>
    <t>Samsumg</t>
  </si>
  <si>
    <t>S9 Plus wifi</t>
  </si>
  <si>
    <t>Tablet Samsung Galaxy Tab S9 Plus wifi, 12GB/256GB, 12.4" Beige, Android 13, Cámara 13.0 MP + 8.0 MP, Flahs frontal 12.0MP, IP68, Octa Core 3.36GHz,2.8GHz,2GHz. Estuche, teclado, lápiz y adaptador de corriente.</t>
  </si>
  <si>
    <t>LS05-RPT-TLON-1283</t>
  </si>
  <si>
    <t>Telon</t>
  </si>
  <si>
    <t>Telón Eléctrico</t>
  </si>
  <si>
    <t>Telón Eléctrico para Video Proyección 410x305 cm, 202", motor tubular 110V AC, anclaje  techo/pared, Tela en PVC de alta
resistencia, con control de mando a distancia RF Parte: TE-41</t>
  </si>
  <si>
    <t>TE-41</t>
  </si>
  <si>
    <t>LS05-RPT-TNER-1284</t>
  </si>
  <si>
    <t>Toner</t>
  </si>
  <si>
    <t>MPS 5501</t>
  </si>
  <si>
    <t>Tóner MPS 5501</t>
  </si>
  <si>
    <t>LS05-RPT-TERM-1285</t>
  </si>
  <si>
    <t>Terminal</t>
  </si>
  <si>
    <t>TERMINAL HORQUILLA AWG 16-14 AZUL</t>
  </si>
  <si>
    <t>LS05-RPT-TERM-1286</t>
  </si>
  <si>
    <t>Terminal de Ojo para Cable 1/0 AWG</t>
  </si>
  <si>
    <t>LS05-RPT-TERM-1287</t>
  </si>
  <si>
    <t>Suministro terminal de Horquilla 14 AWG</t>
  </si>
  <si>
    <t>LS05-RPT-TUBO-1288</t>
  </si>
  <si>
    <t>Tubo</t>
  </si>
  <si>
    <t>TGA-1-2</t>
  </si>
  <si>
    <t>TUBO GALVANIZADO 1/2 X 3MTS IMC Parte: TGA-1-2</t>
  </si>
  <si>
    <t>LS05-RPT-TUBO-1289</t>
  </si>
  <si>
    <t>Tubo EMT 2" 3MTs</t>
  </si>
  <si>
    <t>LS05-RPT-TREL-1290</t>
  </si>
  <si>
    <t>TROQUE ELECTRICO</t>
  </si>
  <si>
    <t>TME12-BL</t>
  </si>
  <si>
    <t>TROQUEL ELÉCTRICO PARA CANALETA 12 CM BLANCO CAL 22 Parte: TME12-BL</t>
  </si>
  <si>
    <t>LS05-RPT-TKCT-1291</t>
  </si>
  <si>
    <t>ThinkCentre</t>
  </si>
  <si>
    <t>M75q</t>
  </si>
  <si>
    <t>ThinkCentre M75q Gen 2 DURHAM Parte: M75q</t>
  </si>
  <si>
    <t>LS05-RPT-UDAL-1292</t>
  </si>
  <si>
    <t>UNIDAD DE ALMACENAMIENTO</t>
  </si>
  <si>
    <t>DISCO DURO  DE 1 TB SSH (ESTADO SOLIDO)</t>
  </si>
  <si>
    <t>LS05-RPT-UDAL-1293</t>
  </si>
  <si>
    <t>DISCO DURO 10 TB EXTERNO</t>
  </si>
  <si>
    <t>LS05-RPT-UDAL-1294</t>
  </si>
  <si>
    <t>DISCO EXTERNO DE 1TB - USB - RESISTENTE A: GOLPES Y HUMEDAD</t>
  </si>
  <si>
    <t>LS05-RPT-UDAL-1295</t>
  </si>
  <si>
    <t>DISCO DURO DE ESTADO SOLIDO 480GB KINGSTON A400 -480G</t>
  </si>
  <si>
    <t>LS05-RPT-UDAL-1296</t>
  </si>
  <si>
    <t>DISCO DURO 2.5" SATA SSD  480GB 6Gb/s</t>
  </si>
  <si>
    <t>LS05-RPT-UDAL-1297</t>
  </si>
  <si>
    <t>DISCO DURO EXTERNO 1 TB</t>
  </si>
  <si>
    <t>LS05-RPT-UDAL-1298</t>
  </si>
  <si>
    <t>DISCO DURO EXTERNO 4 TB</t>
  </si>
  <si>
    <t>LS05-RPT-UNB-1299</t>
  </si>
  <si>
    <t>Unidad Base</t>
  </si>
  <si>
    <t>Unidad base de micrófono de cuello de cisne empotrable Parte: DXN10013</t>
  </si>
  <si>
    <t>LS05-RPT-UNB-1300</t>
  </si>
  <si>
    <t>VIS-GSK-F</t>
  </si>
  <si>
    <t>Unidad base de micrófono de cuello de cisne empotrable Parte: VIS-GSK-F</t>
  </si>
  <si>
    <t>LS05-RPT-UDC-1301</t>
  </si>
  <si>
    <t>Unidad de Conferencia</t>
  </si>
  <si>
    <t>CS-302C</t>
  </si>
  <si>
    <t>Unidad de conferencia para EL SN-258. Usa cable específico de 9 pines para conectar, con micrófono de cuello de
ganso, tiene un minialtavoz incorporado y salida de auriculares (presidente y delegado mismo precio) PARTE: CS-302C</t>
  </si>
  <si>
    <t>LS05-RPT-USBE-1302</t>
  </si>
  <si>
    <t>UNIDAD SUPERIOR BANDEJA DE ENTRADA DE PAPEL</t>
  </si>
  <si>
    <t>UNIDAD SUPERIOR BANDEJA DE ENTRADA DE PAPEL O ALIMENTACION SCANNER FUJITSU FI-7280</t>
  </si>
  <si>
    <t>LS05-RPT-UNF-1303</t>
  </si>
  <si>
    <t>UNIDAD FUSORA</t>
  </si>
  <si>
    <t>JC91-01176A</t>
  </si>
  <si>
    <t>UNIDAD FUSORA 120V SAMSUNG PROXPRESS M4530ND Parte: JC91-01176A</t>
  </si>
  <si>
    <t>LS05-RPT-UPS-1304</t>
  </si>
  <si>
    <t>UPS</t>
  </si>
  <si>
    <t>TRIPP-LITE</t>
  </si>
  <si>
    <t>BOARD RECTIFICADORA 3CH-A</t>
  </si>
  <si>
    <t>LS05-RPT-UPS-1305</t>
  </si>
  <si>
    <t>CABLE NO 8 AWG DE 100CM SOLDADO CONECTOR DE TERMINAL HEMBRA A HEMBRA</t>
  </si>
  <si>
    <t>LS05-RPT-UPS-1306</t>
  </si>
  <si>
    <t>CABLE NO 8 AWG DE 40 CM SOLDADO CONECTOR DE TERMINAL HEMBRA A HEMBRA</t>
  </si>
  <si>
    <t>LS05-RPT-UPS-1307</t>
  </si>
  <si>
    <t>2GB 240P PC3-10666 CL7 18C 128X8 DDR3-1333 ECC DIMM</t>
  </si>
  <si>
    <t>LS05-RPT-UPS-1308</t>
  </si>
  <si>
    <t>ARANDELAS DE 6MM</t>
  </si>
  <si>
    <t>LS05-RPT-UPS-1309</t>
  </si>
  <si>
    <t>FULLTECH</t>
  </si>
  <si>
    <t>BASE EN ALUMINIO PARA MONTAJE DE 3 VENTILADORES en UPS TITAN DE 40 KVA</t>
  </si>
  <si>
    <t>LS05-RPT-UPS-1310</t>
  </si>
  <si>
    <t>CSB</t>
  </si>
  <si>
    <t>GP1272F2</t>
  </si>
  <si>
    <t>BATERIA DC 12V A 7.2 AH GP1272F2</t>
  </si>
  <si>
    <t>LS05-RPT-UPS-1311</t>
  </si>
  <si>
    <t>BATERÍA DE REPUESTO KIT TRIPP-LITE SMART1500LCD</t>
  </si>
  <si>
    <t>B01MQILW7Z</t>
  </si>
  <si>
    <t>LS05-RPT-UPS-1312</t>
  </si>
  <si>
    <t>VISIÓN</t>
  </si>
  <si>
    <t>6FM75</t>
  </si>
  <si>
    <t>BATERÍA MARCA VISIÓN MODELO 6FM75, 12V 75AH.</t>
  </si>
  <si>
    <t>LS05-RPT-UPS-1313</t>
  </si>
  <si>
    <t>MTEK</t>
  </si>
  <si>
    <t>BATERÍA SELLADA 12V 12A</t>
  </si>
  <si>
    <t>MT-12120</t>
  </si>
  <si>
    <t>LS05-RPT-UPS-1314</t>
  </si>
  <si>
    <t>VISION</t>
  </si>
  <si>
    <t>CP1270</t>
  </si>
  <si>
    <t>BATERIA VISION CP1270 12V-7.0AH</t>
  </si>
  <si>
    <t>LS05-RPT-UPS-1315</t>
  </si>
  <si>
    <t>BATERÍA YUASA GENESIS NP7-12 12V / 7AH SLA CON TERMINAL F2</t>
  </si>
  <si>
    <t>LS05-RPT-UPS-1316</t>
  </si>
  <si>
    <t>B B BATTERY</t>
  </si>
  <si>
    <t>BATTERY LEAD ACID 12V 26AH B B BATTERY BP26-12-B1</t>
  </si>
  <si>
    <t>BP26-12-B1</t>
  </si>
  <si>
    <t>LS05-RPT-UPS-1317</t>
  </si>
  <si>
    <t>SCHNEIDEREZ9F56332</t>
  </si>
  <si>
    <t>EZ9F56332</t>
  </si>
  <si>
    <t>BREAKER PARA RIEL 3*32AMP</t>
  </si>
  <si>
    <t>LS05-RPT-UPS-1318</t>
  </si>
  <si>
    <t>THHN THWN-2</t>
  </si>
  <si>
    <t>CABLE # 10 CENTELSA BLANCO * MTS</t>
  </si>
  <si>
    <t>LS05-RPT-UPS-1319</t>
  </si>
  <si>
    <t>CABLE 10 AWG DE 20 CM SOLDADO CONECTOR DE TERMINAL HEMBRA A HEMBRA</t>
  </si>
  <si>
    <t>LS05-RPT-UPS-1320</t>
  </si>
  <si>
    <t>CABLE ENCAUCHETADO 3X18 DE 1 METRO</t>
  </si>
  <si>
    <t>LS05-RPT-UPS-1321</t>
  </si>
  <si>
    <t>PROCABLES / NEXANS / CENTELSA</t>
  </si>
  <si>
    <t>CABLE THHN/ITHWN CALIBRE 10 X METRO COLOR AZUL</t>
  </si>
  <si>
    <t>CB10</t>
  </si>
  <si>
    <t>LS05-RPT-UPS-1322</t>
  </si>
  <si>
    <t>CABLE THHN/ITHWN CALIBRE 10 X METRO COLOR BLANCO</t>
  </si>
  <si>
    <t>LS05-RPT-UPS-1323</t>
  </si>
  <si>
    <t>CABLE THHN/ITHWN CALIBRE 10 X METRO COLOR NEGRO</t>
  </si>
  <si>
    <t>LS05-RPT-UPS-1324</t>
  </si>
  <si>
    <t>CAJA 6 CIRCUITOS MINI PRAGMA SOBREPONER PARA BREAKER ENCHUFABLE 27TE6M</t>
  </si>
  <si>
    <t>27TE6M</t>
  </si>
  <si>
    <t>LS05-RPT-UPS-1325</t>
  </si>
  <si>
    <t>BECKER</t>
  </si>
  <si>
    <t>B12</t>
  </si>
  <si>
    <t>CAJA PARA BREAKERS SOBRE PONER 3 ESPACIOS
+ NEUTRO + TIERRA .PLASTICA</t>
  </si>
  <si>
    <t>N153-12</t>
  </si>
  <si>
    <t>LS05-RPT-UPS-1326</t>
  </si>
  <si>
    <t>CROUSE-HINDS</t>
  </si>
  <si>
    <t>TP7018</t>
  </si>
  <si>
    <t>CAJA RATWELL REF 5800 SALIDAS ROSCADA 3/4"</t>
  </si>
  <si>
    <t>LS05-RPT-UPS-1327</t>
  </si>
  <si>
    <t>COLAPSIBLE 1/4"</t>
  </si>
  <si>
    <t>CHAZOS SUPRA 5/16" * 2" CON TORNILLO</t>
  </si>
  <si>
    <t>5/16*2</t>
  </si>
  <si>
    <t>LS05-RPT-UPS-1328</t>
  </si>
  <si>
    <t>CLAVIJA DE SEGURIDAD, ADAPTADOR DE BLOQUEO L5-30</t>
  </si>
  <si>
    <t>LS05-RPT-UPS-1329</t>
  </si>
  <si>
    <t>TRIPPLITE</t>
  </si>
  <si>
    <t>DISPLAY MARCA TRIPPLITE REF: LCD10K</t>
  </si>
  <si>
    <t>LCD10K</t>
  </si>
  <si>
    <t>LS05-RPT-UPS-1330</t>
  </si>
  <si>
    <t>GAMATRONIC</t>
  </si>
  <si>
    <t>DISPLAY PARA UPS GAMATRONIC</t>
  </si>
  <si>
    <t>LS05-RPT-UPS-1331</t>
  </si>
  <si>
    <t>TRIPP LITE</t>
  </si>
  <si>
    <t>SU 40000</t>
  </si>
  <si>
    <t>DISPLAY PARA UPS TRIPP LITE 40 KVA</t>
  </si>
  <si>
    <t>LS05-RPT-UPS-1332</t>
  </si>
  <si>
    <t>Estabilizador de energia o regulador de voltage POWEST - de mas 3000 Watts</t>
  </si>
  <si>
    <t>LS05-RPT-UPS-1333</t>
  </si>
  <si>
    <t>ENERGEX</t>
  </si>
  <si>
    <t>PR - 1000N</t>
  </si>
  <si>
    <t>ESTABILIZADOR ENERGEX 1000W PR- 1000N</t>
  </si>
  <si>
    <t>LS05-RPT-UPS-1334</t>
  </si>
  <si>
    <t>ETAPA INVERSOR PARA UPS PEI 30KVA</t>
  </si>
  <si>
    <t>LS05-RPT-UPS-1335</t>
  </si>
  <si>
    <t>GRAPA COLGANTE TIPO PERA 3/4"</t>
  </si>
  <si>
    <t>LS05-RPT-UPS-1336</t>
  </si>
  <si>
    <t>GUASA DE AJUSTE DE 6MM</t>
  </si>
  <si>
    <t>LS05-RPT-UPS-1337</t>
  </si>
  <si>
    <t>PEI POWER COM</t>
  </si>
  <si>
    <t>INVERSOR UPS PEI 3KVA</t>
  </si>
  <si>
    <t>LS05-RPT-UPS-1338</t>
  </si>
  <si>
    <t>WAGO</t>
  </si>
  <si>
    <t>A 0-9</t>
  </si>
  <si>
    <t>MARQUILLAS Y ROTULOS PARA CABLEADO</t>
  </si>
  <si>
    <t>LS05-RPT-UPS-1339</t>
  </si>
  <si>
    <t>METROS DE CABLE # 10 COLOR NEGRO. THWN-10N</t>
  </si>
  <si>
    <t>THWN-10N</t>
  </si>
  <si>
    <t>LS05-RPT-UPS-1340</t>
  </si>
  <si>
    <t>MODULO DE FACTOR DE POTENCIA PARA UPS DE 18 KVA</t>
  </si>
  <si>
    <t>LS05-RPT-UPS-1341</t>
  </si>
  <si>
    <t>POWEST TITAN 6 KVA ON-LINE DE DOBLE CONVERSIÓN 6 KVA / 5400 WATTS BIFASICA</t>
  </si>
  <si>
    <t>UPS POWEST</t>
  </si>
  <si>
    <t>LS05-RPT-UPS-1342</t>
  </si>
  <si>
    <t>PRENSA ESTOPA PLASTICA DE 21MM DEXON DXN35060</t>
  </si>
  <si>
    <t>DXN35060</t>
  </si>
  <si>
    <t>LS05-RPT-UPS-1343</t>
  </si>
  <si>
    <t>REGULADOR DE VOLTAJE MONOFÁSICO DE 3KVA</t>
  </si>
  <si>
    <t>LS05-RPT-UPS-1344</t>
  </si>
  <si>
    <t>REGULADOR DE VOLTAJE PROPC 1000</t>
  </si>
  <si>
    <t>LS05-RPT-UPS-1345</t>
  </si>
  <si>
    <t>REGULADOR VOLTAJE FORZA 1200 VA</t>
  </si>
  <si>
    <t>LS05-RPT-UPS-1346</t>
  </si>
  <si>
    <t>SU20KPM-MD6926 - POWER MODULE FOR NH SYSTEMS SUMINISTRO</t>
  </si>
  <si>
    <t>LS05-RPT-UPS-1347</t>
  </si>
  <si>
    <t>TP7292</t>
  </si>
  <si>
    <t>TAPA CIEGA 5800 METALICA</t>
  </si>
  <si>
    <t>LS05-RPT-UPS-1348</t>
  </si>
  <si>
    <t>TARJETA CARGADORA PARA UPS SU10000RT3U</t>
  </si>
  <si>
    <t>P/N2933303731</t>
  </si>
  <si>
    <t>LS05-RPT-UPS-1349</t>
  </si>
  <si>
    <t>CARD PC 075</t>
  </si>
  <si>
    <t>TARJETA CONTROL DISPLAY UPS GAMATRONIC</t>
  </si>
  <si>
    <t>LS05-RPT-UPS-1350</t>
  </si>
  <si>
    <t>30 KVA</t>
  </si>
  <si>
    <t>TARJETA DE COMUNICACIÓN UPS PEI 30KVA</t>
  </si>
  <si>
    <t>LS05-RPT-UPS-1351</t>
  </si>
  <si>
    <t>GEICARD PC801T</t>
  </si>
  <si>
    <t>TARJETA DE CONTROL UPS GAMATRONIC</t>
  </si>
  <si>
    <t>LS05-RPT-UPS-1352</t>
  </si>
  <si>
    <t>WEBCARDLX</t>
  </si>
  <si>
    <t>TARJETA DE RED TRIPP-LITE WEBCARDLX</t>
  </si>
  <si>
    <t>LS05-RPT-UPS-1353</t>
  </si>
  <si>
    <t>TARJETA DEL INVERSON Y CONTROL</t>
  </si>
  <si>
    <t>LS05-RPT-UPS-1354</t>
  </si>
  <si>
    <t>TARJETA FUENTE PARA UPS 30</t>
  </si>
  <si>
    <t>LS05-RPT-UPS-1355</t>
  </si>
  <si>
    <t>CARD 968</t>
  </si>
  <si>
    <t>TARJETA FUENTE PRINCIPAL GAMATRONIC CARD 968</t>
  </si>
  <si>
    <t>LS05-RPT-UPS-1356</t>
  </si>
  <si>
    <t>CARD PC8773</t>
  </si>
  <si>
    <t>TARJETA PRINCIPAL DE FUENTE UPS GAMATRONIC</t>
  </si>
  <si>
    <t>LS05-RPT-UPS-1357</t>
  </si>
  <si>
    <t>TARJETA PRINCIPAL UPS TRIPPLITE DE 3 KVA</t>
  </si>
  <si>
    <t>LS05-RPT-UPS-1358</t>
  </si>
  <si>
    <t>SU20k3/3</t>
  </si>
  <si>
    <t>TARJETAS CARGADORA PARA UPS  20 KVAS /3 REF. 3CH-C BOARD/ CHARGER BOARD</t>
  </si>
  <si>
    <t>16-05001212-S03</t>
  </si>
  <si>
    <t>LS05-RPT-UPS-1359</t>
  </si>
  <si>
    <t>TERMINAL CONECTOR FASTON AISLADA AMARILLA CABLE 10-12</t>
  </si>
  <si>
    <t>LS05-RPT-UPS-1360</t>
  </si>
  <si>
    <t>TERMINAL DE COMPRESIÓN DE OJO EN COBRE</t>
  </si>
  <si>
    <t>LS05-RPT-UPS-1361</t>
  </si>
  <si>
    <t>120MM</t>
  </si>
  <si>
    <t>TERMOENCOGIBLE AMARILLO+AZUL+ROJO * MTS</t>
  </si>
  <si>
    <t>LS05-RPT-UPS-1362</t>
  </si>
  <si>
    <t>TORNILLO HEXAGONAL 3/4 6MM</t>
  </si>
  <si>
    <t>LS05-RPT-UPS-1363</t>
  </si>
  <si>
    <t>EXN</t>
  </si>
  <si>
    <t>TOTALIZADOR INDUSTRIAL BREKER 100AMP FIJO</t>
  </si>
  <si>
    <t>EZC100F 100A</t>
  </si>
  <si>
    <t>LS05-RPT-UPS-1364</t>
  </si>
  <si>
    <t>TRAMO DE CANALETA PLÁSTICA ADHESIVA 1X3 CENTÍMETROS. DXN10111</t>
  </si>
  <si>
    <t>DXN10111</t>
  </si>
  <si>
    <t>LS05-RPT-UPS-1365</t>
  </si>
  <si>
    <t>UNION ROSCADA 3/4" GALVANIZADA</t>
  </si>
  <si>
    <t>LS05-RPT-UPS-1366</t>
  </si>
  <si>
    <t>TITAN</t>
  </si>
  <si>
    <t>EA9930</t>
  </si>
  <si>
    <t>UPS SOLTEC ON LINE TITAN EA9930 DE  30KVA, UPS CON ALTO FACTOR DEPOTENCIA DE ENTRADA 0.99 Y SALIDA DE 1, BANCO DE BATERÍA INTERNOS, SOFTWARE DE MONITOREO LOCAL, PANTALLA LCD CON DMINISTRACDETALLADA DEL SISTEMA, ACCESO FRONTAL PARA DMINISTRACIÓN, TRANSFORM</t>
  </si>
  <si>
    <t>LS05-RPT-UPS-1367</t>
  </si>
  <si>
    <t>CABLE # 10 CENTELSA NEGRO * MTS</t>
  </si>
  <si>
    <t>LS05-RPT-UPS-1368</t>
  </si>
  <si>
    <t>CABLE # 10 CENTELSA VERDE * MTS</t>
  </si>
  <si>
    <t>LS05-RPT-UPS-1369</t>
  </si>
  <si>
    <t>CABLE THHN/ITHWN CALIBRE 10 X METRO COLOR ROJO</t>
  </si>
  <si>
    <t>LS05-RPT-UPS-1370</t>
  </si>
  <si>
    <t>FL1290H</t>
  </si>
  <si>
    <t>BATERÍAS FULI BATTERY 12V 9AH</t>
  </si>
  <si>
    <t>LS05-RPT-UPS-1371</t>
  </si>
  <si>
    <t>APC</t>
  </si>
  <si>
    <t>RBC17</t>
  </si>
  <si>
    <t>BATERÍA MARCA APC REF: CSB HR1234WF2  12V 9AH MODELO GENUINE RBC17</t>
  </si>
  <si>
    <t>LS05-RPT-UPS-1372</t>
  </si>
  <si>
    <t>CABLE 10 AWG DE 13 CM SOLDADO CONECTOR DE TERMINAL HEMBRA A HEMBRA</t>
  </si>
  <si>
    <t>LS05-RPT-UPS-1373</t>
  </si>
  <si>
    <t>FULI BATTERY</t>
  </si>
  <si>
    <t>FL1275GS</t>
  </si>
  <si>
    <t>BATERÍA SELLADA FULIBATTERY 12V-7.5AH REF. FL1275GS</t>
  </si>
  <si>
    <t>LS05-RPT-UPS-1374</t>
  </si>
  <si>
    <t>BATERIA SELLADA 12V-18AH REF FL12180</t>
  </si>
  <si>
    <t>LS05-RPT-UPS-1375</t>
  </si>
  <si>
    <t>Bbbattery</t>
  </si>
  <si>
    <t>BP40-12</t>
  </si>
  <si>
    <t>BATERIA DC MARCA BbBATTERY MODELO BP40-12 VOLTAJE 12V, CORRIENTE 40AH</t>
  </si>
  <si>
    <t>LS05-RPT-UPS-1376</t>
  </si>
  <si>
    <t>CABLE SOLDADOR  # 2 AWG MARCA CENTELSA O PROCABLES</t>
  </si>
  <si>
    <t>LS05-RPT-UPS-1377</t>
  </si>
  <si>
    <t>NEXANS O CONDUMEX</t>
  </si>
  <si>
    <t>RETIE, NTC 1332 Y UL 83</t>
  </si>
  <si>
    <t>CABLE ELECTRICO DE COBRE CALIBRE NUMERO 12 AWG 7 HILOS X 200 METROS</t>
  </si>
  <si>
    <t>LS05-RPT-UPS-1378</t>
  </si>
  <si>
    <t>TERMINALES PLANAS PARA BATERÍA CALIBRE 10-12</t>
  </si>
  <si>
    <t>LS05-RPT-UPS-1379</t>
  </si>
  <si>
    <t>BATERIA FL12550(12V55AH/20HR)</t>
  </si>
  <si>
    <t>LS05-RPT-UPS-1380</t>
  </si>
  <si>
    <t>POWEST</t>
  </si>
  <si>
    <t>EA9980</t>
  </si>
  <si>
    <t>UPS POWEST EA9980 80KVA PARTE: NUOLT-7648</t>
  </si>
  <si>
    <t>NUOLT-7648</t>
  </si>
  <si>
    <t>LS05-RPT-UPS-1381</t>
  </si>
  <si>
    <t>Power Energy</t>
  </si>
  <si>
    <t>PE8920</t>
  </si>
  <si>
    <t>UPS Power Energy ON-LINE 20KVA PARTE: PE8920</t>
  </si>
  <si>
    <t>LS05-RPT-UPS-1382</t>
  </si>
  <si>
    <t>Titan</t>
  </si>
  <si>
    <t>NUOLT-7572</t>
  </si>
  <si>
    <t>UPS POWEST Titan de 15KVA PARTE: NUOLT-7572</t>
  </si>
  <si>
    <t>LS05-RPT-UPS-1383</t>
  </si>
  <si>
    <t>UPS TrippLite 3KVA PARTE: SU3000RTXLCD2U</t>
  </si>
  <si>
    <t>LS05-RPT-UPS-1384</t>
  </si>
  <si>
    <t>GXT5</t>
  </si>
  <si>
    <t>GXT5-10KMVRT6UXLN</t>
  </si>
  <si>
    <t>Liebert GXT5, 10.000 VA Parte: GXT5-10KMVRT6UXLN</t>
  </si>
  <si>
    <t>LS05-RPT-UPS-1385</t>
  </si>
  <si>
    <t>UPS trifasico doble conversión 50kVA + tarjeta de red</t>
  </si>
  <si>
    <t>LS05-RPT-UPSR-1386</t>
  </si>
  <si>
    <t>UPS_REGULADOR</t>
  </si>
  <si>
    <t>hgl1.2-12, vdc12, ah1.2</t>
  </si>
  <si>
    <t>BATERÍA HGL1.2-12, VDC12, AH1.2</t>
  </si>
  <si>
    <t>LS05-RPT-UPSR-1387</t>
  </si>
  <si>
    <t>hgl1.2-6, vdc6, ah 1.2</t>
  </si>
  <si>
    <t>BATERÍA HGL1.2-6, VDC6, AH 1.2</t>
  </si>
  <si>
    <t>LS05-RPT-UPSR-1388</t>
  </si>
  <si>
    <t>hgl100-12c, vdc12, ah100</t>
  </si>
  <si>
    <t>BATERÍA HGL100-12C, VDC12, AH100</t>
  </si>
  <si>
    <t>LS05-RPT-UPSR-1389</t>
  </si>
  <si>
    <t>hgl12-12, vdc12, ah12</t>
  </si>
  <si>
    <t>BATERÍA HGL12-12V, VDC12, AH12</t>
  </si>
  <si>
    <t>LS05-RPT-UPSR-1390</t>
  </si>
  <si>
    <t>hgl12-6a, vdc6, ah12</t>
  </si>
  <si>
    <t>BATERÍA HGL12-6A, VDC6, AH12</t>
  </si>
  <si>
    <t>LS05-RPT-UPSR-1391</t>
  </si>
  <si>
    <t>hgl17-12, vdc12, ah17</t>
  </si>
  <si>
    <t>BATERÍA HGL17-12, VDC12, AH17</t>
  </si>
  <si>
    <t>LS05-RPT-UPSR-1392</t>
  </si>
  <si>
    <t>hgl2-12a, vdc12, ah2</t>
  </si>
  <si>
    <t>BATERÍA HGL2-12A, VDC12, AH2</t>
  </si>
  <si>
    <t>LS05-RPT-UPSR-1393</t>
  </si>
  <si>
    <t>hgl35-12, vdc12, ah35</t>
  </si>
  <si>
    <t>BATERÍA HGL35-12, VDC12, AH35</t>
  </si>
  <si>
    <t>LS05-RPT-UPSR-1394</t>
  </si>
  <si>
    <t>hgl40-12, vdc12, ah40</t>
  </si>
  <si>
    <t>BATERÍA HGL40-12, VDC12, AH40</t>
  </si>
  <si>
    <t>LS05-RPT-UPSR-1395</t>
  </si>
  <si>
    <t>hgl4-12, vdc12, ah4</t>
  </si>
  <si>
    <t>BATERÍA HGL4-12, VDC12, AH4</t>
  </si>
  <si>
    <t>LS05-RPT-UPSR-1396</t>
  </si>
  <si>
    <t>hgl5-12a, vdc12, ah5</t>
  </si>
  <si>
    <t>BATERÍA HGL5-12A, VDC12, AH5</t>
  </si>
  <si>
    <t>LS05-RPT-UPSR-1397</t>
  </si>
  <si>
    <t>hgl70-12b, vdc12, ah70</t>
  </si>
  <si>
    <t>BATERÍA HGL70-12V, VDC12, AH70</t>
  </si>
  <si>
    <t>LS05-RPT-UPSR-1398</t>
  </si>
  <si>
    <t>hgl7-12, vdc12, ah7</t>
  </si>
  <si>
    <t>BATERÍA HGL7-12, VDC12, AH7</t>
  </si>
  <si>
    <t>LS05-RPT-UPSR-1399</t>
  </si>
  <si>
    <t>hgl90-12b, vdc12, ah90</t>
  </si>
  <si>
    <t>BATERÍA HGL90-12B, VDC12, AH90</t>
  </si>
  <si>
    <t>LS05-RPT-UPSR-1400</t>
  </si>
  <si>
    <t>BATERIAS SELLADAS LIBRES DEMANTENIMIENTO TIPO VRLA DE 12V (VOLTIOS) 5AH(AMPERIOS HORA) , REF. CP1250 MARCA VISION</t>
  </si>
  <si>
    <t>LS05-RPT-UPSR-1401</t>
  </si>
  <si>
    <t>CLAVIJA ELÉCTRICA DE ENTRADA L5-20</t>
  </si>
  <si>
    <t>LS05-RPT-UPSR-1402</t>
  </si>
  <si>
    <t>CLAVIJA ELÉCTRICA DE SALIDA L5-15</t>
  </si>
  <si>
    <t>LS05-RPT-UPSR-1403</t>
  </si>
  <si>
    <t>CONECTORES UPS</t>
  </si>
  <si>
    <t>LS05-RPT-UPSR-1404</t>
  </si>
  <si>
    <t>ELECTRICOS</t>
  </si>
  <si>
    <t>METRO DE CABLE ELECTRICO TRIPOLAR CALIBRE NO. 12</t>
  </si>
  <si>
    <t>LS05-RPT-UPSR-1405</t>
  </si>
  <si>
    <t>TARJETA DE CONTROL PRINCIPAL PARA UPS CDP DE 30 KVA</t>
  </si>
  <si>
    <t>LS05-RPT-UPSR-1406</t>
  </si>
  <si>
    <t>UPS INTERACTIVA, MARCA INFOSEC, MODELO X1-700 DE700VA/350W, MONOFÁSICA, 120V DE ENTRADA Y SALIDA.6 A 20 MINUTOS DE AUTONOMÍA DEPENDIENDO DE LACARGA CONECTADA</t>
  </si>
  <si>
    <t>LS05-RPT-UPSR-1407</t>
  </si>
  <si>
    <t>UPS marca POWER BACK de 1000 VA PB 1000</t>
  </si>
  <si>
    <t>LS05-RPT-UPSR-1408</t>
  </si>
  <si>
    <t>Baterías 12V - 9Ah</t>
  </si>
  <si>
    <t>BATERIAS 12V - 9 AH UPS N/P: HGL9-12</t>
  </si>
  <si>
    <t>LS05-RPT-UPSR-1409</t>
  </si>
  <si>
    <t>Baterias de 12V-7,5AHsecas selladas libres de mantenimiento para UPS</t>
  </si>
  <si>
    <t>LS05-RPT-UPSR-1410</t>
  </si>
  <si>
    <t>UPS ON-LINE, 3.000VA/2500W, FP 0.8,100/110/115/120/127V 50/60HZ, ONDA SENO PURA, 7 TOMAS (6X 5-15R/20R Y 1X L5-30R)</t>
  </si>
  <si>
    <t>LS05-RPT-UPSR-1411</t>
  </si>
  <si>
    <t>NICOMAR</t>
  </si>
  <si>
    <t>MICRONET-1000VA</t>
  </si>
  <si>
    <t>UPS interactiva para Hogar y PYME de 1000VA Nicomar/Micronet-1000VA</t>
  </si>
  <si>
    <t>LS05-RPT-VTL-1412</t>
  </si>
  <si>
    <t>Ventilador 24V 4.7 Pulgadas</t>
  </si>
  <si>
    <t>LS05-RPT-VTL-1413</t>
  </si>
  <si>
    <t>M26014-001</t>
  </si>
  <si>
    <t>Ventilador para hp probook 400 G9 Parte: M26014-001</t>
  </si>
  <si>
    <t>LS05-RPT-VTL-1414</t>
  </si>
  <si>
    <t>A2175-HBT TC-GN</t>
  </si>
  <si>
    <t>Ventiladores axiales, 171x151x51mm, 220-240VAC Parte: A2175-HBT TC-GN</t>
  </si>
  <si>
    <t>Otros servicos por demanda</t>
  </si>
  <si>
    <t>Código</t>
  </si>
  <si>
    <t>Servicio</t>
  </si>
  <si>
    <t>Elemento</t>
  </si>
  <si>
    <t>IVA</t>
  </si>
  <si>
    <t>LS05-AV-CV-01</t>
  </si>
  <si>
    <t>Audiencias virtuales</t>
  </si>
  <si>
    <t>Cámara de Videoconferencia.</t>
  </si>
  <si>
    <t>Día 1</t>
  </si>
  <si>
    <t>LS05-AV-CV-02</t>
  </si>
  <si>
    <t>Día 2 o posterior</t>
  </si>
  <si>
    <t>LS05-AV-CV-03</t>
  </si>
  <si>
    <t>Mes</t>
  </si>
  <si>
    <t>LS05-AV-C4K-04</t>
  </si>
  <si>
    <t>Cámara 4k Streaming.</t>
  </si>
  <si>
    <t>LS05-AV-C4K-05</t>
  </si>
  <si>
    <t>LS05-AV-C4K-06</t>
  </si>
  <si>
    <t>LS05-AV-CF-07</t>
  </si>
  <si>
    <t>Cámara Fotográfica.</t>
  </si>
  <si>
    <t>LS05-AV-CF-08</t>
  </si>
  <si>
    <t>LS05-AV-CF-09</t>
  </si>
  <si>
    <t>LS05-AV-TL-16</t>
  </si>
  <si>
    <t>Telón.</t>
  </si>
  <si>
    <t>LS05-AV-TL-17</t>
  </si>
  <si>
    <t>LS05-AV-TL-18</t>
  </si>
  <si>
    <t>LS05-AV-PY-25</t>
  </si>
  <si>
    <t>Proyector.</t>
  </si>
  <si>
    <t>LS05-AV-PY-26</t>
  </si>
  <si>
    <t>LS05-AV-PY-27</t>
  </si>
  <si>
    <t>LS05-AV-PC-34</t>
  </si>
  <si>
    <t>Computador Personal (PC).</t>
  </si>
  <si>
    <t>LS05-AV-PC-35</t>
  </si>
  <si>
    <t>LS05-AV-PC-36</t>
  </si>
  <si>
    <t>LS05-AV-MIT-43</t>
  </si>
  <si>
    <t>Monitor industrial o televisor de características equivalentes.</t>
  </si>
  <si>
    <t>LS05-AV-MIT-44</t>
  </si>
  <si>
    <t>LS05-AV-MIT-45</t>
  </si>
  <si>
    <t>LS05-AV-CIS-52</t>
  </si>
  <si>
    <t>Conectividad internet satelital.</t>
  </si>
  <si>
    <t>LS05-AV-CIS-53</t>
  </si>
  <si>
    <t>LS05-AV-CIS-54</t>
  </si>
  <si>
    <t>LS05-AV-CIUSA-55</t>
  </si>
  <si>
    <t xml:space="preserve">Conectividad Internacional CONNEXUS (USA) u otro operador autorizado de autoridades extranjeras. </t>
  </si>
  <si>
    <t>Minuto</t>
  </si>
  <si>
    <t>LS05-AV-APT-58</t>
  </si>
  <si>
    <t>Amplificador de potencia.</t>
  </si>
  <si>
    <t>LS05-AV-APT-59</t>
  </si>
  <si>
    <t>LS05-AV-APT-60</t>
  </si>
  <si>
    <t>LS05-AV-IS-61</t>
  </si>
  <si>
    <t>Interfaz de sonido.</t>
  </si>
  <si>
    <t>LS05-AV-IS-62</t>
  </si>
  <si>
    <t>LS05-AV-IS-63</t>
  </si>
  <si>
    <t>LS05-AV-CS-64</t>
  </si>
  <si>
    <t>Consola de sonido.</t>
  </si>
  <si>
    <t>LS05-AV-CS-65</t>
  </si>
  <si>
    <t>LS05-AV-CS-66</t>
  </si>
  <si>
    <t>LS05-AV-MCC-67</t>
  </si>
  <si>
    <t>Micrófono cableado – De condensador</t>
  </si>
  <si>
    <t>LS05-AV-MCC-68</t>
  </si>
  <si>
    <t>LS05-AV-MCC-69</t>
  </si>
  <si>
    <t>LS05-AV-MCD-70</t>
  </si>
  <si>
    <t>Micrófono cableado – Dinámico.</t>
  </si>
  <si>
    <t>LS05-AV-MCD-71</t>
  </si>
  <si>
    <t>LS05-AV-MCD-72</t>
  </si>
  <si>
    <t>LS05-AV-MI-79</t>
  </si>
  <si>
    <t>Micrófono inalámbrico.</t>
  </si>
  <si>
    <t>LS05-AV-MI-80</t>
  </si>
  <si>
    <t>LS05-AV-MI-81</t>
  </si>
  <si>
    <t>LS05-AV-MS-88</t>
  </si>
  <si>
    <t>Micrófono de solapa.</t>
  </si>
  <si>
    <t>LS05-AV-MS-89</t>
  </si>
  <si>
    <t>LS05-AV-MS-90</t>
  </si>
  <si>
    <t>LS05-AV-SAVV-97</t>
  </si>
  <si>
    <t>Switch de alta velocidad para video.</t>
  </si>
  <si>
    <t>LS05-AV-SAVV-98</t>
  </si>
  <si>
    <t>LS05-AV-SAVV-99</t>
  </si>
  <si>
    <t>LS05-AV-CVHU-106</t>
  </si>
  <si>
    <t>Capturadora de video HDMI a USB.</t>
  </si>
  <si>
    <t>LS05-AV-CVHU-107</t>
  </si>
  <si>
    <t>LS05-AV-CVHU-108</t>
  </si>
  <si>
    <t>LS05-AV-TI-115</t>
  </si>
  <si>
    <t>Transmisor inalámbrico.</t>
  </si>
  <si>
    <t>LS05-AV-TI-116</t>
  </si>
  <si>
    <t>LS05-AV-TI-117</t>
  </si>
  <si>
    <t>LS05-AV-PE-124</t>
  </si>
  <si>
    <t>Planta eléctrica.</t>
  </si>
  <si>
    <t>LS05-AV-PE-125</t>
  </si>
  <si>
    <t>LS05-AV-PE-126</t>
  </si>
  <si>
    <t>LS05-AV-URC-133</t>
  </si>
  <si>
    <t>UPS -Regulador de corriente.</t>
  </si>
  <si>
    <t>LS05-AV-URC-134</t>
  </si>
  <si>
    <t>LS05-AV-URC-135</t>
  </si>
  <si>
    <t>LS05-AV-PLED-142</t>
  </si>
  <si>
    <t>Pantalla LED de gran formato (video wall).</t>
  </si>
  <si>
    <t>LS05-AV-PLED-143</t>
  </si>
  <si>
    <t>LS05-AV-PLED-144</t>
  </si>
  <si>
    <t>LS05-AV-SPV-151</t>
  </si>
  <si>
    <t>Splitter de video.</t>
  </si>
  <si>
    <t>LS05-AV-SPV-152</t>
  </si>
  <si>
    <t>LS05-AV-SPV-153</t>
  </si>
  <si>
    <t>LS05-AV-KLEC-160</t>
  </si>
  <si>
    <t>Kit de Luces espacios cerrados.</t>
  </si>
  <si>
    <t>LS05-AV-KLEC-161</t>
  </si>
  <si>
    <t>LS05-AV-KLEC-162</t>
  </si>
  <si>
    <t>LS05-AV-KLEA-169</t>
  </si>
  <si>
    <t>Kit de Luces espacios abiertos.</t>
  </si>
  <si>
    <t>LS05-AV-KLEA-170</t>
  </si>
  <si>
    <t>LS05-AV-KLEA-171</t>
  </si>
  <si>
    <t>LS05-AV-CEDMREV-178</t>
  </si>
  <si>
    <t>Computador de escritorio con doble monitor para retransmisión y edición en vivo.</t>
  </si>
  <si>
    <t>LS05-AV-CEDMREV-179</t>
  </si>
  <si>
    <t>LS05-AV-CEDMREV-180</t>
  </si>
  <si>
    <t>LS05-AV-CPTS-187</t>
  </si>
  <si>
    <t>Computador portátil para transmisión en sitio.</t>
  </si>
  <si>
    <t>LS05-AV-CPTS-188</t>
  </si>
  <si>
    <t>LS05-AV-CPTS-189</t>
  </si>
  <si>
    <t>LS05-AV-CI10M-196</t>
  </si>
  <si>
    <t>Conexión a internet – 10 Mbps</t>
  </si>
  <si>
    <t>LS05-AV-CI10M-197</t>
  </si>
  <si>
    <t>LS05-AV-CI10M-198</t>
  </si>
  <si>
    <t>LS05-AV-SWITCH-205</t>
  </si>
  <si>
    <t>Switch ethernet.</t>
  </si>
  <si>
    <t>LS05-AV-SWITCH-206</t>
  </si>
  <si>
    <t>LS05-AV-SWITCH-207</t>
  </si>
  <si>
    <t>LS05-AV-APC-214</t>
  </si>
  <si>
    <t>Apuntador para contenido.</t>
  </si>
  <si>
    <t>LS05-AV-APC-215</t>
  </si>
  <si>
    <t>LS05-AV-APC-216</t>
  </si>
  <si>
    <t>LS05-AV-DRON-223</t>
  </si>
  <si>
    <t>Dron para eventos.</t>
  </si>
  <si>
    <t>LS05-AV-DRON-224</t>
  </si>
  <si>
    <t>LS05-AV-DRON-225</t>
  </si>
  <si>
    <t>LS05-AV-STSAV-234</t>
  </si>
  <si>
    <t>Soporte técnico en sitio a la audiencia virtual o evento.</t>
  </si>
  <si>
    <t>Día</t>
  </si>
  <si>
    <t>LS05-AV-ESTRE-241</t>
  </si>
  <si>
    <t>Edición de Streaming.</t>
  </si>
  <si>
    <t>Evento</t>
  </si>
  <si>
    <t>LS05-AV-ILS-250</t>
  </si>
  <si>
    <t>Instalación de Lengua de señas.</t>
  </si>
  <si>
    <t>LS05-AV-SILS-259</t>
  </si>
  <si>
    <t>Servicio de intérprete de lenguaje de señas.</t>
  </si>
  <si>
    <t>LS05-AV-TUME-268</t>
  </si>
  <si>
    <t>Transporte de uno o más equipos.</t>
  </si>
  <si>
    <t>Grupo 1</t>
  </si>
  <si>
    <t>LS05-AV-TUME-269</t>
  </si>
  <si>
    <t>Grupo 2</t>
  </si>
  <si>
    <t>LS05-AV-TUME-270</t>
  </si>
  <si>
    <t>Grupo 3</t>
  </si>
  <si>
    <t>LS05-AV-TUME-271</t>
  </si>
  <si>
    <t>Grupo 4</t>
  </si>
  <si>
    <t>LS05-AV-TUME-272</t>
  </si>
  <si>
    <t>Grupo 5</t>
  </si>
  <si>
    <t>LS05-AV-TRHEC-273</t>
  </si>
  <si>
    <t>Transporte Recurso Humano entre ciudades.</t>
  </si>
  <si>
    <t>LS05-AV-TRHEC-274</t>
  </si>
  <si>
    <t>LS05-AV-TRHEC-275</t>
  </si>
  <si>
    <t>LS05-AV-TRHEC-276</t>
  </si>
  <si>
    <t>LS05-AV-TRHEC-277</t>
  </si>
  <si>
    <t>LS05-AV-ALET-278</t>
  </si>
  <si>
    <t>Alimentación y estadía.</t>
  </si>
  <si>
    <t>LS05-AV-ALET-279</t>
  </si>
  <si>
    <t>LS05-AV-ALET-280</t>
  </si>
  <si>
    <t>LS05-AV-ALET-281</t>
  </si>
  <si>
    <t>LS05-AV-ALET-282</t>
  </si>
  <si>
    <t>LS05-MPE-01</t>
  </si>
  <si>
    <t xml:space="preserve">Mantenimiento Preventivo de Equipos </t>
  </si>
  <si>
    <t>Computadores de Escritorio</t>
  </si>
  <si>
    <t>Unidad</t>
  </si>
  <si>
    <t>LS05-MPE-02</t>
  </si>
  <si>
    <t>Portátiles</t>
  </si>
  <si>
    <t>LS05-MPE-03</t>
  </si>
  <si>
    <t>Tablets</t>
  </si>
  <si>
    <t>LS05-MPE-04</t>
  </si>
  <si>
    <t>Video proyectores</t>
  </si>
  <si>
    <t>LS05-MPE-05</t>
  </si>
  <si>
    <t>Servidores Físicos</t>
  </si>
  <si>
    <t>LS05-MPE-06</t>
  </si>
  <si>
    <t>Impresoras</t>
  </si>
  <si>
    <t>LS05-MPE-07</t>
  </si>
  <si>
    <t>Plotters</t>
  </si>
  <si>
    <t>LS05-MPE-08</t>
  </si>
  <si>
    <t>Escáneres</t>
  </si>
  <si>
    <t>LS05-MPE-09</t>
  </si>
  <si>
    <t>Lectores de códigos</t>
  </si>
  <si>
    <t>LS05-MPE-10</t>
  </si>
  <si>
    <t>Televisores</t>
  </si>
  <si>
    <t>LS05-MPE-11</t>
  </si>
  <si>
    <t>Elementos de Salas de Audiencia</t>
  </si>
  <si>
    <t>LS05-MPE-12</t>
  </si>
  <si>
    <t>Equipos Activos de Red</t>
  </si>
  <si>
    <t>LS05-MPE-13</t>
  </si>
  <si>
    <t>UPS incluyendo banco de baterías</t>
  </si>
  <si>
    <t>LS05-MPE-14</t>
  </si>
  <si>
    <t>Aire Acondicionado de Precisión</t>
  </si>
  <si>
    <t>LS05-MPE-15</t>
  </si>
  <si>
    <t>Aire Acondicionado de Confort</t>
  </si>
  <si>
    <t>LS05-MPE-20</t>
  </si>
  <si>
    <t>LS05-MPE-21</t>
  </si>
  <si>
    <t>LS05-MPE-22</t>
  </si>
  <si>
    <t>LS05-MPE-23</t>
  </si>
  <si>
    <t>LS05-MPE-24</t>
  </si>
  <si>
    <t>LS05-MPE-25</t>
  </si>
  <si>
    <t>LS05-MPE-26</t>
  </si>
  <si>
    <t>LS05-MPE-27</t>
  </si>
  <si>
    <t>LS05-MPE-28</t>
  </si>
  <si>
    <t>LS05-MPE-29</t>
  </si>
  <si>
    <t>LS05-MPE-30</t>
  </si>
  <si>
    <t>LS05-MPE-31</t>
  </si>
  <si>
    <t>LS05-MPE-32</t>
  </si>
  <si>
    <t>LS05-MPE-33</t>
  </si>
  <si>
    <t>LS05-MPE-34</t>
  </si>
  <si>
    <t>LS05-MPE-40</t>
  </si>
  <si>
    <t>LS05-MPE-41</t>
  </si>
  <si>
    <t>LS05-MPE-42</t>
  </si>
  <si>
    <t>LS05-MPE-43</t>
  </si>
  <si>
    <t>LS05-MPE-44</t>
  </si>
  <si>
    <t>LS05-MPE-45</t>
  </si>
  <si>
    <t>LS05-MPE-46</t>
  </si>
  <si>
    <t>LS05-MPE-47</t>
  </si>
  <si>
    <t>LS05-MPE-48</t>
  </si>
  <si>
    <t>LS05-MPE-49</t>
  </si>
  <si>
    <t>LS05-MPE-50</t>
  </si>
  <si>
    <t>LS05-MPE-51</t>
  </si>
  <si>
    <t>LS05-MPE-52</t>
  </si>
  <si>
    <t>LS05-MPE-53</t>
  </si>
  <si>
    <t>LS05-MPE-54</t>
  </si>
  <si>
    <t>LS05-MPE-55</t>
  </si>
  <si>
    <t>LS05-MPE-56</t>
  </si>
  <si>
    <t>LS05-MPE-57</t>
  </si>
  <si>
    <t>LS05-MPE-58</t>
  </si>
  <si>
    <t>LS05-MPE-59</t>
  </si>
  <si>
    <t>LS05-MPE-60</t>
  </si>
  <si>
    <t>LS05-MPE-61</t>
  </si>
  <si>
    <t>LS05-MPE-62</t>
  </si>
  <si>
    <t>LS05-MPE-63</t>
  </si>
  <si>
    <t>LS05-MPE-64</t>
  </si>
  <si>
    <t>LS05-MPE-65</t>
  </si>
  <si>
    <t>LS05-MPE-66</t>
  </si>
  <si>
    <t>LS05-MPE-67</t>
  </si>
  <si>
    <t>LS05-MPE-68</t>
  </si>
  <si>
    <t>LS05-MPE-69</t>
  </si>
  <si>
    <t>LS05-MPE-70</t>
  </si>
  <si>
    <t>LS05-MPE-71</t>
  </si>
  <si>
    <t>LS05-MPE-72</t>
  </si>
  <si>
    <t>LS05-MPE-73</t>
  </si>
  <si>
    <t>LS05-MPE-74</t>
  </si>
  <si>
    <t>LS05-MPE-75</t>
  </si>
  <si>
    <t>LS05-MPE-76</t>
  </si>
  <si>
    <t>LS05-MPE-77</t>
  </si>
  <si>
    <t>LS05-MPE-78</t>
  </si>
  <si>
    <t>LS05-MPE-79</t>
  </si>
  <si>
    <t>LS05-MPE-80</t>
  </si>
  <si>
    <t>LS05-MPE-81</t>
  </si>
  <si>
    <t>LS05-MPE-82</t>
  </si>
  <si>
    <t>LS05-MPE-83</t>
  </si>
  <si>
    <t>LS05-MPE-84</t>
  </si>
  <si>
    <t>Servicios complementarios de arrendamiento</t>
  </si>
  <si>
    <t>Factor de Forma</t>
  </si>
  <si>
    <t>Característica 1</t>
  </si>
  <si>
    <t>Característica 2</t>
  </si>
  <si>
    <t>Procesamiento</t>
  </si>
  <si>
    <t>LS05-SCA-AIOB-01</t>
  </si>
  <si>
    <t xml:space="preserve">Servicios complementarios de arrendamiento </t>
  </si>
  <si>
    <t>Desktop - All in One</t>
  </si>
  <si>
    <t>Procesador: AMD Ryzen 5 de 5500 o su equivalente en Intel, Tipo de disco: SSD de 250 GB PCIe, Memoria RAM: 8GB. Monitor 21,5"</t>
  </si>
  <si>
    <t>Básico</t>
  </si>
  <si>
    <t>LS05-SCA-AIOB-02</t>
  </si>
  <si>
    <t>LS05-SCA-AIOB-03</t>
  </si>
  <si>
    <t>LS05-SCA-AIOM-04</t>
  </si>
  <si>
    <t>Procesador: AMD Ryzen 7 de 5800 o su equivalente en Intel , Tipo de disco: SSD de 500 GB PCIe, Memoria RAM: 16GB. Monitor 23,8"</t>
  </si>
  <si>
    <t>Medio</t>
  </si>
  <si>
    <t>LS05-SCA-AIOM-05</t>
  </si>
  <si>
    <t>LS05-SCA-AIOM-06</t>
  </si>
  <si>
    <t>LS05-SCA-AIOA-07</t>
  </si>
  <si>
    <t>Procesador: AMD Ryzen 9 de 5950 o su equivalente en Intel , Tipo de disco: SSD de 500 GB PCIe, Memoria RAM: 32GB. Monitor 27"</t>
  </si>
  <si>
    <t>Avanzado</t>
  </si>
  <si>
    <t>LS05-SCA-AIOA-08</t>
  </si>
  <si>
    <t>LS05-SCA-AIOA-09</t>
  </si>
  <si>
    <t>LS05-SCA-PCB-10</t>
  </si>
  <si>
    <t>Portátil - Corporativo</t>
  </si>
  <si>
    <t>Procesador: AMD Ryzen 5 de 5500 o su equivalente en Intel, Tipo de disco: HDD de 1 TB 7200Rpm, Memoria RAM: 8GB. Monitor 13""</t>
  </si>
  <si>
    <t>LS05-SCA-PCB-11</t>
  </si>
  <si>
    <t>LS05-SCA-PCB-12</t>
  </si>
  <si>
    <t>LS05-SCA-PCB-13</t>
  </si>
  <si>
    <t>Procesador: AMD Ryzen 5 de 5500 o su equivalente en Intel, Tipo de disco: SSD de 256 GB PCIe, Memoria RAM: 8GB. Monitor 13""</t>
  </si>
  <si>
    <t>LS05-SCA-PCB-14</t>
  </si>
  <si>
    <t>LS05-SCA-PCB-15</t>
  </si>
  <si>
    <t>LS05-SCA-PCM-16</t>
  </si>
  <si>
    <t>Procesador: AMD Ryzen 7 de 5800 o su equivalente en Intel , Tipo de disco: SSD de 500 GB PCIe, Memoria RAM: 16GB. Monitor 14"</t>
  </si>
  <si>
    <t>LS05-SCA-PCM-17</t>
  </si>
  <si>
    <t>LS05-SCA-PCM-18</t>
  </si>
  <si>
    <t>LS05-SCA-PCM-19</t>
  </si>
  <si>
    <t>Procesador: AMD Ryzen 7 de 5800 o su equivalente en Intel , Tipo de disco: HDD de 1 TB 7200Rpm, Memoria RAM: 16GB. Monitor 14"</t>
  </si>
  <si>
    <t>LS05-SCA-PCM-20</t>
  </si>
  <si>
    <t>LS05-SCA-PCM-21</t>
  </si>
  <si>
    <t>LS05-SCA-PCA-22</t>
  </si>
  <si>
    <t>Procesador: AMD Ryzen 9 de 5950 o su equivalente en Intel , Tipo de disco: HDD de 1 TB 7200Rpm, Memoria RAM: 16GB. Monitor 15"</t>
  </si>
  <si>
    <t>LS05-SCA-PCA-23</t>
  </si>
  <si>
    <t>LS05-SCA-PCA-24</t>
  </si>
  <si>
    <t>LS05-SCA-PCA-25</t>
  </si>
  <si>
    <t>Procesador: AMD Ryzen 9 de 5950 o su equivalente en Intel , Tipo de disco: SSD de 500 GB PCIe, Memoria RAM: 16GB. Monitor 15"</t>
  </si>
  <si>
    <t>LS05-SCA-PCA-26</t>
  </si>
  <si>
    <t>LS05-SCA-PCA-27</t>
  </si>
  <si>
    <t>LS05-SCA-IIT-28</t>
  </si>
  <si>
    <t xml:space="preserve">Impresora de Inyección de tinta </t>
  </si>
  <si>
    <t xml:space="preserve">Formato: A4, Volumen mensual Mínimo 300 páginas, Impresión por minutos: 6 ppm </t>
  </si>
  <si>
    <t>Color portátil</t>
  </si>
  <si>
    <t>Sin Suministro</t>
  </si>
  <si>
    <t>Monofuncional</t>
  </si>
  <si>
    <t>LS05-SCA-IIT-29</t>
  </si>
  <si>
    <t>LS05-SCA-IIT-30</t>
  </si>
  <si>
    <t>LS05-SCA-IIT-31</t>
  </si>
  <si>
    <t>Con Suministro</t>
  </si>
  <si>
    <t>LS05-SCA-IIT-32</t>
  </si>
  <si>
    <t>LS05-SCA-IIT-33</t>
  </si>
  <si>
    <t>LS05-SCA-IIT-34</t>
  </si>
  <si>
    <t xml:space="preserve">Formato: A4 8,5" X 11", Volumen mensual Mínimo 10.000 páginas, Impresión por minutos: 30 ppm </t>
  </si>
  <si>
    <t>Color</t>
  </si>
  <si>
    <t>Multifuncional</t>
  </si>
  <si>
    <t>LS05-SCA-IIT-35</t>
  </si>
  <si>
    <t>LS05-SCA-IIT-36</t>
  </si>
  <si>
    <t>LS05-SCA-IIT-37</t>
  </si>
  <si>
    <t>LS05-SCA-IIT-38</t>
  </si>
  <si>
    <t>LS05-SCA-IIT-39</t>
  </si>
  <si>
    <t>LS05-SCA-IIT-40</t>
  </si>
  <si>
    <t xml:space="preserve">Formato: A3 11,7" X 16,5", Volumen mensual Mínimo 10.000 páginas, Impresión por minutos: 20 ppm </t>
  </si>
  <si>
    <t>LS05-SCA-IIT-41</t>
  </si>
  <si>
    <t>LS05-SCA-IIT-42</t>
  </si>
  <si>
    <t>LS05-SCA-IIT-43</t>
  </si>
  <si>
    <t>LS05-SCA-IIT-44</t>
  </si>
  <si>
    <t>LS05-SCA-IIT-45</t>
  </si>
  <si>
    <t>LS05-SCA-IIT-46</t>
  </si>
  <si>
    <t xml:space="preserve">Formato: A4 8,5" X 11", Volumen mensual Mínimo 5.000 páginas, Impresión por minutos: 24 ppm </t>
  </si>
  <si>
    <t>LS05-SCA-IIT-47</t>
  </si>
  <si>
    <t>LS05-SCA-IIT-48</t>
  </si>
  <si>
    <t>LS05-SCA-IIT-49</t>
  </si>
  <si>
    <t>LS05-SCA-IIT-50</t>
  </si>
  <si>
    <t>LS05-SCA-IIT-51</t>
  </si>
  <si>
    <t>LS05-SCA-IIT-52</t>
  </si>
  <si>
    <t xml:space="preserve">Formato: A4 8,5" X 11", Volumen mensual Mínimo 10.000 páginas, Impresión por minutos: 24 ppm </t>
  </si>
  <si>
    <t>LS05-SCA-IIT-53</t>
  </si>
  <si>
    <t>LS05-SCA-IIT-54</t>
  </si>
  <si>
    <t>LS05-SCA-IIT-55</t>
  </si>
  <si>
    <t>LS05-SCA-IIT-56</t>
  </si>
  <si>
    <t>LS05-SCA-IIT-57</t>
  </si>
  <si>
    <t>LS05-SCA-IIT-58</t>
  </si>
  <si>
    <t>Gran Formato: A1, Mínimo: 24" Pulgadas, 1 Rollo</t>
  </si>
  <si>
    <t>Blanco, Negro y Color</t>
  </si>
  <si>
    <t>LS05-SCA-IIT-59</t>
  </si>
  <si>
    <t>LS05-SCA-IIT-60</t>
  </si>
  <si>
    <t>LS05-SCA-IIT-61</t>
  </si>
  <si>
    <t>LS05-SCA-IIT-62</t>
  </si>
  <si>
    <t>LS05-SCA-IIT-63</t>
  </si>
  <si>
    <t>LS05-SCA-IIT-64</t>
  </si>
  <si>
    <t>Gran Formato: A1, Mínimo: 36" Pulgadas, 1 Rollo</t>
  </si>
  <si>
    <t>LS05-SCA-IIT-65</t>
  </si>
  <si>
    <t>LS05-SCA-IIT-66</t>
  </si>
  <si>
    <t>LS05-SCA-IIT-67</t>
  </si>
  <si>
    <t>LS05-SCA-IIT-68</t>
  </si>
  <si>
    <t>LS05-SCA-IIT-69</t>
  </si>
  <si>
    <t>LS05-SCA-IIT-70</t>
  </si>
  <si>
    <t>Gran Formato: A1, Mínimo: 36" Pulgadas, 2 Rollo</t>
  </si>
  <si>
    <t>LS05-SCA-IIT-71</t>
  </si>
  <si>
    <t>LS05-SCA-IIT-72</t>
  </si>
  <si>
    <t>LS05-SCA-IIT-73</t>
  </si>
  <si>
    <t>LS05-SCA-IIT-74</t>
  </si>
  <si>
    <t>LS05-SCA-IIT-75</t>
  </si>
  <si>
    <t>LS05-SCA-IIT-76</t>
  </si>
  <si>
    <t>Gran Formato: A1, Mínimo: 42" Pulgadas, 1 Rollo</t>
  </si>
  <si>
    <t>LS05-SCA-IIT-77</t>
  </si>
  <si>
    <t>LS05-SCA-IIT-78</t>
  </si>
  <si>
    <t>LS05-SCA-IIT-79</t>
  </si>
  <si>
    <t>LS05-SCA-IIT-80</t>
  </si>
  <si>
    <t>LS05-SCA-IIT-81</t>
  </si>
  <si>
    <t>LS05-SCA-IIT-82</t>
  </si>
  <si>
    <t>Gran Formato: A1, Mínimo: 42" Pulgadas, 2 Rollo</t>
  </si>
  <si>
    <t>LS05-SCA-IIT-83</t>
  </si>
  <si>
    <t>LS05-SCA-IIT-84</t>
  </si>
  <si>
    <t>LS05-SCA-IIT-85</t>
  </si>
  <si>
    <t>LS05-SCA-IIT-86</t>
  </si>
  <si>
    <t>LS05-SCA-IIT-87</t>
  </si>
  <si>
    <t>LS05-SCA-IL-LED-88</t>
  </si>
  <si>
    <t>Impresora Láser o Led</t>
  </si>
  <si>
    <t xml:space="preserve">Formato: A4, Volumen mensual Mínimo 3.000 páginas, Impresión por minutos: 40 ppm </t>
  </si>
  <si>
    <t>Blanco y Negro</t>
  </si>
  <si>
    <t>LS05-SCA-IL-LED-89</t>
  </si>
  <si>
    <t>LS05-SCA-IL-LED-90</t>
  </si>
  <si>
    <t>LS05-SCA-IL-LED-91</t>
  </si>
  <si>
    <t>LS05-SCA-IL-LED-92</t>
  </si>
  <si>
    <t>LS05-SCA-IL-LED-93</t>
  </si>
  <si>
    <t>LS05-SCA-IL-LED-94</t>
  </si>
  <si>
    <t xml:space="preserve">Formato: A4, Volumen mensual Mínimo 5.000 páginas, Impresión por minutos: 45 ppm </t>
  </si>
  <si>
    <t>LS05-SCA-IL-LED-95</t>
  </si>
  <si>
    <t>LS05-SCA-IL-LED-96</t>
  </si>
  <si>
    <t>LS05-SCA-IL-LED-97</t>
  </si>
  <si>
    <t>LS05-SCA-IL-LED-98</t>
  </si>
  <si>
    <t>LS05-SCA-IL-LED-99</t>
  </si>
  <si>
    <t>LS05-SCA-IL-LED-100</t>
  </si>
  <si>
    <t xml:space="preserve">Formato: A4, Volumen mensual Mínimo 10.000 páginas, Impresión por minutos: 50 ppm </t>
  </si>
  <si>
    <t>LS05-SCA-IL-LED-101</t>
  </si>
  <si>
    <t>LS05-SCA-IL-LED-102</t>
  </si>
  <si>
    <t>LS05-SCA-IL-LED-103</t>
  </si>
  <si>
    <t>LS05-SCA-IL-LED-104</t>
  </si>
  <si>
    <t>LS05-SCA-IL-LED-105</t>
  </si>
  <si>
    <t>LS05-SCA-IL-LED-106</t>
  </si>
  <si>
    <t xml:space="preserve">Formato: A4, Volumen mensual Mínimo 20.000 páginas, Impresión por minutos: 55 ppm </t>
  </si>
  <si>
    <t>LS05-SCA-IL-LED-107</t>
  </si>
  <si>
    <t>LS05-SCA-IL-LED-108</t>
  </si>
  <si>
    <t>LS05-SCA-IL-LED-109</t>
  </si>
  <si>
    <t>LS05-SCA-IL-LED-110</t>
  </si>
  <si>
    <t>LS05-SCA-IL-LED-111</t>
  </si>
  <si>
    <t>LS05-SCA-IL-LED-112</t>
  </si>
  <si>
    <t xml:space="preserve">Formato: A4, Volumen mensual Mayor o igual a 25.000 páginas, Impresión por minutos: 60 ppm </t>
  </si>
  <si>
    <t>LS05-SCA-IL-LED-113</t>
  </si>
  <si>
    <t>LS05-SCA-IL-LED-114</t>
  </si>
  <si>
    <t>LS05-SCA-IL-LED-115</t>
  </si>
  <si>
    <t>LS05-SCA-IL-LED-116</t>
  </si>
  <si>
    <t>LS05-SCA-IL-LED-117</t>
  </si>
  <si>
    <t>LS05-SCA-IL-LED-118</t>
  </si>
  <si>
    <t xml:space="preserve">Formato: A4, Volumen mensual Mínimo 3.000 páginas, Impresión por minutos: 32 ppm </t>
  </si>
  <si>
    <t>LS05-SCA-IL-LED-119</t>
  </si>
  <si>
    <t>LS05-SCA-IL-LED-120</t>
  </si>
  <si>
    <t>LS05-SCA-IL-LED-121</t>
  </si>
  <si>
    <t>LS05-SCA-IL-LED-122</t>
  </si>
  <si>
    <t>LS05-SCA-IL-LED-123</t>
  </si>
  <si>
    <t>LS05-SCA-IL-LED-124</t>
  </si>
  <si>
    <t xml:space="preserve">Formato: A4, Volumen mensual Mínimo 7.000 páginas, Impresión por minutos: 40 ppm </t>
  </si>
  <si>
    <t>LS05-SCA-IL-LED-125</t>
  </si>
  <si>
    <t>LS05-SCA-IL-LED-126</t>
  </si>
  <si>
    <t>LS05-SCA-IL-LED-127</t>
  </si>
  <si>
    <t>LS05-SCA-IL-LED-128</t>
  </si>
  <si>
    <t>LS05-SCA-IL-LED-129</t>
  </si>
  <si>
    <t>LS05-SCA-IL-LED-130</t>
  </si>
  <si>
    <t>LS05-SCA-IL-LED-131</t>
  </si>
  <si>
    <t>LS05-SCA-IL-LED-132</t>
  </si>
  <si>
    <t>LS05-SCA-IL-LED-133</t>
  </si>
  <si>
    <t>LS05-SCA-IL-LED-134</t>
  </si>
  <si>
    <t>LS05-SCA-IL-LED-135</t>
  </si>
  <si>
    <t>LS05-SCA-IL-LED-136</t>
  </si>
  <si>
    <t>LS05-SCA-IL-LED-137</t>
  </si>
  <si>
    <t>LS05-SCA-IL-LED-138</t>
  </si>
  <si>
    <t>LS05-SCA-IL-LED-139</t>
  </si>
  <si>
    <t>LS05-SCA-IL-LED-140</t>
  </si>
  <si>
    <t>LS05-SCA-IL-LED-141</t>
  </si>
  <si>
    <t>LS05-SCA-IL-LED-142</t>
  </si>
  <si>
    <t>LS05-SCA-IL-LED-143</t>
  </si>
  <si>
    <t>LS05-SCA-IL-LED-144</t>
  </si>
  <si>
    <t>LS05-SCA-IL-LED-145</t>
  </si>
  <si>
    <t>LS05-SCA-IL-LED-146</t>
  </si>
  <si>
    <t>LS05-SCA-IL-LED-147</t>
  </si>
  <si>
    <t>LS05-SCA-IL-LED-148</t>
  </si>
  <si>
    <t xml:space="preserve">Formato: A4, Volumen mensual Mínimo 5.000 páginas, Impresión por minutos: 20 ppm </t>
  </si>
  <si>
    <t>LS05-SCA-IL-LED-149</t>
  </si>
  <si>
    <t>LS05-SCA-IL-LED-150</t>
  </si>
  <si>
    <t>LS05-SCA-IL-LED-151</t>
  </si>
  <si>
    <t>LS05-SCA-IL-LED-152</t>
  </si>
  <si>
    <t>LS05-SCA-IL-LED-153</t>
  </si>
  <si>
    <t>LS05-SCA-IL-LED-154</t>
  </si>
  <si>
    <t xml:space="preserve">Formato: A4, Volumen mensual Mínimo 6.000 páginas, Impresión por minutos: 30 ppm </t>
  </si>
  <si>
    <t>LS05-SCA-IL-LED-155</t>
  </si>
  <si>
    <t>LS05-SCA-IL-LED-156</t>
  </si>
  <si>
    <t>LS05-SCA-IL-LED-157</t>
  </si>
  <si>
    <t>LS05-SCA-IL-LED-158</t>
  </si>
  <si>
    <t>LS05-SCA-IL-LED-159</t>
  </si>
  <si>
    <t>LS05-SCA-IL-LED-160</t>
  </si>
  <si>
    <t xml:space="preserve">Formato: A4, Volumen mensual Mínimo 10.000 páginas, Impresión por minutos: 40 ppm </t>
  </si>
  <si>
    <t>LS05-SCA-IL-LED-161</t>
  </si>
  <si>
    <t>LS05-SCA-IL-LED-162</t>
  </si>
  <si>
    <t>LS05-SCA-IL-LED-163</t>
  </si>
  <si>
    <t>LS05-SCA-IL-LED-164</t>
  </si>
  <si>
    <t>LS05-SCA-IL-LED-165</t>
  </si>
  <si>
    <t>LS05-SCA-IL-LED-166</t>
  </si>
  <si>
    <t>LS05-SCA-IL-LED-167</t>
  </si>
  <si>
    <t>LS05-SCA-IL-LED-168</t>
  </si>
  <si>
    <t>LS05-SCA-IL-LED-169</t>
  </si>
  <si>
    <t>LS05-SCA-IL-LED-170</t>
  </si>
  <si>
    <t>LS05-SCA-IL-LED-171</t>
  </si>
  <si>
    <t>LS05-SCA-IL-LED-172</t>
  </si>
  <si>
    <t>LS05-SCA-IL-LED-173</t>
  </si>
  <si>
    <t>LS05-SCA-IL-LED-174</t>
  </si>
  <si>
    <t>LS05-SCA-IL-LED-175</t>
  </si>
  <si>
    <t>LS05-SCA-IL-LED-176</t>
  </si>
  <si>
    <t>LS05-SCA-IL-LED-177</t>
  </si>
  <si>
    <t>LS05-SCA-IL-LED-178</t>
  </si>
  <si>
    <t>LS05-SCA-IL-LED-179</t>
  </si>
  <si>
    <t>LS05-SCA-IL-LED-180</t>
  </si>
  <si>
    <t>LS05-SCA-IL-LED-181</t>
  </si>
  <si>
    <t>LS05-SCA-IL-LED-182</t>
  </si>
  <si>
    <t>LS05-SCA-IL-LED-183</t>
  </si>
  <si>
    <t>LS05-SCA-IL-LED-184</t>
  </si>
  <si>
    <t xml:space="preserve">Formato: A3, Volumen mensual Mínimo 15.000 páginas, Impresión por minutos: 25 ppm </t>
  </si>
  <si>
    <t>LS05-SCA-IL-LED-185</t>
  </si>
  <si>
    <t>LS05-SCA-IL-LED-186</t>
  </si>
  <si>
    <t>LS05-SCA-IL-LED-187</t>
  </si>
  <si>
    <t>LS05-SCA-IL-LED-188</t>
  </si>
  <si>
    <t>LS05-SCA-IL-LED-189</t>
  </si>
  <si>
    <t>LS05-SCA-IL-LED-190</t>
  </si>
  <si>
    <t xml:space="preserve">Formato: A3, Volumen mensual Mínimo 20.000 páginas, Impresión por minutos: 30 ppm </t>
  </si>
  <si>
    <t>LS05-SCA-IL-LED-191</t>
  </si>
  <si>
    <t>LS05-SCA-IL-LED-192</t>
  </si>
  <si>
    <t>LS05-SCA-IL-LED-193</t>
  </si>
  <si>
    <t>LS05-SCA-IL-LED-194</t>
  </si>
  <si>
    <t>LS05-SCA-IL-LED-195</t>
  </si>
  <si>
    <t>LS05-SCA-IL-LED-196</t>
  </si>
  <si>
    <t xml:space="preserve">Formato: A3, Volumen mensual Mínimo 30.000 páginas, Impresión por minutos: 40 ppm </t>
  </si>
  <si>
    <t>LS05-SCA-IL-LED-197</t>
  </si>
  <si>
    <t>LS05-SCA-IL-LED-198</t>
  </si>
  <si>
    <t>LS05-SCA-IL-LED-199</t>
  </si>
  <si>
    <t>LS05-SCA-IL-LED-200</t>
  </si>
  <si>
    <t>LS05-SCA-IL-LED-201</t>
  </si>
  <si>
    <t>LS05-SCA-IL-LED-202</t>
  </si>
  <si>
    <t xml:space="preserve">Formato: A3, Volumen mensual Mínimo 40.000 páginas, Impresión por minutos: 50 ppm </t>
  </si>
  <si>
    <t>LS05-SCA-IL-LED-203</t>
  </si>
  <si>
    <t>LS05-SCA-IL-LED-204</t>
  </si>
  <si>
    <t>LS05-SCA-IL-LED-205</t>
  </si>
  <si>
    <t>LS05-SCA-IL-LED-206</t>
  </si>
  <si>
    <t>LS05-SCA-IL-LED-207</t>
  </si>
  <si>
    <t>LS05-SCA-ITE-208</t>
  </si>
  <si>
    <t>Impresoras Térmica (Directa/Transferencia térmica)</t>
  </si>
  <si>
    <t>Etiquetas</t>
  </si>
  <si>
    <t>2" Pulgadas</t>
  </si>
  <si>
    <t>Fija - Escritorio</t>
  </si>
  <si>
    <t>LS05-SCA-ITE-209</t>
  </si>
  <si>
    <t>LS05-SCA-ITE-210</t>
  </si>
  <si>
    <t>LS05-SCA-ITE-211</t>
  </si>
  <si>
    <t>LS05-SCA-ITE-212</t>
  </si>
  <si>
    <t>LS05-SCA-ITE-213</t>
  </si>
  <si>
    <t>LS05-SCA-ITE-214</t>
  </si>
  <si>
    <t>Móvil</t>
  </si>
  <si>
    <t>LS05-SCA-ITE-215</t>
  </si>
  <si>
    <t>LS05-SCA-ITE-216</t>
  </si>
  <si>
    <t>LS05-SCA-ITE-217</t>
  </si>
  <si>
    <t>LS05-SCA-ITE-218</t>
  </si>
  <si>
    <t>LS05-SCA-ITE-219</t>
  </si>
  <si>
    <t>LS05-SCA-ITE-220</t>
  </si>
  <si>
    <t>4" Pulgadas</t>
  </si>
  <si>
    <t>LS05-SCA-ITE-221</t>
  </si>
  <si>
    <t>LS05-SCA-ITE-222</t>
  </si>
  <si>
    <t>LS05-SCA-ITE-223</t>
  </si>
  <si>
    <t>LS05-SCA-ITE-224</t>
  </si>
  <si>
    <t>LS05-SCA-ITE-225</t>
  </si>
  <si>
    <t>LS05-SCA-ITE-226</t>
  </si>
  <si>
    <t>LS05-SCA-ITE-227</t>
  </si>
  <si>
    <t>LS05-SCA-ITE-228</t>
  </si>
  <si>
    <t>LS05-SCA-ITE-229</t>
  </si>
  <si>
    <t>LS05-SCA-ITE-230</t>
  </si>
  <si>
    <t>LS05-SCA-ITE-231</t>
  </si>
  <si>
    <t>LS05-SCA-ITR-232</t>
  </si>
  <si>
    <t>Recibos</t>
  </si>
  <si>
    <t>LS05-SCA-ITR-233</t>
  </si>
  <si>
    <t>LS05-SCA-ITR-234</t>
  </si>
  <si>
    <t>LS05-SCA-ITR-235</t>
  </si>
  <si>
    <t>LS05-SCA-ITR-236</t>
  </si>
  <si>
    <t>LS05-SCA-ITR-237</t>
  </si>
  <si>
    <t>LS05-SCA-ITR-238</t>
  </si>
  <si>
    <t>LS05-SCA-ITR-239</t>
  </si>
  <si>
    <t>LS05-SCA-ITR-240</t>
  </si>
  <si>
    <t>LS05-SCA-ITR-241</t>
  </si>
  <si>
    <t>LS05-SCA-ITR-242</t>
  </si>
  <si>
    <t>LS05-SCA-ITR-243</t>
  </si>
  <si>
    <t>LS05-SCA-ITR-244</t>
  </si>
  <si>
    <t>LS05-SCA-ITR-245</t>
  </si>
  <si>
    <t>LS05-SCA-ITR-246</t>
  </si>
  <si>
    <t>LS05-SCA-ITR-247</t>
  </si>
  <si>
    <t>LS05-SCA-ITR-248</t>
  </si>
  <si>
    <t>LS05-SCA-ITR-249</t>
  </si>
  <si>
    <t>LS05-SCA-ITR-250</t>
  </si>
  <si>
    <t>LS05-SCA-ITR-251</t>
  </si>
  <si>
    <t>LS05-SCA-ITR-252</t>
  </si>
  <si>
    <t>LS05-SCA-ITR-253</t>
  </si>
  <si>
    <t>LS05-SCA-ITR-254</t>
  </si>
  <si>
    <t>LS05-SCA-ITR-255</t>
  </si>
  <si>
    <t>LS05-SCA-E-256</t>
  </si>
  <si>
    <t xml:space="preserve">Escáner </t>
  </si>
  <si>
    <t>Tamaño soporte (ADF): A4, ciclo de trabajo hasta 3.000 páginas, Velocidad de escaneo : Mínimo 24 ppm</t>
  </si>
  <si>
    <t>Vertical</t>
  </si>
  <si>
    <t>LS05-SCA-E-257</t>
  </si>
  <si>
    <t>LS05-SCA-E-258</t>
  </si>
  <si>
    <t>LS05-SCA-E-259</t>
  </si>
  <si>
    <t>Tamaño soporte (ADF): A4, ciclo de trabajo hasta 5.000 páginas, Velocidad de escaneo : Mínimo 40 ppm</t>
  </si>
  <si>
    <t>LS05-SCA-E-260</t>
  </si>
  <si>
    <t>LS05-SCA-E-261</t>
  </si>
  <si>
    <t>LS05-SCA-E-262</t>
  </si>
  <si>
    <t>Tamaño soporte (ADF): A4, ciclo de trabajo mínimo 6.000 páginas, Velocidad de escaneo : Mínimo 50 ppm</t>
  </si>
  <si>
    <t>LS05-SCA-E-263</t>
  </si>
  <si>
    <t>LS05-SCA-E-264</t>
  </si>
  <si>
    <t>LS05-SCA-E-265</t>
  </si>
  <si>
    <t>Tamaño soporte (ADF): A4, ciclo de trabajo mínimo 7.500 páginas, Velocidad de escaneo : Mínimo 60 ppm</t>
  </si>
  <si>
    <t>LS05-SCA-E-266</t>
  </si>
  <si>
    <t>LS05-SCA-E-267</t>
  </si>
  <si>
    <t>LS05-SCA-E-268</t>
  </si>
  <si>
    <t>Tamaño soporte (ADF): A4, ciclo de trabajo mínimo 10.000 páginas, Velocidad de escaneo : Mínimo 70 ppm</t>
  </si>
  <si>
    <t>LS05-SCA-E-269</t>
  </si>
  <si>
    <t>LS05-SCA-E-270</t>
  </si>
  <si>
    <t>LS05-SCA-E-271</t>
  </si>
  <si>
    <t>Tamaño soporte (ADF): A4, ciclo de trabajo mínimo 3.000 páginas, Velocidad de escaneo : Mínimo 24 ppm</t>
  </si>
  <si>
    <t>Cama plana</t>
  </si>
  <si>
    <t>LS05-SCA-E-272</t>
  </si>
  <si>
    <t>LS05-SCA-E-273</t>
  </si>
  <si>
    <t>LS05-SCA-E-274</t>
  </si>
  <si>
    <t>Tamaño soporte (ADF): A4, ciclo de trabajo mínimo 8.000 páginas, Velocidad de escaneo : Mínimo 60 ppm</t>
  </si>
  <si>
    <t>LS05-SCA-E-275</t>
  </si>
  <si>
    <t>LS05-SCA-E-276</t>
  </si>
  <si>
    <t>LS05-SCA-E-277</t>
  </si>
  <si>
    <t>LS05-SCA-E-278</t>
  </si>
  <si>
    <t>LS05-SCA-E-279</t>
  </si>
  <si>
    <t>LS05-SCA-E-280</t>
  </si>
  <si>
    <t>Tamaño soporte (ADF): A3, ciclo de trabajo mínimo 20.000 páginas, Velocidad de escaneo : Mínimo 70 ppm</t>
  </si>
  <si>
    <t>Vertical o cama plana</t>
  </si>
  <si>
    <t>LS05-SCA-E-281</t>
  </si>
  <si>
    <t>LS05-SCA-E-282</t>
  </si>
  <si>
    <t>LS05-SCA-E-283</t>
  </si>
  <si>
    <t>Tamaño soporte (ADF): A3, ciclo de trabajo mínimo 35.000 páginas, Velocidad de escaneo : Mínimo 90 ppm</t>
  </si>
  <si>
    <t>LS05-SCA-E-284</t>
  </si>
  <si>
    <t>LS05-SCA-E-285</t>
  </si>
  <si>
    <t>LS05-SCA-E-286</t>
  </si>
  <si>
    <t>Tamaño soporte (ADF): A3, ciclo de trabajo mínimo 50.000 páginas, Velocidad de escaneo : Mínimo 120 ppm</t>
  </si>
  <si>
    <t>LS05-SCA-E-287</t>
  </si>
  <si>
    <t>LS05-SCA-E-288</t>
  </si>
  <si>
    <t>LS05-SCA-EM-289</t>
  </si>
  <si>
    <t>Escaneo de mano</t>
  </si>
  <si>
    <t>Lector código de Barras, Capacidad de decodificación: 1D.</t>
  </si>
  <si>
    <t>Imager Lineal</t>
  </si>
  <si>
    <t>LS05-SCA-EM-290</t>
  </si>
  <si>
    <t>LS05-SCA-EM-291</t>
  </si>
  <si>
    <t>LS05-SCA-EM-292</t>
  </si>
  <si>
    <t>Laser</t>
  </si>
  <si>
    <t>LS05-SCA-EM-293</t>
  </si>
  <si>
    <t>LS05-SCA-EM-294</t>
  </si>
  <si>
    <t>LS05-SCA-EM-295</t>
  </si>
  <si>
    <t>Lector código de Barras, Capacidad de decodificación: 2D.</t>
  </si>
  <si>
    <t>LS05-SCA-EM-296</t>
  </si>
  <si>
    <t>LS05-SCA-EM-297</t>
  </si>
  <si>
    <t>LS05-SCA-EM-298</t>
  </si>
  <si>
    <t>LS05-SCA-EM-299</t>
  </si>
  <si>
    <t>LS05-SCA-EM-300</t>
  </si>
  <si>
    <t>LS05-SCA-SWITCH-301</t>
  </si>
  <si>
    <t>Equipo de red</t>
  </si>
  <si>
    <t>Puertos fibra 24, tipo puertos fibra: 10G (SFP,SFP+), Throughput: 240 Gbps, VLANs mínimo 4094</t>
  </si>
  <si>
    <t>24 puertos</t>
  </si>
  <si>
    <t>LS05-SCA-SWITCH-302</t>
  </si>
  <si>
    <t>LS05-SCA-SWITCH-303</t>
  </si>
  <si>
    <t>LS05-SCA-SWITCH-304</t>
  </si>
  <si>
    <t>Puertos fibra 48, tipo puertos fibra: 10G (SFP,SFP+), Throughput: 480 Gbps, VLANs mínimo 4094</t>
  </si>
  <si>
    <t>48 puertos</t>
  </si>
  <si>
    <t>LS05-SCA-SWITCH-305</t>
  </si>
  <si>
    <t>LS05-SCA-SWITCH-306</t>
  </si>
  <si>
    <t>LS05-SCA-SWITCH-307</t>
  </si>
  <si>
    <t>Puertos Cobre 24, puertos de fibra 4, tipo de puerto cobre: 1GB, Throughput: 480 Gbps, VLANs mínimo 4094</t>
  </si>
  <si>
    <t>Cobre</t>
  </si>
  <si>
    <t>LS05-SCA-SWITCH-308</t>
  </si>
  <si>
    <t>LS05-SCA-SWITCH-309</t>
  </si>
  <si>
    <t>LS05-SCA-SWITCH-310</t>
  </si>
  <si>
    <t>Puertos Cobre 48, puertos de fibra 4, tipo de puerto cobre: 1GB, Throughput: 480 Gbps, VLANs mínimo 4094</t>
  </si>
  <si>
    <t>LS05-SCA-SWITCH-311</t>
  </si>
  <si>
    <t>LS05-SCA-SWITCH-312</t>
  </si>
  <si>
    <t>LS05-SCA-SAVT2-316</t>
  </si>
  <si>
    <t xml:space="preserve">Set de audiencias Tipo 2 </t>
  </si>
  <si>
    <t>1 Cámara, 1 Amplificador de audio,  4 Micrófonos inalámbricos cuello de Ganso, 2 Altavoces, 1 Unidad central de conferencias, 1 Pc, 1 Tv,  1 Switch (poe), cables de conexión.</t>
  </si>
  <si>
    <t>Inalámbrica</t>
  </si>
  <si>
    <t>LS05-SCA-SAVT2-317</t>
  </si>
  <si>
    <t>LS05-SCA-SAVT2-318</t>
  </si>
  <si>
    <t>RESUMEN</t>
  </si>
  <si>
    <t>Línea de servicio / Tipo de servicio profesional / Rol</t>
  </si>
  <si>
    <t>Componentes del servicio</t>
  </si>
  <si>
    <t xml:space="preserve">Valores consolidados del servicio por mes </t>
  </si>
  <si>
    <t>Línea de Servicio</t>
  </si>
  <si>
    <t>Tipo de Servicio</t>
  </si>
  <si>
    <t xml:space="preserve">Nivel </t>
  </si>
  <si>
    <t>Cod. Del Servicio</t>
  </si>
  <si>
    <t xml:space="preserve">Cantidad Recursos </t>
  </si>
  <si>
    <t>Valor Unitario MENOR (6) MESES / SIN IVA</t>
  </si>
  <si>
    <t>Valor Unitario MAYOR (6) MESES / SIN IVA</t>
  </si>
  <si>
    <t xml:space="preserve">VALOR TOTAL SERVICIOS por Mes </t>
  </si>
  <si>
    <t xml:space="preserve">3.1. Mesa de servicios </t>
  </si>
  <si>
    <t>3.2. Audiencias virtuales, videoconferencia, streaming y portal de grabaciones a Nivel Nacional.</t>
  </si>
  <si>
    <t xml:space="preserve">3.3. Gestión y desarrollo de software </t>
  </si>
  <si>
    <t>INGENIERO DE SOPORTE DE APLICACIONES NIVEL 3</t>
  </si>
  <si>
    <t xml:space="preserve">3.4. Gestión de plataformas e infraestructura </t>
  </si>
  <si>
    <t xml:space="preserve">3.6. Soporte a la Gestión de Servicios TI </t>
  </si>
  <si>
    <t>EVALUADOR 1 DE CAPACIDAD Y  MADUREZ ITIL</t>
  </si>
  <si>
    <t>EVALUADOR 2 DE CAPACIDAD Y  MADUREZ ITIL</t>
  </si>
  <si>
    <t>Totales</t>
  </si>
  <si>
    <t>RESUMEN COSTOS SERVICIS MEMOR A SEIS (6) MESES</t>
  </si>
  <si>
    <t>línea de servicio</t>
  </si>
  <si>
    <t>Valor mensual sin IVA</t>
  </si>
  <si>
    <t xml:space="preserve">Valor IVA </t>
  </si>
  <si>
    <t>IPC</t>
  </si>
  <si>
    <t>Cantidad meses</t>
  </si>
  <si>
    <t>Valor total con IVA</t>
  </si>
  <si>
    <t xml:space="preserve"> Total incluido IVA</t>
  </si>
  <si>
    <t>3.1. Mesa de servicios / Menor a seis (6) meses</t>
  </si>
  <si>
    <t>3.2. Audiencias virtuales, videoconferencia, streaming y portal de grabaciones a Nivel Nacional / Menor a seis (6) meses</t>
  </si>
  <si>
    <t>3.3. Gestión y desarrollo de software / Menor a seis (6) meses</t>
  </si>
  <si>
    <t>3.4. Gestión de plataformas e infraestructura / Menor a seis (6) meses</t>
  </si>
  <si>
    <t>3.6. Soporte a la Gestión de Servicios TI / Menor a seis (6) meses</t>
  </si>
  <si>
    <t>RESUMEN COSTOS SERVICIS MAYOR A SEIS (6) MESES</t>
  </si>
  <si>
    <t>3.1. Mesa de servicios / Mayor a seis (6) meses</t>
  </si>
  <si>
    <t>3.2. Audiencias virtuales, videoconferencia, streaming y portal de grabaciones a Nivel Nacional / Mayor a seis (6) meses</t>
  </si>
  <si>
    <t>3.3. Gestión y desarrollo de software / Mayor a seis (6) meses</t>
  </si>
  <si>
    <t>3.4. Gestión de plataformas e infraestructura / Mayor a seis (6) meses</t>
  </si>
  <si>
    <t>3.6. Soporte a la Gestión de Servicios TI / Mayor a seis (6) meses</t>
  </si>
  <si>
    <t xml:space="preserve">INSTRUCTIVO </t>
  </si>
  <si>
    <t xml:space="preserve">Campos </t>
  </si>
  <si>
    <t>Se  coloca el valor  del servicio a facturar  mensual antes de IVA</t>
  </si>
  <si>
    <t>Valor IVA 
(19%)</t>
  </si>
  <si>
    <t xml:space="preserve">calcular el IVA del 19% al valor mensual para los servicios que apliquen </t>
  </si>
  <si>
    <t>Se debe ingresar los meses a cotizar de acuerdo a las variables de menor o mayor a seis meses.</t>
  </si>
  <si>
    <t>Valor mensula con IVA por la cantidad de meses</t>
  </si>
  <si>
    <t>Contenido de la oferta económica</t>
  </si>
  <si>
    <t>Formato de Presentación de Oferta Económica.</t>
  </si>
  <si>
    <t>Nombre del oferente:</t>
  </si>
  <si>
    <t>NIT del oferente:</t>
  </si>
  <si>
    <t>Sección 1: Información del Oferente.</t>
  </si>
  <si>
    <r>
      <rPr>
        <b/>
        <sz val="11"/>
        <color theme="1"/>
        <rFont val="Aptos"/>
        <family val="2"/>
      </rPr>
      <t xml:space="preserve">Objeto: </t>
    </r>
    <r>
      <rPr>
        <sz val="11"/>
        <color theme="1"/>
        <rFont val="Aptos"/>
        <family val="2"/>
      </rPr>
      <t>Contratar los servicios de mesa de servicios, administración, operación, soporte, mantenimiento y la gestión de los servicios tecnológicos de la Rama Judicial a nivel nacional, incluyendo la adquisición de ofertas de servicio por demanda.</t>
    </r>
  </si>
  <si>
    <r>
      <rPr>
        <b/>
        <sz val="11"/>
        <color rgb="FF000000"/>
        <rFont val="Aptos"/>
        <family val="2"/>
      </rPr>
      <t xml:space="preserve">Objeto: </t>
    </r>
    <r>
      <rPr>
        <sz val="11"/>
        <color rgb="FF000000"/>
        <rFont val="Aptos"/>
        <family val="2"/>
      </rPr>
      <t>Contratar los servicios de mesa de servicios, administración, operación, soporte, mantenimiento y la gestión de los servicios tecnológicos de la Rama Judicial a nivel nacional, incluyendo la adquisición de ofertas de servicio por demanda.</t>
    </r>
  </si>
  <si>
    <r>
      <rPr>
        <b/>
        <sz val="11"/>
        <color rgb="FF000000"/>
        <rFont val="Aptos"/>
        <family val="2"/>
      </rPr>
      <t>Objeto:</t>
    </r>
    <r>
      <rPr>
        <sz val="11"/>
        <color rgb="FF000000"/>
        <rFont val="Aptos"/>
        <family val="2"/>
      </rPr>
      <t xml:space="preserve"> Contratar los servicios de mesa de servicios, administración, operación, soporte, mantenimiento y la gestión de los servicios tecnológicos de la Rama Judicial a nivel nacional, incluyendo la adquisición de ofertas de servicio por demanda.</t>
    </r>
  </si>
  <si>
    <r>
      <t>En el encabezado de cada hoja, preste atención a la sección etiquetada como "</t>
    </r>
    <r>
      <rPr>
        <b/>
        <sz val="11"/>
        <rFont val="Aptos"/>
        <family val="2"/>
      </rPr>
      <t>Notas</t>
    </r>
    <r>
      <rPr>
        <sz val="11"/>
        <rFont val="Aptos"/>
        <family val="2"/>
      </rPr>
      <t xml:space="preserve">" donde se proporcionan instrucciones específicas. </t>
    </r>
  </si>
  <si>
    <r>
      <t xml:space="preserve">Conectividad con la red WAN de LA RAMA JUDICIAL, incluyendo todos sus requisitos. 
</t>
    </r>
    <r>
      <rPr>
        <sz val="11"/>
        <color rgb="FF000000"/>
        <rFont val="Aptos"/>
        <family val="2"/>
      </rPr>
      <t>1)	Con el fin de garantizar la adecuada integración de las múltiples plataformas de LA RAMA JUDICIAL objeto de monitoreo, administración y soporte, EL CONTRATISTA durante la ejecución del contrato y a su costo, instalará y mantendrá operativos enlaces de comunicaciones MPLS entre su o sus Centros de Operaciones y la red WAN de LA RAMA JUDICIAL, mediante la cual conectará con los elementos, recursos y servicios adicionales requeridos para ejecutar el contrato. De conformidad con lo establecido en la sección 2.3 Localizaciones geográficas nacionales para la prestación de los servicios, los posibles centros de operación de EL CONTRATISTA son máximo tres (3):
a)	El Centro de Operaciones para el personal asignado a la línea de servicio de Mesa de Servicios.
b)	El Centro de Operaciones de Red (NOC).
c)	El Centro de Operaciones para otros roles establecidos en la sección 4 Talento humano base requerido.
2)	EL CONTRATISTA no debe suministrar enlaces WAN – MPLS entre sedes de LA RAMA JUDICIAL. 
Ver Anexo_1-AnexoTecnico. El cual establece otros elementos que no son facturables o no deben tener costos adicionales para LA ENTIDAD.</t>
    </r>
  </si>
  <si>
    <r>
      <rPr>
        <b/>
        <sz val="11"/>
        <color rgb="FF000000"/>
        <rFont val="Aptos"/>
        <family val="2"/>
      </rPr>
      <t>NOTA:</t>
    </r>
    <r>
      <rPr>
        <sz val="11"/>
        <color rgb="FF000000"/>
        <rFont val="Aptos"/>
        <family val="2"/>
      </rPr>
      <t xml:space="preserve">  
 1) La </t>
    </r>
    <r>
      <rPr>
        <b/>
        <sz val="11"/>
        <color rgb="FF000000"/>
        <rFont val="Aptos"/>
        <family val="2"/>
      </rPr>
      <t>Jornada Única</t>
    </r>
    <r>
      <rPr>
        <sz val="11"/>
        <color rgb="FF000000"/>
        <rFont val="Aptos"/>
        <family val="2"/>
      </rPr>
      <t xml:space="preserve"> corresponde al tiempo diario que dedica el técnico o profesional a dearrollar las tarea proyectadas, la cual comprende de 8 horas.
 2) La </t>
    </r>
    <r>
      <rPr>
        <b/>
        <sz val="11"/>
        <color rgb="FF000000"/>
        <rFont val="Aptos"/>
        <family val="2"/>
      </rPr>
      <t>Jornada Nocturna</t>
    </r>
    <r>
      <rPr>
        <sz val="11"/>
        <color rgb="FF000000"/>
        <rFont val="Aptos"/>
        <family val="2"/>
      </rPr>
      <t xml:space="preserve"> corresponde al trabajo que se realiza en la noche y que va desde las 7 de la noche hasta las 6 de la mañana.
 3) En el campo </t>
    </r>
    <r>
      <rPr>
        <b/>
        <sz val="11"/>
        <color rgb="FF000000"/>
        <rFont val="Aptos"/>
        <family val="2"/>
      </rPr>
      <t>Grupo de municipios</t>
    </r>
    <r>
      <rPr>
        <sz val="11"/>
        <color rgb="FF000000"/>
        <rFont val="Aptos"/>
        <family val="2"/>
      </rPr>
      <t xml:space="preserve"> el valor que corresponde a </t>
    </r>
    <r>
      <rPr>
        <b/>
        <sz val="11"/>
        <color rgb="FF000000"/>
        <rFont val="Aptos"/>
        <family val="2"/>
      </rPr>
      <t>General</t>
    </r>
    <r>
      <rPr>
        <sz val="11"/>
        <color rgb="FF000000"/>
        <rFont val="Aptos"/>
        <family val="2"/>
      </rPr>
      <t xml:space="preserve"> hace referencia a los profesionales o técnicos que desarrollan las actividades y que estan ubicados en las oficinas de EL CONTRATISTA, independiente del municipio donde se encuentre.</t>
    </r>
  </si>
  <si>
    <t>Valor antes de IVA mayor a seis (6) meses / Unidad de Facturación</t>
  </si>
  <si>
    <t>Valor antes de IVA menor a seis (6) meses / Unidad de Facturación</t>
  </si>
  <si>
    <r>
      <rPr>
        <b/>
        <sz val="11"/>
        <color theme="1"/>
        <rFont val="Aptos"/>
        <family val="2"/>
      </rPr>
      <t>Nota:</t>
    </r>
    <r>
      <rPr>
        <sz val="11"/>
        <color theme="1"/>
        <rFont val="Aptos"/>
        <family val="2"/>
      </rPr>
      <t xml:space="preserve"> En esta sección se encuentran los componentes de cada línea de servicio objeto del proceso de estudio de mercado, es importante tener en cuenta las  especificaciones técnicas mínimas requeridas que aseguren la implementación  de los servicios a contratar por la Rama Judicial (en todos sus niveles) garantizando la calidad, efectividad y oportunidad del servicio.</t>
    </r>
  </si>
  <si>
    <t>Valor antes de IVA</t>
  </si>
  <si>
    <r>
      <rPr>
        <b/>
        <sz val="10"/>
        <color rgb="FF000000"/>
        <rFont val="Aptos"/>
        <family val="2"/>
      </rPr>
      <t>Objeto:</t>
    </r>
    <r>
      <rPr>
        <sz val="10"/>
        <color rgb="FF000000"/>
        <rFont val="Aptos"/>
        <family val="2"/>
      </rPr>
      <t xml:space="preserve"> Contratar los servicios de mesa de servicios, administración, operación, soporte, mantenimiento y la gestión de los servicios tecnológicos de la Rama Judicial a nivel nacional, incluyendo la adquisición de ofertas de servicio por demanda.</t>
    </r>
  </si>
  <si>
    <r>
      <rPr>
        <b/>
        <sz val="10"/>
        <color rgb="FF000000"/>
        <rFont val="Aptos"/>
        <family val="2"/>
      </rPr>
      <t>Nota No.1:</t>
    </r>
    <r>
      <rPr>
        <sz val="10"/>
        <color rgb="FF000000"/>
        <rFont val="Aptos"/>
        <family val="2"/>
      </rPr>
      <t xml:space="preserve"> Se debe contemplar todos los tipos de elementos por cada uno de los grupos de municipios.</t>
    </r>
  </si>
  <si>
    <r>
      <rPr>
        <b/>
        <sz val="10"/>
        <color rgb="FF000000"/>
        <rFont val="Aptos"/>
        <family val="2"/>
      </rPr>
      <t>Nota No.2:</t>
    </r>
    <r>
      <rPr>
        <sz val="10"/>
        <color rgb="FF000000"/>
        <rFont val="Aptos"/>
        <family val="2"/>
      </rPr>
      <t xml:space="preserve"> Se debe tener en cuenta que los elementos que estén con ubicación en </t>
    </r>
    <r>
      <rPr>
        <b/>
        <sz val="10"/>
        <color rgb="FF000000"/>
        <rFont val="Aptos"/>
        <family val="2"/>
      </rPr>
      <t>General</t>
    </r>
    <r>
      <rPr>
        <sz val="10"/>
        <color rgb="FF000000"/>
        <rFont val="Aptos"/>
        <family val="2"/>
      </rPr>
      <t xml:space="preserve"> deben contemplar en su costo todos los conceptos independientemente de donde están ubicados (Grupo 1, Grupo 2, Grupo 3, Grupo 4 o Grupo 5). Para LA ENTIDAD se toma el valor como único independiente de donde se requiera el elemento. 
Es importante indicar que los conceptos de costo que no se deben considerar en el valor de arrendamiento de los equipos ni en el "Soporte técnico en sitio a la audiencia virtual o evento." ni en el "Servicio de intérprete de lenguaje de señas.", de este catálogo, son los siguientes y deben ser presentados por aparte en el presente catálogo y de conformidad con los requisitos establecidos en el Anexo-1_AnexoTecnico:
 * Transporte de uno o más equipos.
 * Transporte Recurso Humano entre ciudades.
 * Alimentación y estadía.</t>
    </r>
  </si>
  <si>
    <r>
      <t>Nota No.2:</t>
    </r>
    <r>
      <rPr>
        <sz val="10"/>
        <color rgb="FF000000"/>
        <rFont val="Aptos"/>
        <family val="2"/>
      </rPr>
      <t xml:space="preserve"> Se debe tener en cuenta que los elementos que estén con ubicación en "</t>
    </r>
    <r>
      <rPr>
        <b/>
        <sz val="10"/>
        <color rgb="FF000000"/>
        <rFont val="Aptos"/>
        <family val="2"/>
      </rPr>
      <t>General</t>
    </r>
    <r>
      <rPr>
        <sz val="10"/>
        <color rgb="FF000000"/>
        <rFont val="Aptos"/>
        <family val="2"/>
      </rPr>
      <t xml:space="preserve">" deben contemplar en su costo todos los conceptos independientemente de donde están ubicados (Grupo 1, Grupo 2, Grupo 3, Grupo 4 o Grupo 5). Para LA ENTIDAD se toma el valor como único independiente de donde se requiera el elemento. </t>
    </r>
  </si>
  <si>
    <r>
      <rPr>
        <b/>
        <sz val="10"/>
        <color theme="1"/>
        <rFont val="Aptos"/>
        <family val="2"/>
      </rPr>
      <t xml:space="preserve">Objeto: </t>
    </r>
    <r>
      <rPr>
        <sz val="10"/>
        <color theme="1"/>
        <rFont val="Aptos"/>
        <family val="2"/>
      </rPr>
      <t>Contratar los servicios de mesa de servicios, administración, operación, soporte, mantenimiento y la gestión de los servicios tecnológicos de la Rama Judicial a nivel nacional, incluyendo la adquisición de ofertas de servicio por demanda.</t>
    </r>
  </si>
  <si>
    <t>Información de Costos</t>
  </si>
  <si>
    <t>·        La información de la tabla arriba relacionada es una guía, de manera que pueden incluir ítems según lo consideren necesario, es conveniente si mantener una estructura de costos que permita establecer a la entidad el valor de cada servicio y los demás costos requeridos en la ejecución del proyecto.</t>
  </si>
  <si>
    <t>·        Calcular los costos de las vigencias 2025 IPC del 6% y  proyección  2026 con un IPC del 3%</t>
  </si>
  <si>
    <t xml:space="preserve">·        Se debe tener en cuenta para todos los servicios los periodos de migración con los operadores salientes, de manera que garanticen la continuidad en la prestación de los servicios. </t>
  </si>
  <si>
    <r>
      <rPr>
        <b/>
        <sz val="11"/>
        <color theme="1"/>
        <rFont val="Aptos"/>
        <family val="2"/>
      </rPr>
      <t>Objeto</t>
    </r>
    <r>
      <rPr>
        <sz val="11"/>
        <color theme="1"/>
        <rFont val="Aptos"/>
        <family val="2"/>
      </rPr>
      <t>: Contratar los servicios de mesa de servicios, administración, operación, soporte, mantenimiento y la gestión de los servicios tecnológicos de la Rama Judicial a nivel nacional, incluyendo la adquisición de ofertas de servicio por demanda.</t>
    </r>
  </si>
  <si>
    <r>
      <rPr>
        <b/>
        <sz val="11"/>
        <color rgb="FF000000"/>
        <rFont val="Aptos"/>
        <family val="2"/>
      </rPr>
      <t>Nota ****:</t>
    </r>
    <r>
      <rPr>
        <sz val="11"/>
        <color rgb="FF000000"/>
        <rFont val="Aptos"/>
        <family val="2"/>
      </rPr>
      <t xml:space="preserve"> El componente de la Bolsa de Repuestos por demanda y de los servicios por demanda será definido por la entidad de acuerdo a sus necesidades y disponivilidad de recursos</t>
    </r>
  </si>
  <si>
    <t>Nombre del Oferente</t>
  </si>
  <si>
    <t>CUADRO CONSOLIDADO DE COSTOS DE LÍNEA BASE TH</t>
  </si>
  <si>
    <t>Sección 2: Líneas de servicios.</t>
  </si>
  <si>
    <t>Sección 4: Recursos por demanda.</t>
  </si>
  <si>
    <t>Sección 5: Otros servicios por demanda.</t>
  </si>
  <si>
    <t>Sección 6: Servicios Complementarios de Arrendamiento.</t>
  </si>
  <si>
    <t>Sección 7: Costos mensuales Línea Base (TH)</t>
  </si>
  <si>
    <t>Sección 3: Servicios Talento Humano (TH) - Línea Base.</t>
  </si>
  <si>
    <t>Sección 8: Costos Consolidados Ofertados para Línea Base (TH)</t>
  </si>
  <si>
    <t>Aborde cada numeral tan directa y objetivamente como sea posible una vez se tengan claros los aspectos considerados en los Anexos Técnicos y demás documentos del proceso contractual.</t>
  </si>
  <si>
    <t>Nota No. 3: La entidad se reserva el derecho de validar contra el mercado los precios ofertados en el presente catálago.</t>
  </si>
  <si>
    <t xml:space="preserve">Este archivo de Oferta Económica está compuesto por Ocho (8) secciones, cada una en una hoja separada (pestaña) como sigue: </t>
  </si>
  <si>
    <t>8 MESES</t>
  </si>
  <si>
    <r>
      <rPr>
        <b/>
        <sz val="11"/>
        <color theme="1"/>
        <rFont val="Arial"/>
        <family val="2"/>
      </rPr>
      <t xml:space="preserve">Objeto: </t>
    </r>
    <r>
      <rPr>
        <sz val="11"/>
        <color theme="1"/>
        <rFont val="Arial"/>
        <family val="2"/>
      </rPr>
      <t>Contratar los servicios de mesa de servicios, administración, operación, soporte, mantenimiento y la gestión de los servicios tecnológicos de la Rama Judicial a nivel nacional, incluyendo la adquisición de ofertas de servicio por demanda.</t>
    </r>
  </si>
  <si>
    <t>Dado el objetivo, alcance, objetivos específicos y entregables a contratar, por favor estimar otros costos en que incurriría con la ejecución contractual y que se consideran fundamentales para la prestación de servicios requeridos por LA ENTIDAD:</t>
  </si>
  <si>
    <t>Ítem</t>
  </si>
  <si>
    <r>
      <t xml:space="preserve">Valor </t>
    </r>
    <r>
      <rPr>
        <b/>
        <sz val="11"/>
        <color theme="5" tint="0.39997558519241921"/>
        <rFont val="Calibri"/>
        <family val="2"/>
        <scheme val="minor"/>
      </rPr>
      <t>Mensual</t>
    </r>
    <r>
      <rPr>
        <b/>
        <sz val="11"/>
        <color theme="0"/>
        <rFont val="Calibri"/>
        <family val="2"/>
        <scheme val="minor"/>
      </rPr>
      <t xml:space="preserve"> antes IVA</t>
    </r>
  </si>
  <si>
    <r>
      <t xml:space="preserve">Valor </t>
    </r>
    <r>
      <rPr>
        <b/>
        <sz val="11"/>
        <color theme="5" tint="0.39997558519241921"/>
        <rFont val="Calibri"/>
        <family val="2"/>
        <scheme val="minor"/>
      </rPr>
      <t>OneTime</t>
    </r>
    <r>
      <rPr>
        <b/>
        <sz val="11"/>
        <color theme="0"/>
        <rFont val="Calibri"/>
        <family val="2"/>
        <scheme val="minor"/>
      </rPr>
      <t xml:space="preserve"> antes IVA</t>
    </r>
  </si>
  <si>
    <r>
      <rPr>
        <b/>
        <sz val="11"/>
        <color theme="1"/>
        <rFont val="Calibri"/>
        <family val="2"/>
        <scheme val="minor"/>
      </rPr>
      <t>Equipos Continuidad</t>
    </r>
    <r>
      <rPr>
        <sz val="11"/>
        <color theme="1"/>
        <rFont val="Calibri"/>
        <family val="2"/>
        <scheme val="minor"/>
      </rPr>
      <t xml:space="preserve"> 
</t>
    </r>
    <r>
      <rPr>
        <b/>
        <sz val="11"/>
        <color rgb="FF00B050"/>
        <rFont val="Calibri"/>
        <family val="2"/>
        <scheme val="minor"/>
      </rPr>
      <t>Antes de IVA - Recurrente Mensual</t>
    </r>
    <r>
      <rPr>
        <sz val="11"/>
        <color theme="1"/>
        <rFont val="Calibri"/>
        <family val="2"/>
        <scheme val="minor"/>
      </rPr>
      <t xml:space="preserve">
El precio ofertado con vigencia 31 diciembre 2025.</t>
    </r>
  </si>
  <si>
    <r>
      <t>Servicio de ecosistemas digitales TXH ETB, conectividad, voz, monitoreo.</t>
    </r>
    <r>
      <rPr>
        <sz val="11"/>
        <color rgb="FF00B050"/>
        <rFont val="Calibri"/>
        <family val="2"/>
        <scheme val="minor"/>
      </rPr>
      <t xml:space="preserve"> Antes de IVA - Recurrente Mensual</t>
    </r>
  </si>
  <si>
    <t>TOTAL</t>
  </si>
  <si>
    <t>ETB SA ESP</t>
  </si>
  <si>
    <t>899999115-8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</si>
</sst>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0"/>
    <numFmt numFmtId="165" formatCode="_-[$$-409]* #,##0.00_ ;_-[$$-409]* \-#,##0.00\ ;_-[$$-409]* &quot;-&quot;??_ ;_-@_ "/>
    <numFmt numFmtId="166" formatCode="#,##0.0"/>
    <numFmt numFmtId="167" formatCode="_-&quot;$&quot;\ * #,##0_-;\-&quot;$&quot;\ * #,##0_-;_-&quot;$&quot;\ * &quot;-&quot;??_-;_-@_-"/>
  </numFmts>
  <fonts count="32" x14ac:knownFonts="1">
    <font>
      <sz val="11"/>
      <color theme="1"/>
      <name val="Calibri"/>
      <family val="2"/>
      <scheme val="minor"/>
    </font>
    <font>
      <sz val="11"/>
      <color theme="1"/>
      <name val="Calibri"/>
      <family val="2"/>
      <scheme val="minor"/>
    </font>
    <font>
      <sz val="8"/>
      <name val="Calibri"/>
      <family val="2"/>
      <scheme val="minor"/>
    </font>
    <font>
      <sz val="10"/>
      <name val="Arial"/>
      <family val="2"/>
    </font>
    <font>
      <sz val="11"/>
      <color theme="1"/>
      <name val="Aptos"/>
      <family val="2"/>
    </font>
    <font>
      <sz val="11"/>
      <color rgb="FF000000"/>
      <name val="Aptos"/>
      <family val="2"/>
    </font>
    <font>
      <b/>
      <sz val="11"/>
      <name val="Aptos"/>
      <family val="2"/>
    </font>
    <font>
      <sz val="11"/>
      <name val="Aptos"/>
      <family val="2"/>
    </font>
    <font>
      <b/>
      <sz val="11"/>
      <color theme="1"/>
      <name val="Aptos"/>
      <family val="2"/>
    </font>
    <font>
      <b/>
      <sz val="11"/>
      <color rgb="FF000000"/>
      <name val="Aptos"/>
      <family val="2"/>
    </font>
    <font>
      <b/>
      <sz val="11"/>
      <color theme="0"/>
      <name val="Aptos"/>
      <family val="2"/>
    </font>
    <font>
      <b/>
      <sz val="11"/>
      <color rgb="FFFFFFFF"/>
      <name val="Aptos"/>
      <family val="2"/>
    </font>
    <font>
      <sz val="10"/>
      <color theme="1"/>
      <name val="Aptos"/>
      <family val="2"/>
    </font>
    <font>
      <b/>
      <sz val="10"/>
      <color theme="0"/>
      <name val="Aptos"/>
      <family val="2"/>
    </font>
    <font>
      <b/>
      <sz val="10"/>
      <color theme="1"/>
      <name val="Aptos"/>
      <family val="2"/>
    </font>
    <font>
      <b/>
      <sz val="10"/>
      <name val="Aptos"/>
      <family val="2"/>
    </font>
    <font>
      <b/>
      <sz val="10"/>
      <color rgb="FF000000"/>
      <name val="Aptos"/>
      <family val="2"/>
    </font>
    <font>
      <sz val="10"/>
      <color rgb="FF000000"/>
      <name val="Aptos"/>
      <family val="2"/>
    </font>
    <font>
      <sz val="8"/>
      <color theme="1"/>
      <name val="Aptos"/>
      <family val="2"/>
    </font>
    <font>
      <b/>
      <sz val="10"/>
      <color rgb="FFFFFFFF"/>
      <name val="Aptos"/>
      <family val="2"/>
    </font>
    <font>
      <sz val="10"/>
      <color theme="0"/>
      <name val="Aptos"/>
      <family val="2"/>
    </font>
    <font>
      <i/>
      <sz val="10"/>
      <color theme="1"/>
      <name val="Aptos"/>
      <family val="2"/>
    </font>
    <font>
      <sz val="10"/>
      <name val="Aptos"/>
      <family val="2"/>
    </font>
    <font>
      <b/>
      <sz val="11"/>
      <color rgb="FFFF0000"/>
      <name val="Aptos"/>
      <family val="2"/>
    </font>
    <font>
      <i/>
      <sz val="11"/>
      <color theme="1"/>
      <name val="Aptos"/>
      <family val="2"/>
    </font>
    <font>
      <b/>
      <sz val="11"/>
      <color theme="0"/>
      <name val="Calibri"/>
      <family val="2"/>
      <scheme val="minor"/>
    </font>
    <font>
      <b/>
      <sz val="11"/>
      <color theme="1"/>
      <name val="Calibri"/>
      <family val="2"/>
      <scheme val="minor"/>
    </font>
    <font>
      <sz val="11"/>
      <color theme="1"/>
      <name val="Arial"/>
      <family val="2"/>
    </font>
    <font>
      <b/>
      <sz val="11"/>
      <color theme="1"/>
      <name val="Arial"/>
      <family val="2"/>
    </font>
    <font>
      <b/>
      <sz val="11"/>
      <color theme="5" tint="0.39997558519241921"/>
      <name val="Calibri"/>
      <family val="2"/>
      <scheme val="minor"/>
    </font>
    <font>
      <b/>
      <sz val="11"/>
      <color rgb="FF00B050"/>
      <name val="Calibri"/>
      <family val="2"/>
      <scheme val="minor"/>
    </font>
    <font>
      <sz val="11"/>
      <color rgb="FF00B050"/>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D9D9D9"/>
        <bgColor indexed="64"/>
      </patternFill>
    </fill>
    <fill>
      <patternFill patternType="solid">
        <fgColor theme="0" tint="-0.249977111117893"/>
        <bgColor indexed="64"/>
      </patternFill>
    </fill>
    <fill>
      <patternFill patternType="solid">
        <fgColor rgb="FF0070C0"/>
        <bgColor indexed="64"/>
      </patternFill>
    </fill>
    <fill>
      <patternFill patternType="solid">
        <fgColor theme="8" tint="0.79998168889431442"/>
        <bgColor indexed="64"/>
      </patternFill>
    </fill>
    <fill>
      <patternFill patternType="solid">
        <fgColor rgb="FFFFFFFF"/>
        <bgColor rgb="FF000000"/>
      </patternFill>
    </fill>
    <fill>
      <patternFill patternType="solid">
        <fgColor theme="0" tint="-4.9989318521683403E-2"/>
        <bgColor indexed="64"/>
      </patternFill>
    </fill>
    <fill>
      <patternFill patternType="solid">
        <fgColor rgb="FF0E2841"/>
        <bgColor rgb="FF000000"/>
      </patternFill>
    </fill>
    <fill>
      <patternFill patternType="solid">
        <fgColor theme="7" tint="0.79998168889431442"/>
        <bgColor rgb="FF000000"/>
      </patternFill>
    </fill>
    <fill>
      <patternFill patternType="solid">
        <fgColor theme="7" tint="0.79998168889431442"/>
        <bgColor indexed="64"/>
      </patternFill>
    </fill>
    <fill>
      <patternFill patternType="solid">
        <fgColor rgb="FF002060"/>
        <bgColor indexed="64"/>
      </patternFill>
    </fill>
    <fill>
      <patternFill patternType="solid">
        <fgColor theme="0"/>
        <bgColor rgb="FF000000"/>
      </patternFill>
    </fill>
  </fills>
  <borders count="6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thin">
        <color rgb="FF000000"/>
      </bottom>
      <diagonal/>
    </border>
    <border>
      <left style="thin">
        <color indexed="64"/>
      </left>
      <right style="medium">
        <color indexed="64"/>
      </right>
      <top style="medium">
        <color rgb="FF000000"/>
      </top>
      <bottom style="thin">
        <color indexed="64"/>
      </bottom>
      <diagonal/>
    </border>
    <border>
      <left style="medium">
        <color indexed="64"/>
      </left>
      <right style="medium">
        <color rgb="FF000000"/>
      </right>
      <top style="medium">
        <color rgb="FF000000"/>
      </top>
      <bottom/>
      <diagonal/>
    </border>
    <border>
      <left/>
      <right/>
      <top style="medium">
        <color indexed="64"/>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rgb="FF000000"/>
      </right>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style="medium">
        <color rgb="FF000000"/>
      </left>
      <right style="medium">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medium">
        <color indexed="64"/>
      </left>
      <right style="medium">
        <color rgb="FF000000"/>
      </right>
      <top/>
      <bottom style="medium">
        <color rgb="FF000000"/>
      </bottom>
      <diagonal/>
    </border>
    <border>
      <left style="thin">
        <color indexed="64"/>
      </left>
      <right style="medium">
        <color indexed="64"/>
      </right>
      <top style="thin">
        <color indexed="64"/>
      </top>
      <bottom style="medium">
        <color rgb="FF000000"/>
      </bottom>
      <diagonal/>
    </border>
    <border>
      <left style="thin">
        <color indexed="64"/>
      </left>
      <right/>
      <top style="medium">
        <color rgb="FF000000"/>
      </top>
      <bottom style="thin">
        <color indexed="64"/>
      </bottom>
      <diagonal/>
    </border>
    <border>
      <left style="thin">
        <color indexed="64"/>
      </left>
      <right/>
      <top style="thin">
        <color indexed="64"/>
      </top>
      <bottom style="medium">
        <color rgb="FF000000"/>
      </bottom>
      <diagonal/>
    </border>
    <border>
      <left/>
      <right/>
      <top style="thin">
        <color rgb="FF000000"/>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indexed="64"/>
      </right>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thin">
        <color rgb="FF000000"/>
      </bottom>
      <diagonal/>
    </border>
    <border>
      <left style="medium">
        <color rgb="FF000000"/>
      </left>
      <right style="thin">
        <color indexed="64"/>
      </right>
      <top style="medium">
        <color rgb="FF000000"/>
      </top>
      <bottom/>
      <diagonal/>
    </border>
    <border>
      <left style="medium">
        <color rgb="FF000000"/>
      </left>
      <right style="thin">
        <color indexed="64"/>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style="medium">
        <color rgb="FF000000"/>
      </left>
      <right/>
      <top/>
      <bottom/>
      <diagonal/>
    </border>
    <border>
      <left/>
      <right style="thin">
        <color indexed="64"/>
      </right>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style="thin">
        <color rgb="FF000000"/>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right style="thin">
        <color indexed="64"/>
      </right>
      <top style="medium">
        <color rgb="FF000000"/>
      </top>
      <bottom/>
      <diagonal/>
    </border>
    <border>
      <left/>
      <right style="thin">
        <color indexed="64"/>
      </right>
      <top/>
      <bottom style="medium">
        <color rgb="FF000000"/>
      </bottom>
      <diagonal/>
    </border>
  </borders>
  <cellStyleXfs count="4">
    <xf numFmtId="0" fontId="0" fillId="0" borderId="0"/>
    <xf numFmtId="44" fontId="1" fillId="0" borderId="0" applyFont="0" applyFill="0" applyBorder="0" applyAlignment="0" applyProtection="0"/>
    <xf numFmtId="0" fontId="3" fillId="0" borderId="0"/>
    <xf numFmtId="9" fontId="1" fillId="0" borderId="0" applyFont="0" applyFill="0" applyBorder="0" applyAlignment="0" applyProtection="0"/>
  </cellStyleXfs>
  <cellXfs count="330">
    <xf numFmtId="0" fontId="0" fillId="0" borderId="0" xfId="0"/>
    <xf numFmtId="0" fontId="4" fillId="3" borderId="0" xfId="0" applyFont="1" applyFill="1"/>
    <xf numFmtId="0" fontId="4" fillId="3" borderId="0" xfId="0" applyFont="1" applyFill="1" applyAlignment="1">
      <alignment vertical="center"/>
    </xf>
    <xf numFmtId="0" fontId="4" fillId="0" borderId="0" xfId="0" applyFont="1" applyAlignment="1">
      <alignment vertical="center"/>
    </xf>
    <xf numFmtId="0" fontId="4" fillId="0" borderId="0" xfId="0" applyFont="1"/>
    <xf numFmtId="0" fontId="5" fillId="3" borderId="0" xfId="0" applyFont="1" applyFill="1" applyAlignment="1">
      <alignment horizontal="left" vertical="top" wrapText="1"/>
    </xf>
    <xf numFmtId="0" fontId="6" fillId="0" borderId="1" xfId="2" applyFont="1" applyBorder="1" applyAlignment="1">
      <alignment vertical="center" wrapText="1"/>
    </xf>
    <xf numFmtId="0" fontId="4" fillId="3" borderId="0" xfId="0" applyFont="1" applyFill="1" applyAlignment="1">
      <alignment horizontal="center"/>
    </xf>
    <xf numFmtId="0" fontId="10" fillId="6" borderId="1" xfId="0" applyFont="1" applyFill="1" applyBorder="1" applyAlignment="1">
      <alignment horizontal="center" vertical="center"/>
    </xf>
    <xf numFmtId="0" fontId="8" fillId="3" borderId="0" xfId="0" applyFont="1" applyFill="1"/>
    <xf numFmtId="0" fontId="8" fillId="3" borderId="1" xfId="0" applyFont="1" applyFill="1" applyBorder="1" applyAlignment="1">
      <alignment horizontal="center" vertical="center" wrapText="1"/>
    </xf>
    <xf numFmtId="0" fontId="4"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4" fillId="0" borderId="1" xfId="0" applyFont="1" applyBorder="1" applyAlignment="1">
      <alignment horizontal="left" vertical="top" wrapText="1"/>
    </xf>
    <xf numFmtId="0" fontId="12" fillId="3" borderId="0" xfId="0" applyFont="1" applyFill="1"/>
    <xf numFmtId="0" fontId="12" fillId="0" borderId="0" xfId="0" applyFont="1"/>
    <xf numFmtId="0" fontId="12" fillId="0" borderId="0" xfId="0" applyFont="1" applyAlignment="1">
      <alignment vertical="center"/>
    </xf>
    <xf numFmtId="0" fontId="13" fillId="3" borderId="0" xfId="0" applyFont="1" applyFill="1" applyAlignment="1">
      <alignment horizontal="center"/>
    </xf>
    <xf numFmtId="0" fontId="17" fillId="3" borderId="1" xfId="0" applyFont="1" applyFill="1" applyBorder="1" applyAlignment="1">
      <alignment horizontal="left" vertical="center" wrapText="1"/>
    </xf>
    <xf numFmtId="0" fontId="14" fillId="12"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7" fillId="12" borderId="1" xfId="0" applyFont="1" applyFill="1" applyBorder="1" applyAlignment="1">
      <alignment horizontal="left" vertical="center" wrapText="1"/>
    </xf>
    <xf numFmtId="0" fontId="17" fillId="9" borderId="1" xfId="0" applyFont="1" applyFill="1" applyBorder="1" applyAlignment="1">
      <alignment horizontal="left" vertical="center" wrapText="1"/>
    </xf>
    <xf numFmtId="0" fontId="16" fillId="12" borderId="1" xfId="0" applyFont="1" applyFill="1" applyBorder="1" applyAlignment="1">
      <alignment horizontal="left" vertical="center" wrapText="1"/>
    </xf>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xf>
    <xf numFmtId="0" fontId="17" fillId="14" borderId="1" xfId="0" applyFont="1" applyFill="1" applyBorder="1" applyAlignment="1">
      <alignment horizontal="left" vertical="center"/>
    </xf>
    <xf numFmtId="0" fontId="12" fillId="3" borderId="1" xfId="0" applyFont="1" applyFill="1" applyBorder="1"/>
    <xf numFmtId="0" fontId="12" fillId="0" borderId="1" xfId="0" applyFont="1" applyBorder="1"/>
    <xf numFmtId="0" fontId="14" fillId="12" borderId="1" xfId="0" applyFont="1" applyFill="1" applyBorder="1"/>
    <xf numFmtId="0" fontId="12" fillId="12" borderId="1" xfId="0" applyFont="1" applyFill="1" applyBorder="1"/>
    <xf numFmtId="0" fontId="14" fillId="12" borderId="1" xfId="0" applyFont="1" applyFill="1" applyBorder="1" applyAlignment="1">
      <alignment vertical="center"/>
    </xf>
    <xf numFmtId="0" fontId="12" fillId="3" borderId="1" xfId="0" applyFont="1" applyFill="1" applyBorder="1" applyAlignment="1">
      <alignment vertical="center"/>
    </xf>
    <xf numFmtId="0" fontId="12" fillId="12" borderId="1" xfId="0" applyFont="1" applyFill="1" applyBorder="1" applyAlignment="1">
      <alignment vertical="center"/>
    </xf>
    <xf numFmtId="0" fontId="10" fillId="6" borderId="0" xfId="0" applyFont="1" applyFill="1" applyAlignment="1">
      <alignment horizontal="center"/>
    </xf>
    <xf numFmtId="0" fontId="10" fillId="3" borderId="0" xfId="0" applyFont="1" applyFill="1" applyAlignment="1">
      <alignment horizontal="center"/>
    </xf>
    <xf numFmtId="0" fontId="8" fillId="3" borderId="0" xfId="0" applyFont="1" applyFill="1" applyAlignment="1">
      <alignment horizontal="center"/>
    </xf>
    <xf numFmtId="0" fontId="6" fillId="2" borderId="0" xfId="0" applyFont="1" applyFill="1" applyAlignment="1">
      <alignment horizontal="center" vertical="center"/>
    </xf>
    <xf numFmtId="0" fontId="5" fillId="3" borderId="0" xfId="0" applyFont="1" applyFill="1" applyAlignment="1">
      <alignment vertical="top"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1" fontId="15" fillId="2" borderId="1" xfId="0" applyNumberFormat="1" applyFont="1" applyFill="1" applyBorder="1" applyAlignment="1">
      <alignment horizontal="center" vertical="center" wrapText="1"/>
    </xf>
    <xf numFmtId="0" fontId="16" fillId="11" borderId="1" xfId="0" applyFont="1" applyFill="1" applyBorder="1" applyAlignment="1">
      <alignment horizontal="left" vertical="center"/>
    </xf>
    <xf numFmtId="0" fontId="17" fillId="14" borderId="1" xfId="0" applyFont="1" applyFill="1" applyBorder="1" applyAlignment="1">
      <alignment horizontal="center" vertical="center"/>
    </xf>
    <xf numFmtId="0" fontId="17" fillId="8" borderId="1" xfId="0" applyFont="1" applyFill="1" applyBorder="1" applyAlignment="1">
      <alignment horizontal="left" vertical="center"/>
    </xf>
    <xf numFmtId="0" fontId="17" fillId="12" borderId="1" xfId="0" applyFont="1" applyFill="1" applyBorder="1" applyAlignment="1">
      <alignment horizontal="left" vertical="center"/>
    </xf>
    <xf numFmtId="0" fontId="17" fillId="9" borderId="1" xfId="0" applyFont="1" applyFill="1" applyBorder="1" applyAlignment="1">
      <alignment horizontal="left" vertical="center"/>
    </xf>
    <xf numFmtId="0" fontId="17" fillId="11" borderId="1" xfId="0" applyFont="1" applyFill="1" applyBorder="1" applyAlignment="1">
      <alignment horizontal="left" vertical="center"/>
    </xf>
    <xf numFmtId="0" fontId="16" fillId="12" borderId="1" xfId="0" applyFont="1" applyFill="1" applyBorder="1" applyAlignment="1">
      <alignment horizontal="left" vertical="center"/>
    </xf>
    <xf numFmtId="0" fontId="17" fillId="0" borderId="1" xfId="0" applyFont="1" applyBorder="1" applyAlignment="1">
      <alignment horizontal="left" vertical="center"/>
    </xf>
    <xf numFmtId="0" fontId="17" fillId="0" borderId="1" xfId="0" applyFont="1" applyBorder="1" applyAlignment="1">
      <alignment horizontal="center" vertical="center"/>
    </xf>
    <xf numFmtId="0" fontId="18" fillId="0" borderId="0" xfId="0" applyFont="1"/>
    <xf numFmtId="0" fontId="17" fillId="0" borderId="1" xfId="0" applyFont="1" applyBorder="1" applyAlignment="1">
      <alignment horizontal="left" vertical="top"/>
    </xf>
    <xf numFmtId="0" fontId="19" fillId="10" borderId="2" xfId="0" applyFont="1" applyFill="1" applyBorder="1"/>
    <xf numFmtId="0" fontId="19" fillId="10" borderId="7" xfId="0" applyFont="1" applyFill="1" applyBorder="1"/>
    <xf numFmtId="0" fontId="19" fillId="10" borderId="7" xfId="0" applyFont="1" applyFill="1" applyBorder="1" applyAlignment="1">
      <alignment wrapText="1"/>
    </xf>
    <xf numFmtId="0" fontId="19" fillId="10" borderId="40" xfId="0" applyFont="1" applyFill="1" applyBorder="1"/>
    <xf numFmtId="0" fontId="19" fillId="10" borderId="2" xfId="0" applyFont="1" applyFill="1" applyBorder="1" applyAlignment="1">
      <alignment horizontal="center" vertical="center" wrapText="1"/>
    </xf>
    <xf numFmtId="0" fontId="4" fillId="6" borderId="0" xfId="0" applyFont="1" applyFill="1"/>
    <xf numFmtId="0" fontId="17" fillId="0" borderId="6" xfId="0" applyFont="1" applyBorder="1" applyAlignment="1">
      <alignment horizontal="left" vertical="top" wrapText="1"/>
    </xf>
    <xf numFmtId="0" fontId="17" fillId="0" borderId="24" xfId="0" applyFont="1" applyBorder="1" applyAlignment="1">
      <alignment horizontal="left" vertical="top" wrapText="1"/>
    </xf>
    <xf numFmtId="0" fontId="17" fillId="0" borderId="11" xfId="0" applyFont="1" applyBorder="1" applyAlignment="1">
      <alignment horizontal="left" vertical="top" wrapText="1"/>
    </xf>
    <xf numFmtId="0" fontId="17" fillId="0" borderId="1" xfId="0" applyFont="1" applyBorder="1" applyAlignment="1">
      <alignment horizontal="left" vertical="top" wrapText="1"/>
    </xf>
    <xf numFmtId="44" fontId="17" fillId="0" borderId="7" xfId="1" applyFont="1" applyBorder="1" applyAlignment="1">
      <alignment horizontal="left" vertical="top" wrapText="1"/>
    </xf>
    <xf numFmtId="0" fontId="17" fillId="0" borderId="31" xfId="0" applyFont="1" applyBorder="1" applyAlignment="1">
      <alignment horizontal="left" vertical="top" wrapText="1"/>
    </xf>
    <xf numFmtId="0" fontId="17" fillId="0" borderId="9" xfId="0" applyFont="1" applyBorder="1" applyAlignment="1">
      <alignment horizontal="left" vertical="top" wrapText="1"/>
    </xf>
    <xf numFmtId="0" fontId="17" fillId="0" borderId="57" xfId="0" applyFont="1" applyBorder="1" applyAlignment="1">
      <alignment horizontal="left" vertical="top" wrapText="1"/>
    </xf>
    <xf numFmtId="0" fontId="17" fillId="0" borderId="33" xfId="0" applyFont="1" applyBorder="1" applyAlignment="1">
      <alignment horizontal="left" vertical="top" wrapText="1"/>
    </xf>
    <xf numFmtId="0" fontId="17" fillId="0" borderId="15" xfId="0" applyFont="1" applyBorder="1" applyAlignment="1">
      <alignment horizontal="left" vertical="top" wrapText="1"/>
    </xf>
    <xf numFmtId="0" fontId="17" fillId="0" borderId="8" xfId="0" applyFont="1" applyBorder="1" applyAlignment="1">
      <alignment horizontal="left" vertical="top" wrapText="1"/>
    </xf>
    <xf numFmtId="44" fontId="17" fillId="0" borderId="30" xfId="1" applyFont="1" applyBorder="1" applyAlignment="1">
      <alignment horizontal="left" vertical="top" wrapText="1"/>
    </xf>
    <xf numFmtId="44" fontId="17" fillId="0" borderId="1" xfId="1" applyFont="1" applyBorder="1" applyAlignment="1">
      <alignment horizontal="left" vertical="top" wrapText="1"/>
    </xf>
    <xf numFmtId="9" fontId="12" fillId="0" borderId="2" xfId="3" applyFont="1" applyBorder="1" applyAlignment="1">
      <alignment horizontal="left" vertical="top" wrapText="1"/>
    </xf>
    <xf numFmtId="44" fontId="12" fillId="0" borderId="2" xfId="1" applyFont="1" applyBorder="1" applyAlignment="1">
      <alignment horizontal="left" vertical="top" wrapText="1"/>
    </xf>
    <xf numFmtId="0" fontId="17" fillId="0" borderId="0" xfId="0" applyFont="1" applyAlignment="1">
      <alignment horizontal="left" vertical="top" wrapText="1"/>
    </xf>
    <xf numFmtId="9" fontId="12" fillId="0" borderId="3" xfId="3" applyFont="1" applyBorder="1" applyAlignment="1">
      <alignment horizontal="left" vertical="top" wrapText="1"/>
    </xf>
    <xf numFmtId="44" fontId="12" fillId="0" borderId="3" xfId="1" applyFont="1" applyBorder="1" applyAlignment="1">
      <alignment horizontal="left" vertical="top" wrapText="1"/>
    </xf>
    <xf numFmtId="9" fontId="12" fillId="0" borderId="1" xfId="3" applyFont="1" applyBorder="1" applyAlignment="1">
      <alignment horizontal="left" vertical="top" wrapText="1"/>
    </xf>
    <xf numFmtId="44" fontId="12" fillId="0" borderId="1" xfId="1" applyFont="1" applyBorder="1" applyAlignment="1">
      <alignment horizontal="left" vertical="top" wrapText="1"/>
    </xf>
    <xf numFmtId="0" fontId="17" fillId="0" borderId="57" xfId="0" quotePrefix="1" applyFont="1" applyBorder="1" applyAlignment="1">
      <alignment horizontal="left" vertical="top" wrapText="1"/>
    </xf>
    <xf numFmtId="0" fontId="17" fillId="0" borderId="11" xfId="0" quotePrefix="1" applyFont="1" applyBorder="1" applyAlignment="1">
      <alignment horizontal="left" vertical="top" wrapText="1"/>
    </xf>
    <xf numFmtId="44" fontId="17" fillId="3" borderId="2" xfId="1" applyFont="1" applyFill="1" applyBorder="1"/>
    <xf numFmtId="44" fontId="17" fillId="3" borderId="2" xfId="1" applyFont="1" applyFill="1" applyBorder="1" applyAlignment="1">
      <alignment wrapText="1"/>
    </xf>
    <xf numFmtId="0" fontId="4" fillId="0" borderId="0" xfId="0" applyFont="1" applyAlignment="1">
      <alignment wrapText="1"/>
    </xf>
    <xf numFmtId="0" fontId="4" fillId="3" borderId="0" xfId="0" applyFont="1" applyFill="1" applyAlignment="1">
      <alignment wrapText="1"/>
    </xf>
    <xf numFmtId="0" fontId="19" fillId="13" borderId="2" xfId="0" applyFont="1" applyFill="1" applyBorder="1"/>
    <xf numFmtId="0" fontId="19" fillId="13" borderId="2" xfId="0" applyFont="1" applyFill="1" applyBorder="1" applyAlignment="1">
      <alignment wrapText="1"/>
    </xf>
    <xf numFmtId="0" fontId="19" fillId="13" borderId="2" xfId="0" applyFont="1" applyFill="1" applyBorder="1" applyAlignment="1">
      <alignment horizontal="center"/>
    </xf>
    <xf numFmtId="0" fontId="12" fillId="3" borderId="2" xfId="0" applyFont="1" applyFill="1" applyBorder="1"/>
    <xf numFmtId="0" fontId="17" fillId="3" borderId="2" xfId="0" applyFont="1" applyFill="1" applyBorder="1"/>
    <xf numFmtId="0" fontId="17" fillId="3" borderId="2" xfId="0" applyFont="1" applyFill="1" applyBorder="1" applyAlignment="1">
      <alignment wrapText="1"/>
    </xf>
    <xf numFmtId="9" fontId="17" fillId="3" borderId="2" xfId="3" applyFont="1" applyFill="1" applyBorder="1" applyAlignment="1">
      <alignment wrapText="1"/>
    </xf>
    <xf numFmtId="44" fontId="12" fillId="3" borderId="2" xfId="1" applyFont="1" applyFill="1" applyBorder="1"/>
    <xf numFmtId="0" fontId="4" fillId="3" borderId="0" xfId="0" applyFont="1" applyFill="1" applyAlignment="1">
      <alignment horizontal="left" wrapText="1"/>
    </xf>
    <xf numFmtId="0" fontId="17" fillId="3" borderId="0" xfId="0" applyFont="1" applyFill="1"/>
    <xf numFmtId="0" fontId="12" fillId="3" borderId="0" xfId="0" applyFont="1" applyFill="1" applyAlignment="1">
      <alignment wrapText="1"/>
    </xf>
    <xf numFmtId="0" fontId="17" fillId="3" borderId="0" xfId="0" applyFont="1" applyFill="1" applyAlignment="1">
      <alignment vertical="top" wrapText="1"/>
    </xf>
    <xf numFmtId="0" fontId="12" fillId="0" borderId="0" xfId="0" applyFont="1" applyAlignment="1">
      <alignment wrapText="1"/>
    </xf>
    <xf numFmtId="0" fontId="19" fillId="13" borderId="3" xfId="0" applyFont="1" applyFill="1" applyBorder="1"/>
    <xf numFmtId="0" fontId="19" fillId="13" borderId="3" xfId="0" applyFont="1" applyFill="1" applyBorder="1" applyAlignment="1">
      <alignment wrapText="1"/>
    </xf>
    <xf numFmtId="0" fontId="19" fillId="13" borderId="3" xfId="0" applyFont="1" applyFill="1" applyBorder="1" applyAlignment="1">
      <alignment horizontal="center"/>
    </xf>
    <xf numFmtId="0" fontId="12" fillId="3" borderId="1" xfId="0" applyFont="1" applyFill="1" applyBorder="1" applyAlignment="1">
      <alignment horizontal="left" vertical="top"/>
    </xf>
    <xf numFmtId="0" fontId="17" fillId="3" borderId="1" xfId="0" applyFont="1" applyFill="1" applyBorder="1" applyAlignment="1">
      <alignment horizontal="left" vertical="top" wrapText="1"/>
    </xf>
    <xf numFmtId="0" fontId="17" fillId="3" borderId="1" xfId="0" applyFont="1" applyFill="1" applyBorder="1" applyAlignment="1">
      <alignment horizontal="left" vertical="top"/>
    </xf>
    <xf numFmtId="44" fontId="17" fillId="3" borderId="1" xfId="1" applyFont="1" applyFill="1" applyBorder="1" applyAlignment="1" applyProtection="1">
      <alignment horizontal="left" vertical="top"/>
      <protection locked="0"/>
    </xf>
    <xf numFmtId="9" fontId="12" fillId="3" borderId="1" xfId="3" applyFont="1" applyFill="1" applyBorder="1" applyAlignment="1">
      <alignment horizontal="left" vertical="top"/>
    </xf>
    <xf numFmtId="44" fontId="12" fillId="3" borderId="1" xfId="1" applyFont="1" applyFill="1" applyBorder="1" applyAlignment="1">
      <alignment horizontal="left" vertical="top"/>
    </xf>
    <xf numFmtId="44" fontId="12" fillId="0" borderId="1" xfId="1" applyFont="1" applyBorder="1" applyAlignment="1" applyProtection="1">
      <alignment horizontal="left" vertical="top"/>
      <protection locked="0"/>
    </xf>
    <xf numFmtId="0" fontId="12" fillId="0" borderId="1" xfId="0" applyFont="1" applyBorder="1" applyAlignment="1">
      <alignment horizontal="left" vertical="top"/>
    </xf>
    <xf numFmtId="0" fontId="12" fillId="3" borderId="1" xfId="0" applyFont="1" applyFill="1" applyBorder="1" applyAlignment="1">
      <alignment horizontal="left" vertical="top" wrapText="1"/>
    </xf>
    <xf numFmtId="0" fontId="17" fillId="8" borderId="1" xfId="0" applyFont="1" applyFill="1" applyBorder="1" applyAlignment="1">
      <alignment horizontal="left" vertical="top" wrapText="1"/>
    </xf>
    <xf numFmtId="0" fontId="12" fillId="0" borderId="1" xfId="0" applyFont="1" applyBorder="1" applyAlignment="1">
      <alignment horizontal="left" vertical="top" wrapText="1"/>
    </xf>
    <xf numFmtId="0" fontId="20" fillId="6" borderId="0" xfId="0" applyFont="1" applyFill="1" applyAlignment="1">
      <alignment vertical="center"/>
    </xf>
    <xf numFmtId="0" fontId="20" fillId="3" borderId="0" xfId="0" applyFont="1" applyFill="1" applyAlignment="1">
      <alignment vertical="center"/>
    </xf>
    <xf numFmtId="0" fontId="14" fillId="0" borderId="0" xfId="0" applyFont="1" applyAlignment="1">
      <alignment vertical="center"/>
    </xf>
    <xf numFmtId="0" fontId="21" fillId="0" borderId="0" xfId="0" applyFont="1" applyAlignment="1">
      <alignment vertical="center"/>
    </xf>
    <xf numFmtId="0" fontId="14" fillId="2" borderId="2" xfId="0" applyFont="1" applyFill="1" applyBorder="1" applyAlignment="1">
      <alignment horizontal="center" vertical="center" wrapText="1"/>
    </xf>
    <xf numFmtId="0" fontId="12" fillId="0" borderId="2" xfId="0" applyFont="1" applyBorder="1" applyAlignment="1">
      <alignment vertical="center"/>
    </xf>
    <xf numFmtId="0" fontId="16" fillId="4" borderId="10" xfId="0" applyFont="1" applyFill="1" applyBorder="1" applyAlignment="1">
      <alignment horizontal="left" vertical="top" wrapText="1"/>
    </xf>
    <xf numFmtId="0" fontId="16" fillId="4" borderId="13" xfId="0" applyFont="1" applyFill="1" applyBorder="1" applyAlignment="1">
      <alignment horizontal="left" vertical="top" wrapText="1"/>
    </xf>
    <xf numFmtId="0" fontId="16" fillId="4" borderId="13" xfId="0" applyFont="1" applyFill="1" applyBorder="1" applyAlignment="1">
      <alignment vertical="top" wrapText="1"/>
    </xf>
    <xf numFmtId="44" fontId="12" fillId="3" borderId="1" xfId="1" applyFont="1" applyFill="1" applyBorder="1" applyAlignment="1" applyProtection="1">
      <alignment horizontal="right" vertical="top"/>
      <protection locked="0"/>
    </xf>
    <xf numFmtId="44" fontId="12" fillId="0" borderId="1" xfId="1" applyFont="1" applyBorder="1" applyAlignment="1" applyProtection="1">
      <alignment horizontal="right" vertical="top"/>
      <protection locked="0"/>
    </xf>
    <xf numFmtId="44" fontId="12" fillId="9" borderId="1" xfId="1" applyFont="1" applyFill="1" applyBorder="1" applyAlignment="1" applyProtection="1">
      <alignment horizontal="right" vertical="top"/>
      <protection locked="0"/>
    </xf>
    <xf numFmtId="0" fontId="12" fillId="0" borderId="14" xfId="0" applyFont="1" applyBorder="1" applyAlignment="1">
      <alignment horizontal="center" vertical="top"/>
    </xf>
    <xf numFmtId="0" fontId="12" fillId="0" borderId="8" xfId="0" applyFont="1" applyBorder="1" applyAlignment="1">
      <alignment vertical="top"/>
    </xf>
    <xf numFmtId="0" fontId="12" fillId="0" borderId="1" xfId="0" applyFont="1" applyBorder="1" applyAlignment="1">
      <alignment horizontal="center" vertical="top"/>
    </xf>
    <xf numFmtId="0" fontId="12" fillId="0" borderId="4" xfId="0" applyFont="1" applyBorder="1" applyAlignment="1">
      <alignment horizontal="center" vertical="top"/>
    </xf>
    <xf numFmtId="0" fontId="12" fillId="0" borderId="1" xfId="0" applyFont="1" applyBorder="1" applyAlignment="1">
      <alignment vertical="top"/>
    </xf>
    <xf numFmtId="44" fontId="12" fillId="0" borderId="1" xfId="1" applyFont="1" applyBorder="1" applyAlignment="1">
      <alignment vertical="top"/>
    </xf>
    <xf numFmtId="0" fontId="12" fillId="9" borderId="14" xfId="0" applyFont="1" applyFill="1" applyBorder="1" applyAlignment="1">
      <alignment horizontal="center" vertical="top"/>
    </xf>
    <xf numFmtId="0" fontId="12" fillId="9" borderId="8" xfId="0" applyFont="1" applyFill="1" applyBorder="1" applyAlignment="1">
      <alignment vertical="top"/>
    </xf>
    <xf numFmtId="0" fontId="12" fillId="9" borderId="1" xfId="0" applyFont="1" applyFill="1" applyBorder="1" applyAlignment="1">
      <alignment horizontal="center" vertical="top"/>
    </xf>
    <xf numFmtId="0" fontId="12" fillId="9" borderId="1" xfId="0" applyFont="1" applyFill="1" applyBorder="1" applyAlignment="1">
      <alignment vertical="top"/>
    </xf>
    <xf numFmtId="44" fontId="12" fillId="9" borderId="1" xfId="1" applyFont="1" applyFill="1" applyBorder="1" applyAlignment="1">
      <alignment vertical="top"/>
    </xf>
    <xf numFmtId="0" fontId="12" fillId="0" borderId="13" xfId="0" applyFont="1" applyBorder="1" applyAlignment="1">
      <alignment vertical="top"/>
    </xf>
    <xf numFmtId="0" fontId="14" fillId="4" borderId="13" xfId="0" applyFont="1" applyFill="1" applyBorder="1" applyAlignment="1">
      <alignment vertical="top" wrapText="1"/>
    </xf>
    <xf numFmtId="44" fontId="14" fillId="4" borderId="13" xfId="1" applyFont="1" applyFill="1" applyBorder="1" applyAlignment="1">
      <alignment vertical="top" wrapText="1"/>
    </xf>
    <xf numFmtId="0" fontId="23" fillId="0" borderId="0" xfId="0" applyFont="1" applyAlignment="1">
      <alignment vertical="center"/>
    </xf>
    <xf numFmtId="0" fontId="10" fillId="3" borderId="0" xfId="0" applyFont="1" applyFill="1" applyAlignment="1">
      <alignment vertical="center"/>
    </xf>
    <xf numFmtId="0" fontId="5" fillId="0" borderId="0" xfId="0" applyFont="1" applyAlignment="1">
      <alignment vertical="center"/>
    </xf>
    <xf numFmtId="0" fontId="8" fillId="0" borderId="0" xfId="0" applyFont="1" applyAlignment="1">
      <alignment vertical="center" wrapText="1"/>
    </xf>
    <xf numFmtId="0" fontId="4" fillId="0" borderId="0" xfId="0" applyFont="1" applyAlignment="1">
      <alignment horizontal="center" vertical="center" wrapText="1"/>
    </xf>
    <xf numFmtId="0" fontId="8" fillId="0" borderId="0" xfId="0" applyFont="1" applyAlignment="1">
      <alignment vertical="center"/>
    </xf>
    <xf numFmtId="166" fontId="4" fillId="0" borderId="0" xfId="0" applyNumberFormat="1" applyFont="1" applyAlignment="1">
      <alignment vertical="center"/>
    </xf>
    <xf numFmtId="0" fontId="24" fillId="0" borderId="0" xfId="0" applyFont="1" applyAlignment="1">
      <alignment vertical="center"/>
    </xf>
    <xf numFmtId="0" fontId="8" fillId="5" borderId="17"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9" borderId="38"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45" xfId="0" applyFont="1" applyFill="1" applyBorder="1" applyAlignment="1">
      <alignment horizontal="center" vertical="center" wrapText="1"/>
    </xf>
    <xf numFmtId="9" fontId="8" fillId="9" borderId="39" xfId="0" applyNumberFormat="1" applyFont="1" applyFill="1" applyBorder="1" applyAlignment="1">
      <alignment horizontal="center" vertical="center" wrapText="1"/>
    </xf>
    <xf numFmtId="9" fontId="8" fillId="2" borderId="37" xfId="0" applyNumberFormat="1" applyFont="1" applyFill="1" applyBorder="1" applyAlignment="1">
      <alignment horizontal="center" vertical="center" wrapText="1"/>
    </xf>
    <xf numFmtId="9" fontId="4" fillId="2" borderId="46" xfId="0" applyNumberFormat="1" applyFont="1" applyFill="1" applyBorder="1" applyAlignment="1">
      <alignment horizontal="center" vertical="center"/>
    </xf>
    <xf numFmtId="0" fontId="4" fillId="0" borderId="1" xfId="0" applyFont="1" applyBorder="1" applyAlignment="1">
      <alignment horizontal="left" vertical="center" wrapText="1"/>
    </xf>
    <xf numFmtId="164" fontId="4" fillId="9" borderId="7" xfId="0" applyNumberFormat="1" applyFont="1" applyFill="1" applyBorder="1" applyAlignment="1">
      <alignment vertical="center" wrapText="1"/>
    </xf>
    <xf numFmtId="164" fontId="4" fillId="9" borderId="2" xfId="0" applyNumberFormat="1" applyFont="1" applyFill="1" applyBorder="1" applyAlignment="1">
      <alignment vertical="center" wrapText="1"/>
    </xf>
    <xf numFmtId="164" fontId="4" fillId="0" borderId="2" xfId="0" applyNumberFormat="1" applyFont="1" applyBorder="1" applyAlignment="1">
      <alignment horizontal="center" vertical="center" wrapText="1"/>
    </xf>
    <xf numFmtId="164" fontId="4" fillId="3" borderId="6" xfId="0" applyNumberFormat="1" applyFont="1" applyFill="1" applyBorder="1" applyAlignment="1">
      <alignment vertical="center" wrapText="1"/>
    </xf>
    <xf numFmtId="164" fontId="4" fillId="3" borderId="2" xfId="0" applyNumberFormat="1" applyFont="1" applyFill="1" applyBorder="1" applyAlignment="1">
      <alignment vertical="center" wrapText="1"/>
    </xf>
    <xf numFmtId="164" fontId="4" fillId="0" borderId="32" xfId="1" applyNumberFormat="1" applyFont="1" applyBorder="1" applyAlignment="1" applyProtection="1">
      <alignment horizontal="center" vertical="center" wrapText="1"/>
    </xf>
    <xf numFmtId="44" fontId="4" fillId="0" borderId="0" xfId="0" applyNumberFormat="1" applyFont="1" applyAlignment="1">
      <alignment vertical="center"/>
    </xf>
    <xf numFmtId="0" fontId="9" fillId="4" borderId="1" xfId="0" applyFont="1" applyFill="1" applyBorder="1" applyAlignment="1">
      <alignment horizontal="left" vertical="center" wrapText="1"/>
    </xf>
    <xf numFmtId="44" fontId="9" fillId="9" borderId="11" xfId="1" applyFont="1" applyFill="1" applyBorder="1" applyAlignment="1" applyProtection="1">
      <alignment wrapText="1"/>
    </xf>
    <xf numFmtId="164" fontId="9" fillId="9" borderId="11" xfId="1" applyNumberFormat="1" applyFont="1" applyFill="1" applyBorder="1" applyAlignment="1" applyProtection="1">
      <alignment wrapText="1"/>
    </xf>
    <xf numFmtId="44" fontId="9" fillId="4" borderId="11" xfId="1" applyFont="1" applyFill="1" applyBorder="1" applyAlignment="1" applyProtection="1">
      <alignment wrapText="1"/>
    </xf>
    <xf numFmtId="164" fontId="9" fillId="4" borderId="11" xfId="1" applyNumberFormat="1" applyFont="1" applyFill="1" applyBorder="1" applyAlignment="1" applyProtection="1">
      <alignment wrapText="1"/>
    </xf>
    <xf numFmtId="164" fontId="9" fillId="4" borderId="16" xfId="1" applyNumberFormat="1" applyFont="1" applyFill="1" applyBorder="1" applyAlignment="1" applyProtection="1">
      <alignment wrapText="1"/>
    </xf>
    <xf numFmtId="0" fontId="9" fillId="3" borderId="0" xfId="0" applyFont="1" applyFill="1" applyAlignment="1">
      <alignment horizontal="left" vertical="center" wrapText="1"/>
    </xf>
    <xf numFmtId="44" fontId="9" fillId="3" borderId="0" xfId="1" applyFont="1" applyFill="1" applyBorder="1" applyAlignment="1" applyProtection="1">
      <alignment wrapText="1"/>
    </xf>
    <xf numFmtId="164" fontId="9" fillId="3" borderId="0" xfId="1" applyNumberFormat="1" applyFont="1" applyFill="1" applyBorder="1" applyAlignment="1" applyProtection="1">
      <alignment wrapText="1"/>
    </xf>
    <xf numFmtId="0" fontId="8" fillId="2" borderId="1" xfId="0" applyFont="1" applyFill="1" applyBorder="1" applyAlignment="1">
      <alignment vertical="center" wrapText="1"/>
    </xf>
    <xf numFmtId="0" fontId="8" fillId="2" borderId="1" xfId="0" applyFont="1" applyFill="1" applyBorder="1" applyAlignment="1">
      <alignment vertical="center"/>
    </xf>
    <xf numFmtId="165" fontId="4" fillId="0" borderId="0" xfId="0" applyNumberFormat="1" applyFont="1"/>
    <xf numFmtId="9" fontId="4" fillId="0" borderId="0" xfId="0" applyNumberFormat="1" applyFont="1"/>
    <xf numFmtId="0" fontId="4" fillId="9"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7" fillId="3" borderId="56" xfId="2" applyFont="1" applyFill="1" applyBorder="1" applyAlignment="1">
      <alignment horizontal="left" vertical="center" wrapText="1"/>
    </xf>
    <xf numFmtId="0" fontId="7" fillId="3" borderId="0" xfId="2" applyFont="1" applyFill="1" applyAlignment="1">
      <alignment horizontal="left" vertical="center" wrapText="1"/>
    </xf>
    <xf numFmtId="0" fontId="7" fillId="3" borderId="41" xfId="2" applyFont="1" applyFill="1" applyBorder="1" applyAlignment="1">
      <alignment horizontal="left" vertical="center" wrapText="1"/>
    </xf>
    <xf numFmtId="0" fontId="11" fillId="6" borderId="56" xfId="2" applyFont="1" applyFill="1" applyBorder="1" applyAlignment="1">
      <alignment horizontal="center" vertical="top" wrapText="1"/>
    </xf>
    <xf numFmtId="0" fontId="11" fillId="6" borderId="0" xfId="2" applyFont="1" applyFill="1" applyAlignment="1">
      <alignment horizontal="center" vertical="top" wrapText="1"/>
    </xf>
    <xf numFmtId="0" fontId="11" fillId="6" borderId="41" xfId="2" applyFont="1" applyFill="1" applyBorder="1" applyAlignment="1">
      <alignment horizontal="center" vertical="top" wrapText="1"/>
    </xf>
    <xf numFmtId="0" fontId="4" fillId="3" borderId="11" xfId="0" applyFont="1" applyFill="1" applyBorder="1" applyAlignment="1">
      <alignment horizontal="center"/>
    </xf>
    <xf numFmtId="0" fontId="4" fillId="3" borderId="0" xfId="0" applyFont="1" applyFill="1" applyAlignment="1">
      <alignment horizontal="left" vertical="top" wrapText="1"/>
    </xf>
    <xf numFmtId="0" fontId="9" fillId="3" borderId="51" xfId="2" applyFont="1" applyFill="1" applyBorder="1" applyAlignment="1">
      <alignment vertical="center" wrapText="1"/>
    </xf>
    <xf numFmtId="0" fontId="6" fillId="3" borderId="52" xfId="2" applyFont="1" applyFill="1" applyBorder="1" applyAlignment="1">
      <alignment vertical="center" wrapText="1"/>
    </xf>
    <xf numFmtId="0" fontId="6" fillId="3" borderId="53" xfId="2" applyFont="1" applyFill="1" applyBorder="1" applyAlignment="1">
      <alignment vertical="center" wrapText="1"/>
    </xf>
    <xf numFmtId="0" fontId="8" fillId="3" borderId="0" xfId="0" applyFont="1" applyFill="1" applyAlignment="1">
      <alignment horizontal="left"/>
    </xf>
    <xf numFmtId="0" fontId="11" fillId="6" borderId="25" xfId="2" applyFont="1" applyFill="1" applyBorder="1" applyAlignment="1">
      <alignment horizontal="center" vertical="center" wrapText="1"/>
    </xf>
    <xf numFmtId="0" fontId="11" fillId="6" borderId="20" xfId="2" applyFont="1" applyFill="1" applyBorder="1" applyAlignment="1">
      <alignment horizontal="center" vertical="center" wrapText="1"/>
    </xf>
    <xf numFmtId="0" fontId="11" fillId="6" borderId="26" xfId="2" applyFont="1" applyFill="1" applyBorder="1" applyAlignment="1">
      <alignment horizontal="center" vertical="center" wrapText="1"/>
    </xf>
    <xf numFmtId="0" fontId="6" fillId="2" borderId="27" xfId="2" applyFont="1" applyFill="1" applyBorder="1" applyAlignment="1">
      <alignment horizontal="center" vertical="center" wrapText="1"/>
    </xf>
    <xf numFmtId="0" fontId="6" fillId="2" borderId="0" xfId="2" applyFont="1" applyFill="1" applyAlignment="1">
      <alignment horizontal="center" vertical="center" wrapText="1"/>
    </xf>
    <xf numFmtId="0" fontId="6" fillId="2" borderId="28" xfId="2" applyFont="1" applyFill="1" applyBorder="1" applyAlignment="1">
      <alignment horizontal="center" vertical="center" wrapText="1"/>
    </xf>
    <xf numFmtId="0" fontId="11" fillId="6" borderId="21" xfId="2" applyFont="1" applyFill="1" applyBorder="1" applyAlignment="1">
      <alignment horizontal="center" vertical="center" wrapText="1"/>
    </xf>
    <xf numFmtId="0" fontId="11" fillId="6" borderId="22" xfId="2" applyFont="1" applyFill="1" applyBorder="1" applyAlignment="1">
      <alignment horizontal="center" vertical="center" wrapText="1"/>
    </xf>
    <xf numFmtId="0" fontId="11" fillId="6" borderId="23" xfId="2" applyFont="1" applyFill="1" applyBorder="1" applyAlignment="1">
      <alignment horizontal="center" vertical="center" wrapText="1"/>
    </xf>
    <xf numFmtId="0" fontId="7" fillId="0" borderId="56" xfId="2" applyFont="1" applyBorder="1" applyAlignment="1">
      <alignment horizontal="left" vertical="center" wrapText="1"/>
    </xf>
    <xf numFmtId="0" fontId="7" fillId="0" borderId="0" xfId="2" applyFont="1" applyAlignment="1">
      <alignment horizontal="left" vertical="center" wrapText="1"/>
    </xf>
    <xf numFmtId="0" fontId="7" fillId="0" borderId="41" xfId="2" applyFont="1" applyBorder="1" applyAlignment="1">
      <alignment horizontal="left" vertical="center" wrapText="1"/>
    </xf>
    <xf numFmtId="0" fontId="7" fillId="3" borderId="56" xfId="2" applyFont="1" applyFill="1" applyBorder="1" applyAlignment="1">
      <alignment vertical="center" wrapText="1"/>
    </xf>
    <xf numFmtId="0" fontId="7" fillId="3" borderId="0" xfId="2" applyFont="1" applyFill="1" applyAlignment="1">
      <alignment vertical="center" wrapText="1"/>
    </xf>
    <xf numFmtId="0" fontId="7" fillId="3" borderId="41" xfId="2" applyFont="1" applyFill="1" applyBorder="1" applyAlignment="1">
      <alignment vertical="center" wrapText="1"/>
    </xf>
    <xf numFmtId="0" fontId="5" fillId="3" borderId="0" xfId="0" applyFont="1" applyFill="1" applyAlignment="1">
      <alignment horizontal="left" vertical="top" wrapText="1"/>
    </xf>
    <xf numFmtId="0" fontId="7" fillId="0" borderId="1" xfId="2" applyFont="1" applyBorder="1" applyAlignment="1" applyProtection="1">
      <alignment horizontal="left" vertical="center" wrapText="1"/>
      <protection locked="0"/>
    </xf>
    <xf numFmtId="0" fontId="4" fillId="3" borderId="1" xfId="0" applyFont="1" applyFill="1" applyBorder="1" applyAlignment="1">
      <alignment horizontal="left" vertical="top" wrapText="1"/>
    </xf>
    <xf numFmtId="0" fontId="8" fillId="3" borderId="1" xfId="0" applyFont="1" applyFill="1" applyBorder="1" applyAlignment="1">
      <alignment horizontal="center" vertical="center" wrapText="1"/>
    </xf>
    <xf numFmtId="0" fontId="5" fillId="3" borderId="0" xfId="0" applyFont="1" applyFill="1" applyAlignment="1">
      <alignment horizontal="justify" vertical="top" wrapText="1"/>
    </xf>
    <xf numFmtId="0" fontId="4" fillId="3" borderId="0" xfId="0" applyFont="1" applyFill="1" applyAlignment="1">
      <alignment horizontal="justify" vertical="top" wrapText="1"/>
    </xf>
    <xf numFmtId="0" fontId="4" fillId="7" borderId="0" xfId="0" applyFont="1" applyFill="1" applyAlignment="1">
      <alignment horizontal="justify" vertical="top" wrapText="1"/>
    </xf>
    <xf numFmtId="1" fontId="6" fillId="2" borderId="5" xfId="0" applyNumberFormat="1" applyFont="1" applyFill="1" applyBorder="1" applyAlignment="1">
      <alignment horizontal="center" vertical="center" wrapText="1"/>
    </xf>
    <xf numFmtId="1" fontId="6" fillId="2" borderId="40" xfId="0" applyNumberFormat="1" applyFont="1" applyFill="1" applyBorder="1" applyAlignment="1">
      <alignment horizontal="center" vertical="center" wrapText="1"/>
    </xf>
    <xf numFmtId="1" fontId="6" fillId="2" borderId="30" xfId="0" applyNumberFormat="1" applyFont="1" applyFill="1" applyBorder="1" applyAlignment="1">
      <alignment horizontal="center" vertical="center" wrapText="1"/>
    </xf>
    <xf numFmtId="0" fontId="6" fillId="2" borderId="0" xfId="0" applyFont="1" applyFill="1" applyAlignment="1">
      <alignment horizontal="center" vertical="center"/>
    </xf>
    <xf numFmtId="0" fontId="6" fillId="2" borderId="3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40" xfId="0" applyFont="1" applyFill="1" applyBorder="1" applyAlignment="1">
      <alignment horizontal="center" vertical="center"/>
    </xf>
    <xf numFmtId="0" fontId="6" fillId="2" borderId="30" xfId="0" applyFont="1" applyFill="1" applyBorder="1" applyAlignment="1">
      <alignment horizontal="center" vertical="center"/>
    </xf>
    <xf numFmtId="0" fontId="10" fillId="6" borderId="0" xfId="0" applyFont="1" applyFill="1" applyAlignment="1">
      <alignment horizontal="center"/>
    </xf>
    <xf numFmtId="0" fontId="19" fillId="10" borderId="40" xfId="0" applyFont="1" applyFill="1" applyBorder="1" applyAlignment="1">
      <alignment horizontal="center" vertical="center" wrapText="1"/>
    </xf>
    <xf numFmtId="0" fontId="19" fillId="10" borderId="30" xfId="0" applyFont="1" applyFill="1" applyBorder="1" applyAlignment="1">
      <alignment horizontal="center" vertical="center" wrapText="1"/>
    </xf>
    <xf numFmtId="0" fontId="13" fillId="6" borderId="0" xfId="0" applyFont="1" applyFill="1" applyAlignment="1">
      <alignment horizontal="center"/>
    </xf>
    <xf numFmtId="0" fontId="17" fillId="3" borderId="0" xfId="0" applyFont="1" applyFill="1" applyAlignment="1">
      <alignment horizontal="left" vertical="top" wrapText="1"/>
    </xf>
    <xf numFmtId="0" fontId="16" fillId="3" borderId="0" xfId="0" applyFont="1" applyFill="1" applyAlignment="1">
      <alignment horizontal="left" vertical="top" wrapText="1"/>
    </xf>
    <xf numFmtId="0" fontId="17" fillId="9" borderId="3" xfId="0" applyFont="1" applyFill="1" applyBorder="1" applyAlignment="1">
      <alignment horizontal="center" vertical="top"/>
    </xf>
    <xf numFmtId="0" fontId="17" fillId="9" borderId="34" xfId="0" applyFont="1" applyFill="1" applyBorder="1" applyAlignment="1">
      <alignment horizontal="center" vertical="top"/>
    </xf>
    <xf numFmtId="0" fontId="17" fillId="9" borderId="6" xfId="0" applyFont="1" applyFill="1" applyBorder="1" applyAlignment="1">
      <alignment horizontal="center" vertical="top"/>
    </xf>
    <xf numFmtId="0" fontId="22" fillId="9" borderId="3" xfId="0" applyFont="1" applyFill="1" applyBorder="1" applyAlignment="1">
      <alignment vertical="top" wrapText="1"/>
    </xf>
    <xf numFmtId="0" fontId="22" fillId="9" borderId="34" xfId="0" applyFont="1" applyFill="1" applyBorder="1" applyAlignment="1">
      <alignment vertical="top" wrapText="1"/>
    </xf>
    <xf numFmtId="0" fontId="22" fillId="9" borderId="6" xfId="0" applyFont="1" applyFill="1" applyBorder="1" applyAlignment="1">
      <alignment vertical="top" wrapText="1"/>
    </xf>
    <xf numFmtId="0" fontId="12" fillId="0" borderId="0" xfId="0" applyFont="1" applyAlignment="1">
      <alignment horizontal="left" vertical="top" wrapText="1"/>
    </xf>
    <xf numFmtId="0" fontId="14" fillId="2" borderId="2"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29"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7" fillId="0" borderId="2" xfId="0" applyFont="1" applyBorder="1" applyAlignment="1">
      <alignment horizontal="left" vertical="top"/>
    </xf>
    <xf numFmtId="0" fontId="17" fillId="0" borderId="3" xfId="0" applyFont="1" applyBorder="1" applyAlignment="1">
      <alignment vertical="top" wrapText="1"/>
    </xf>
    <xf numFmtId="0" fontId="17" fillId="0" borderId="34" xfId="0" applyFont="1" applyBorder="1" applyAlignment="1">
      <alignment vertical="top" wrapText="1"/>
    </xf>
    <xf numFmtId="0" fontId="17" fillId="0" borderId="6" xfId="0" applyFont="1" applyBorder="1" applyAlignment="1">
      <alignment vertical="top" wrapText="1"/>
    </xf>
    <xf numFmtId="0" fontId="17" fillId="0" borderId="2" xfId="0" applyFont="1" applyBorder="1" applyAlignment="1">
      <alignment horizontal="center" vertical="top"/>
    </xf>
    <xf numFmtId="0" fontId="12" fillId="0" borderId="3" xfId="0" applyFont="1" applyBorder="1" applyAlignment="1">
      <alignment horizontal="center" vertical="top" wrapText="1"/>
    </xf>
    <xf numFmtId="0" fontId="12" fillId="0" borderId="34" xfId="0" applyFont="1" applyBorder="1" applyAlignment="1">
      <alignment horizontal="center" vertical="top" wrapText="1"/>
    </xf>
    <xf numFmtId="0" fontId="12" fillId="0" borderId="6" xfId="0" applyFont="1" applyBorder="1" applyAlignment="1">
      <alignment horizontal="center" vertical="top" wrapText="1"/>
    </xf>
    <xf numFmtId="0" fontId="13" fillId="6" borderId="0" xfId="0" applyFont="1" applyFill="1" applyAlignment="1">
      <alignment horizontal="center" vertical="center"/>
    </xf>
    <xf numFmtId="0" fontId="17" fillId="9" borderId="2" xfId="0" applyFont="1" applyFill="1" applyBorder="1" applyAlignment="1">
      <alignment horizontal="left" vertical="top"/>
    </xf>
    <xf numFmtId="0" fontId="12" fillId="9" borderId="2" xfId="0" applyFont="1" applyFill="1" applyBorder="1" applyAlignment="1">
      <alignment horizontal="center" vertical="top" wrapText="1"/>
    </xf>
    <xf numFmtId="0" fontId="17" fillId="0" borderId="3" xfId="0" applyFont="1" applyBorder="1" applyAlignment="1">
      <alignment horizontal="center" vertical="top"/>
    </xf>
    <xf numFmtId="0" fontId="17" fillId="9" borderId="3" xfId="0" applyFont="1" applyFill="1" applyBorder="1" applyAlignment="1">
      <alignment vertical="top" wrapText="1"/>
    </xf>
    <xf numFmtId="0" fontId="17" fillId="9" borderId="34" xfId="0" applyFont="1" applyFill="1" applyBorder="1" applyAlignment="1">
      <alignment vertical="top" wrapText="1"/>
    </xf>
    <xf numFmtId="0" fontId="17" fillId="9" borderId="6" xfId="0" applyFont="1" applyFill="1" applyBorder="1" applyAlignment="1">
      <alignment vertical="top" wrapText="1"/>
    </xf>
    <xf numFmtId="0" fontId="17" fillId="9" borderId="2" xfId="0" applyFont="1" applyFill="1" applyBorder="1" applyAlignment="1">
      <alignment horizontal="center" vertical="top"/>
    </xf>
    <xf numFmtId="0" fontId="17" fillId="0" borderId="3" xfId="0" applyFont="1" applyBorder="1" applyAlignment="1">
      <alignment horizontal="left" vertical="top"/>
    </xf>
    <xf numFmtId="0" fontId="17" fillId="0" borderId="34" xfId="0" applyFont="1" applyBorder="1" applyAlignment="1">
      <alignment horizontal="left" vertical="top"/>
    </xf>
    <xf numFmtId="0" fontId="17" fillId="0" borderId="6" xfId="0" applyFont="1" applyBorder="1" applyAlignment="1">
      <alignment horizontal="left" vertical="top"/>
    </xf>
    <xf numFmtId="0" fontId="17" fillId="0" borderId="62" xfId="0" applyFont="1" applyBorder="1" applyAlignment="1">
      <alignment vertical="top" wrapText="1"/>
    </xf>
    <xf numFmtId="0" fontId="17" fillId="0" borderId="63" xfId="0" applyFont="1" applyBorder="1" applyAlignment="1">
      <alignment vertical="top" wrapText="1"/>
    </xf>
    <xf numFmtId="0" fontId="17" fillId="0" borderId="64" xfId="0" applyFont="1" applyBorder="1" applyAlignment="1">
      <alignment vertical="top" wrapText="1"/>
    </xf>
    <xf numFmtId="0" fontId="17" fillId="0" borderId="1" xfId="0" applyFont="1" applyBorder="1" applyAlignment="1">
      <alignment horizontal="center" vertical="top"/>
    </xf>
    <xf numFmtId="0" fontId="12" fillId="0" borderId="35" xfId="0" applyFont="1" applyBorder="1" applyAlignment="1">
      <alignment horizontal="center" vertical="top" wrapText="1"/>
    </xf>
    <xf numFmtId="0" fontId="17" fillId="0" borderId="2" xfId="0" applyFont="1" applyBorder="1" applyAlignment="1">
      <alignment horizontal="left" vertical="top" wrapText="1"/>
    </xf>
    <xf numFmtId="0" fontId="17" fillId="0" borderId="3" xfId="0" applyFont="1" applyBorder="1" applyAlignment="1">
      <alignment horizontal="left" vertical="top" wrapText="1"/>
    </xf>
    <xf numFmtId="0" fontId="17" fillId="0" borderId="3" xfId="0" applyFont="1" applyBorder="1" applyAlignment="1">
      <alignment vertical="top"/>
    </xf>
    <xf numFmtId="0" fontId="17" fillId="0" borderId="34" xfId="0" applyFont="1" applyBorder="1" applyAlignment="1">
      <alignment vertical="top"/>
    </xf>
    <xf numFmtId="0" fontId="17" fillId="0" borderId="6" xfId="0" applyFont="1" applyBorder="1" applyAlignment="1">
      <alignment vertical="top"/>
    </xf>
    <xf numFmtId="0" fontId="17" fillId="9" borderId="5" xfId="0" applyFont="1" applyFill="1" applyBorder="1" applyAlignment="1">
      <alignment vertical="top" wrapText="1"/>
    </xf>
    <xf numFmtId="0" fontId="17" fillId="9" borderId="1" xfId="0" applyFont="1" applyFill="1" applyBorder="1" applyAlignment="1">
      <alignment horizontal="center" vertical="top"/>
    </xf>
    <xf numFmtId="0" fontId="17" fillId="9" borderId="4" xfId="0" applyFont="1" applyFill="1" applyBorder="1" applyAlignment="1">
      <alignment horizontal="left" vertical="top"/>
    </xf>
    <xf numFmtId="0" fontId="17" fillId="0" borderId="34" xfId="0" applyFont="1" applyBorder="1" applyAlignment="1">
      <alignment horizontal="left" vertical="top" wrapText="1"/>
    </xf>
    <xf numFmtId="0" fontId="17" fillId="0" borderId="6" xfId="0" applyFont="1" applyBorder="1" applyAlignment="1">
      <alignment horizontal="left" vertical="top" wrapText="1"/>
    </xf>
    <xf numFmtId="0" fontId="17" fillId="0" borderId="2" xfId="0" applyFont="1" applyBorder="1" applyAlignment="1">
      <alignment horizontal="center" vertical="top" wrapText="1"/>
    </xf>
    <xf numFmtId="0" fontId="17" fillId="0" borderId="6" xfId="0" applyFont="1" applyBorder="1" applyAlignment="1">
      <alignment horizontal="center" vertical="top" wrapText="1"/>
    </xf>
    <xf numFmtId="0" fontId="17" fillId="9" borderId="3" xfId="0" applyFont="1" applyFill="1" applyBorder="1" applyAlignment="1">
      <alignment horizontal="center" vertical="top" wrapText="1"/>
    </xf>
    <xf numFmtId="0" fontId="17" fillId="9" borderId="34" xfId="0" applyFont="1" applyFill="1" applyBorder="1" applyAlignment="1">
      <alignment horizontal="center" vertical="top" wrapText="1"/>
    </xf>
    <xf numFmtId="0" fontId="17" fillId="9" borderId="6" xfId="0" applyFont="1" applyFill="1" applyBorder="1" applyAlignment="1">
      <alignment horizontal="center" vertical="top" wrapText="1"/>
    </xf>
    <xf numFmtId="0" fontId="17" fillId="9" borderId="3" xfId="0" applyFont="1" applyFill="1" applyBorder="1" applyAlignment="1">
      <alignment horizontal="left" vertical="top" wrapText="1"/>
    </xf>
    <xf numFmtId="0" fontId="17" fillId="9" borderId="34" xfId="0" applyFont="1" applyFill="1" applyBorder="1" applyAlignment="1">
      <alignment horizontal="left" vertical="top" wrapText="1"/>
    </xf>
    <xf numFmtId="0" fontId="17" fillId="9" borderId="6" xfId="0" applyFont="1" applyFill="1" applyBorder="1" applyAlignment="1">
      <alignment horizontal="left" vertical="top" wrapText="1"/>
    </xf>
    <xf numFmtId="0" fontId="17" fillId="9" borderId="2" xfId="0" applyFont="1" applyFill="1" applyBorder="1" applyAlignment="1">
      <alignment horizontal="left" vertical="top" wrapText="1"/>
    </xf>
    <xf numFmtId="0" fontId="17" fillId="9" borderId="2" xfId="0" applyFont="1" applyFill="1" applyBorder="1" applyAlignment="1">
      <alignment horizontal="center" vertical="top" wrapText="1"/>
    </xf>
    <xf numFmtId="0" fontId="17" fillId="0" borderId="58" xfId="0" applyFont="1" applyBorder="1" applyAlignment="1">
      <alignment vertical="top" wrapText="1"/>
    </xf>
    <xf numFmtId="0" fontId="17" fillId="0" borderId="59" xfId="0" applyFont="1" applyBorder="1" applyAlignment="1">
      <alignment vertical="top" wrapText="1"/>
    </xf>
    <xf numFmtId="0" fontId="17" fillId="0" borderId="60" xfId="0" applyFont="1" applyBorder="1" applyAlignment="1">
      <alignment vertical="top" wrapText="1"/>
    </xf>
    <xf numFmtId="0" fontId="17" fillId="0" borderId="1" xfId="0" applyFont="1" applyBorder="1" applyAlignment="1">
      <alignment horizontal="left" vertical="top" wrapText="1"/>
    </xf>
    <xf numFmtId="0" fontId="17" fillId="0" borderId="61" xfId="0" applyFont="1" applyBorder="1" applyAlignment="1">
      <alignment vertical="top" wrapText="1"/>
    </xf>
    <xf numFmtId="0" fontId="12" fillId="9" borderId="5" xfId="0" applyFont="1" applyFill="1" applyBorder="1" applyAlignment="1">
      <alignment horizontal="center" vertical="top" wrapText="1"/>
    </xf>
    <xf numFmtId="0" fontId="17" fillId="0" borderId="1" xfId="0" applyFont="1" applyBorder="1" applyAlignment="1">
      <alignment horizontal="center" vertical="top" wrapText="1"/>
    </xf>
    <xf numFmtId="0" fontId="12" fillId="0" borderId="1" xfId="0" applyFont="1" applyBorder="1" applyAlignment="1">
      <alignment horizontal="center" vertical="top" wrapText="1"/>
    </xf>
    <xf numFmtId="0" fontId="17" fillId="0" borderId="8" xfId="0" applyFont="1" applyBorder="1" applyAlignment="1">
      <alignment vertical="top" wrapText="1"/>
    </xf>
    <xf numFmtId="0" fontId="17" fillId="0" borderId="12" xfId="0" applyFont="1" applyBorder="1" applyAlignment="1">
      <alignment vertical="top" wrapText="1"/>
    </xf>
    <xf numFmtId="0" fontId="17" fillId="0" borderId="10" xfId="0" applyFont="1" applyBorder="1" applyAlignment="1">
      <alignment vertical="top" wrapText="1"/>
    </xf>
    <xf numFmtId="0" fontId="17" fillId="0" borderId="3" xfId="0" applyFont="1" applyBorder="1" applyAlignment="1">
      <alignment horizontal="center" vertical="top" wrapText="1"/>
    </xf>
    <xf numFmtId="0" fontId="10" fillId="6" borderId="0" xfId="0" applyFont="1" applyFill="1" applyAlignment="1">
      <alignment horizontal="center" vertical="center"/>
    </xf>
    <xf numFmtId="0" fontId="4" fillId="0" borderId="0" xfId="0" applyFont="1" applyAlignment="1">
      <alignment horizontal="left" vertical="top" wrapText="1"/>
    </xf>
    <xf numFmtId="0" fontId="8" fillId="9" borderId="65" xfId="0" applyFont="1" applyFill="1" applyBorder="1" applyAlignment="1">
      <alignment horizontal="center" vertical="center" wrapText="1"/>
    </xf>
    <xf numFmtId="0" fontId="8" fillId="9" borderId="66" xfId="0" applyFont="1" applyFill="1" applyBorder="1" applyAlignment="1">
      <alignment horizontal="center" vertical="center" wrapText="1"/>
    </xf>
    <xf numFmtId="0" fontId="8" fillId="2" borderId="49" xfId="0" applyFont="1" applyFill="1" applyBorder="1" applyAlignment="1">
      <alignment horizontal="center" vertical="center" wrapText="1"/>
    </xf>
    <xf numFmtId="0" fontId="8" fillId="2" borderId="50" xfId="0" applyFont="1" applyFill="1" applyBorder="1" applyAlignment="1">
      <alignment horizontal="center" vertical="center" wrapText="1"/>
    </xf>
    <xf numFmtId="0" fontId="8" fillId="5" borderId="51" xfId="0" applyFont="1" applyFill="1" applyBorder="1" applyAlignment="1">
      <alignment horizontal="center" vertical="center"/>
    </xf>
    <xf numFmtId="0" fontId="8" fillId="5" borderId="52" xfId="0" applyFont="1" applyFill="1" applyBorder="1" applyAlignment="1">
      <alignment horizontal="center" vertical="center"/>
    </xf>
    <xf numFmtId="0" fontId="8" fillId="5" borderId="53" xfId="0" applyFont="1" applyFill="1" applyBorder="1" applyAlignment="1">
      <alignment horizontal="center" vertical="center"/>
    </xf>
    <xf numFmtId="0" fontId="8" fillId="5" borderId="54" xfId="0" applyFont="1" applyFill="1" applyBorder="1" applyAlignment="1">
      <alignment horizontal="center" vertical="center"/>
    </xf>
    <xf numFmtId="0" fontId="8" fillId="5" borderId="55" xfId="0" applyFont="1" applyFill="1" applyBorder="1" applyAlignment="1">
      <alignment horizontal="center" vertical="center"/>
    </xf>
    <xf numFmtId="0" fontId="5" fillId="0" borderId="4" xfId="0" applyFont="1" applyBorder="1" applyAlignment="1">
      <alignment horizontal="left" vertical="center"/>
    </xf>
    <xf numFmtId="0" fontId="5" fillId="0" borderId="29" xfId="0" applyFont="1" applyBorder="1" applyAlignment="1">
      <alignment horizontal="left" vertical="center"/>
    </xf>
    <xf numFmtId="0" fontId="5" fillId="0" borderId="7" xfId="0" applyFont="1" applyBorder="1" applyAlignment="1">
      <alignment horizontal="left" vertical="center"/>
    </xf>
    <xf numFmtId="0" fontId="8" fillId="9" borderId="43" xfId="0" applyFont="1" applyFill="1" applyBorder="1" applyAlignment="1">
      <alignment horizontal="center" vertical="center" wrapText="1"/>
    </xf>
    <xf numFmtId="0" fontId="8" fillId="9" borderId="44" xfId="0" applyFont="1" applyFill="1" applyBorder="1" applyAlignment="1">
      <alignment horizontal="center" vertical="center" wrapText="1"/>
    </xf>
    <xf numFmtId="0" fontId="8" fillId="5" borderId="47" xfId="0" applyFont="1" applyFill="1" applyBorder="1" applyAlignment="1">
      <alignment horizontal="center" vertical="center" wrapText="1"/>
    </xf>
    <xf numFmtId="0" fontId="8" fillId="5" borderId="48"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9" borderId="19" xfId="0" applyFont="1" applyFill="1" applyBorder="1" applyAlignment="1">
      <alignment horizontal="center" vertical="center" wrapText="1"/>
    </xf>
    <xf numFmtId="0" fontId="8" fillId="9" borderId="36"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5" fillId="0" borderId="0" xfId="0" applyFont="1" applyAlignment="1">
      <alignment horizontal="left" vertical="center"/>
    </xf>
    <xf numFmtId="0" fontId="5" fillId="0" borderId="0" xfId="0" applyFont="1" applyAlignment="1">
      <alignment horizontal="left" vertical="center" wrapText="1"/>
    </xf>
    <xf numFmtId="0" fontId="27" fillId="0" borderId="0" xfId="0" applyFont="1" applyAlignment="1">
      <alignment horizontal="left" vertical="center" wrapText="1"/>
    </xf>
    <xf numFmtId="0" fontId="27" fillId="0" borderId="0" xfId="0" applyFont="1" applyAlignment="1">
      <alignment vertical="center"/>
    </xf>
    <xf numFmtId="0" fontId="27" fillId="0" borderId="0" xfId="0" applyFont="1" applyAlignment="1">
      <alignment horizontal="center" vertical="center" wrapText="1"/>
    </xf>
    <xf numFmtId="0" fontId="0" fillId="0" borderId="0" xfId="0" applyAlignment="1">
      <alignment horizontal="left" wrapText="1"/>
    </xf>
    <xf numFmtId="0" fontId="25" fillId="6" borderId="1" xfId="0" applyFont="1" applyFill="1" applyBorder="1" applyAlignment="1">
      <alignment horizontal="center" vertical="center"/>
    </xf>
    <xf numFmtId="0" fontId="0" fillId="0" borderId="1" xfId="0" applyBorder="1" applyAlignment="1" applyProtection="1">
      <alignment vertical="top" wrapText="1"/>
      <protection locked="0"/>
    </xf>
    <xf numFmtId="167" fontId="0" fillId="0" borderId="1" xfId="1" applyNumberFormat="1" applyFont="1" applyBorder="1" applyAlignment="1" applyProtection="1">
      <alignment vertical="center"/>
      <protection locked="0"/>
    </xf>
    <xf numFmtId="167" fontId="0" fillId="0" borderId="1" xfId="1" applyNumberFormat="1" applyFont="1" applyBorder="1" applyAlignment="1" applyProtection="1">
      <alignment vertical="top"/>
      <protection locked="0"/>
    </xf>
    <xf numFmtId="167" fontId="0" fillId="0" borderId="0" xfId="0" applyNumberFormat="1"/>
    <xf numFmtId="0" fontId="0" fillId="0" borderId="0" xfId="0" applyAlignment="1">
      <alignment wrapText="1"/>
    </xf>
    <xf numFmtId="167" fontId="26" fillId="0" borderId="1" xfId="1" applyNumberFormat="1" applyFont="1" applyBorder="1" applyAlignment="1" applyProtection="1">
      <alignment vertical="top"/>
      <protection locked="0"/>
    </xf>
  </cellXfs>
  <cellStyles count="4">
    <cellStyle name="Moneda" xfId="1" builtinId="4"/>
    <cellStyle name="Normal" xfId="0" builtinId="0"/>
    <cellStyle name="Normal 3" xfId="2" xr:uid="{741A652E-842A-45A9-B313-6AFED24ADF8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1021453</xdr:colOff>
      <xdr:row>3</xdr:row>
      <xdr:rowOff>153987</xdr:rowOff>
    </xdr:to>
    <xdr:pic>
      <xdr:nvPicPr>
        <xdr:cNvPr id="5" name="Imagen 4">
          <a:extLst>
            <a:ext uri="{FF2B5EF4-FFF2-40B4-BE49-F238E27FC236}">
              <a16:creationId xmlns:a16="http://schemas.microsoft.com/office/drawing/2014/main" id="{B503536F-57FB-AC14-716D-68E82A633B41}"/>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0</xdr:colOff>
      <xdr:row>5</xdr:row>
      <xdr:rowOff>168488</xdr:rowOff>
    </xdr:to>
    <xdr:pic>
      <xdr:nvPicPr>
        <xdr:cNvPr id="4" name="Imagen 3">
          <a:extLst>
            <a:ext uri="{FF2B5EF4-FFF2-40B4-BE49-F238E27FC236}">
              <a16:creationId xmlns:a16="http://schemas.microsoft.com/office/drawing/2014/main" id="{68DE7D43-C84C-42C3-AD8A-C22A57126EFE}"/>
            </a:ext>
          </a:extLst>
        </xdr:cNvPr>
        <xdr:cNvPicPr>
          <a:picLocks noChangeAspect="1"/>
        </xdr:cNvPicPr>
      </xdr:nvPicPr>
      <xdr:blipFill>
        <a:blip xmlns:r="http://schemas.openxmlformats.org/officeDocument/2006/relationships" r:embed="rId1"/>
        <a:stretch>
          <a:fillRect/>
        </a:stretch>
      </xdr:blipFill>
      <xdr:spPr>
        <a:xfrm>
          <a:off x="0" y="0"/>
          <a:ext cx="3346994" cy="987638"/>
        </a:xfrm>
        <a:prstGeom prst="rect">
          <a:avLst/>
        </a:prstGeom>
      </xdr:spPr>
    </xdr:pic>
    <xdr:clientData/>
  </xdr:twoCellAnchor>
  <xdr:twoCellAnchor editAs="oneCell">
    <xdr:from>
      <xdr:col>0</xdr:col>
      <xdr:colOff>0</xdr:colOff>
      <xdr:row>0</xdr:row>
      <xdr:rowOff>0</xdr:rowOff>
    </xdr:from>
    <xdr:to>
      <xdr:col>2</xdr:col>
      <xdr:colOff>1983478</xdr:colOff>
      <xdr:row>0</xdr:row>
      <xdr:rowOff>725487</xdr:rowOff>
    </xdr:to>
    <xdr:pic>
      <xdr:nvPicPr>
        <xdr:cNvPr id="6" name="Imagen 5">
          <a:extLst>
            <a:ext uri="{FF2B5EF4-FFF2-40B4-BE49-F238E27FC236}">
              <a16:creationId xmlns:a16="http://schemas.microsoft.com/office/drawing/2014/main" id="{08A70A5C-BC78-3A33-CDDF-688DACEE0735}"/>
            </a:ext>
          </a:extLst>
        </xdr:cNvPr>
        <xdr:cNvPicPr>
          <a:picLocks noChangeAspect="1"/>
        </xdr:cNvPicPr>
      </xdr:nvPicPr>
      <xdr:blipFill>
        <a:blip xmlns:r="http://schemas.openxmlformats.org/officeDocument/2006/relationships" r:embed="rId2"/>
        <a:stretch>
          <a:fillRect/>
        </a:stretch>
      </xdr:blipFill>
      <xdr:spPr>
        <a:xfrm>
          <a:off x="0" y="0"/>
          <a:ext cx="4298053" cy="7254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2545453</xdr:colOff>
      <xdr:row>0</xdr:row>
      <xdr:rowOff>725487</xdr:rowOff>
    </xdr:to>
    <xdr:pic>
      <xdr:nvPicPr>
        <xdr:cNvPr id="6" name="Imagen 5">
          <a:extLst>
            <a:ext uri="{FF2B5EF4-FFF2-40B4-BE49-F238E27FC236}">
              <a16:creationId xmlns:a16="http://schemas.microsoft.com/office/drawing/2014/main" id="{46D2AD44-9A04-E768-61A0-E43B564F724D}"/>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2783578</xdr:colOff>
      <xdr:row>0</xdr:row>
      <xdr:rowOff>725487</xdr:rowOff>
    </xdr:to>
    <xdr:pic>
      <xdr:nvPicPr>
        <xdr:cNvPr id="7" name="Imagen 6">
          <a:extLst>
            <a:ext uri="{FF2B5EF4-FFF2-40B4-BE49-F238E27FC236}">
              <a16:creationId xmlns:a16="http://schemas.microsoft.com/office/drawing/2014/main" id="{BAC98BAB-8EA1-0920-302A-6685D185C454}"/>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278503</xdr:colOff>
      <xdr:row>0</xdr:row>
      <xdr:rowOff>725487</xdr:rowOff>
    </xdr:to>
    <xdr:pic>
      <xdr:nvPicPr>
        <xdr:cNvPr id="2" name="Imagen 1">
          <a:extLst>
            <a:ext uri="{FF2B5EF4-FFF2-40B4-BE49-F238E27FC236}">
              <a16:creationId xmlns:a16="http://schemas.microsoft.com/office/drawing/2014/main" id="{A79EB419-9FE6-9763-68C1-AD3B5FF31108}"/>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2869303</xdr:colOff>
      <xdr:row>0</xdr:row>
      <xdr:rowOff>725487</xdr:rowOff>
    </xdr:to>
    <xdr:pic>
      <xdr:nvPicPr>
        <xdr:cNvPr id="3" name="Imagen 2">
          <a:extLst>
            <a:ext uri="{FF2B5EF4-FFF2-40B4-BE49-F238E27FC236}">
              <a16:creationId xmlns:a16="http://schemas.microsoft.com/office/drawing/2014/main" id="{792A6C93-89B5-5407-A694-FCEDED555A3F}"/>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2435386</xdr:colOff>
      <xdr:row>0</xdr:row>
      <xdr:rowOff>725487</xdr:rowOff>
    </xdr:to>
    <xdr:pic>
      <xdr:nvPicPr>
        <xdr:cNvPr id="2" name="Imagen 1">
          <a:extLst>
            <a:ext uri="{FF2B5EF4-FFF2-40B4-BE49-F238E27FC236}">
              <a16:creationId xmlns:a16="http://schemas.microsoft.com/office/drawing/2014/main" id="{5FA2D77A-E00C-C8DC-0BC8-C486238AB215}"/>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2650228</xdr:colOff>
      <xdr:row>0</xdr:row>
      <xdr:rowOff>725487</xdr:rowOff>
    </xdr:to>
    <xdr:pic>
      <xdr:nvPicPr>
        <xdr:cNvPr id="3" name="Imagen 2">
          <a:extLst>
            <a:ext uri="{FF2B5EF4-FFF2-40B4-BE49-F238E27FC236}">
              <a16:creationId xmlns:a16="http://schemas.microsoft.com/office/drawing/2014/main" id="{0150D07A-A71F-E6B6-63CE-78C79B5F9740}"/>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755282</xdr:colOff>
      <xdr:row>0</xdr:row>
      <xdr:rowOff>725487</xdr:rowOff>
    </xdr:to>
    <xdr:pic>
      <xdr:nvPicPr>
        <xdr:cNvPr id="3" name="Imagen 2">
          <a:extLst>
            <a:ext uri="{FF2B5EF4-FFF2-40B4-BE49-F238E27FC236}">
              <a16:creationId xmlns:a16="http://schemas.microsoft.com/office/drawing/2014/main" id="{C8729B71-D8DF-1BE4-6F6D-E455CF924068}"/>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6350</xdr:rowOff>
    </xdr:from>
    <xdr:to>
      <xdr:col>0</xdr:col>
      <xdr:colOff>3371850</xdr:colOff>
      <xdr:row>1</xdr:row>
      <xdr:rowOff>76200</xdr:rowOff>
    </xdr:to>
    <xdr:pic>
      <xdr:nvPicPr>
        <xdr:cNvPr id="2" name="Imagen 1">
          <a:extLst>
            <a:ext uri="{FF2B5EF4-FFF2-40B4-BE49-F238E27FC236}">
              <a16:creationId xmlns:a16="http://schemas.microsoft.com/office/drawing/2014/main" id="{53DA6CA4-E481-4CE2-8D3F-FAB25F613617}"/>
            </a:ext>
          </a:extLst>
        </xdr:cNvPr>
        <xdr:cNvPicPr>
          <a:picLocks noChangeAspect="1"/>
        </xdr:cNvPicPr>
      </xdr:nvPicPr>
      <xdr:blipFill>
        <a:blip xmlns:r="http://schemas.openxmlformats.org/officeDocument/2006/relationships" r:embed="rId1"/>
        <a:stretch>
          <a:fillRect/>
        </a:stretch>
      </xdr:blipFill>
      <xdr:spPr>
        <a:xfrm>
          <a:off x="0" y="6350"/>
          <a:ext cx="3371850" cy="10985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4C073-9B5F-AC4D-98D9-B7A7F0547081}">
  <dimension ref="A1:H30"/>
  <sheetViews>
    <sheetView zoomScale="70" zoomScaleNormal="70" workbookViewId="0"/>
  </sheetViews>
  <sheetFormatPr baseColWidth="10" defaultColWidth="11.453125" defaultRowHeight="14.5" x14ac:dyDescent="0.35"/>
  <cols>
    <col min="1" max="1" width="11.453125" style="1" customWidth="1"/>
    <col min="2" max="2" width="15.7265625" style="1" customWidth="1"/>
    <col min="3" max="3" width="22" style="1" customWidth="1"/>
    <col min="4" max="4" width="17.453125" style="1" customWidth="1"/>
    <col min="5" max="5" width="82.7265625" style="1" customWidth="1"/>
    <col min="6" max="6" width="11.453125" style="1" customWidth="1"/>
    <col min="7" max="16384" width="11.453125" style="1"/>
  </cols>
  <sheetData>
    <row r="1" spans="1:8" x14ac:dyDescent="0.35">
      <c r="A1" s="7"/>
      <c r="B1" s="7"/>
      <c r="C1" s="7"/>
      <c r="D1" s="7"/>
    </row>
    <row r="2" spans="1:8" x14ac:dyDescent="0.35">
      <c r="A2" s="7"/>
      <c r="B2" s="7"/>
      <c r="C2" s="7"/>
      <c r="D2" s="7"/>
    </row>
    <row r="3" spans="1:8" x14ac:dyDescent="0.35">
      <c r="A3" s="7"/>
      <c r="B3" s="7"/>
      <c r="C3" s="7"/>
      <c r="D3" s="7"/>
    </row>
    <row r="4" spans="1:8" x14ac:dyDescent="0.35">
      <c r="A4" s="7"/>
      <c r="B4" s="7"/>
      <c r="C4" s="7"/>
      <c r="D4" s="7"/>
    </row>
    <row r="5" spans="1:8" x14ac:dyDescent="0.35">
      <c r="A5" s="7"/>
      <c r="B5" s="7"/>
      <c r="C5" s="7"/>
      <c r="D5" s="7"/>
    </row>
    <row r="6" spans="1:8" x14ac:dyDescent="0.35">
      <c r="B6" s="9" t="s">
        <v>0</v>
      </c>
    </row>
    <row r="7" spans="1:8" x14ac:dyDescent="0.35">
      <c r="A7" s="7"/>
      <c r="B7" s="7"/>
      <c r="C7" s="7"/>
      <c r="D7" s="7"/>
    </row>
    <row r="8" spans="1:8" x14ac:dyDescent="0.35">
      <c r="A8" s="7"/>
      <c r="B8" s="185" t="s">
        <v>6326</v>
      </c>
      <c r="C8" s="185"/>
      <c r="D8" s="185"/>
      <c r="E8" s="185"/>
      <c r="F8" s="185"/>
      <c r="G8" s="185"/>
      <c r="H8" s="185"/>
    </row>
    <row r="9" spans="1:8" x14ac:dyDescent="0.35">
      <c r="B9" s="185"/>
      <c r="C9" s="185"/>
      <c r="D9" s="185"/>
      <c r="E9" s="185"/>
      <c r="F9" s="185"/>
      <c r="G9" s="185"/>
      <c r="H9" s="185"/>
    </row>
    <row r="11" spans="1:8" x14ac:dyDescent="0.35">
      <c r="B11" s="189" t="s">
        <v>1</v>
      </c>
      <c r="C11" s="189"/>
      <c r="D11" s="184" t="s">
        <v>6359</v>
      </c>
      <c r="E11" s="184"/>
    </row>
    <row r="13" spans="1:8" ht="30.75" customHeight="1" x14ac:dyDescent="0.35">
      <c r="B13" s="190" t="s">
        <v>2</v>
      </c>
      <c r="C13" s="191"/>
      <c r="D13" s="191"/>
      <c r="E13" s="191"/>
      <c r="F13" s="191"/>
      <c r="G13" s="191"/>
      <c r="H13" s="192"/>
    </row>
    <row r="14" spans="1:8" ht="54" customHeight="1" thickBot="1" x14ac:dyDescent="0.4">
      <c r="B14" s="193" t="s">
        <v>6322</v>
      </c>
      <c r="C14" s="194"/>
      <c r="D14" s="194"/>
      <c r="E14" s="194"/>
      <c r="F14" s="194"/>
      <c r="G14" s="194"/>
      <c r="H14" s="195"/>
    </row>
    <row r="15" spans="1:8" ht="32.25" customHeight="1" x14ac:dyDescent="0.35">
      <c r="B15" s="196" t="s">
        <v>6321</v>
      </c>
      <c r="C15" s="197"/>
      <c r="D15" s="197"/>
      <c r="E15" s="197"/>
      <c r="F15" s="197"/>
      <c r="G15" s="197"/>
      <c r="H15" s="198"/>
    </row>
    <row r="16" spans="1:8" ht="26.15" customHeight="1" x14ac:dyDescent="0.35">
      <c r="B16" s="199" t="s">
        <v>6358</v>
      </c>
      <c r="C16" s="200"/>
      <c r="D16" s="200"/>
      <c r="E16" s="200"/>
      <c r="F16" s="200"/>
      <c r="G16" s="200"/>
      <c r="H16" s="201"/>
    </row>
    <row r="17" spans="2:8" ht="26.15" customHeight="1" x14ac:dyDescent="0.35">
      <c r="B17" s="178" t="s">
        <v>6325</v>
      </c>
      <c r="C17" s="179"/>
      <c r="D17" s="179"/>
      <c r="E17" s="179"/>
      <c r="F17" s="179"/>
      <c r="G17" s="179"/>
      <c r="H17" s="180"/>
    </row>
    <row r="18" spans="2:8" ht="26.15" customHeight="1" x14ac:dyDescent="0.35">
      <c r="B18" s="178" t="s">
        <v>6349</v>
      </c>
      <c r="C18" s="179"/>
      <c r="D18" s="179"/>
      <c r="E18" s="179"/>
      <c r="F18" s="179"/>
      <c r="G18" s="179"/>
      <c r="H18" s="180"/>
    </row>
    <row r="19" spans="2:8" ht="26.15" customHeight="1" x14ac:dyDescent="0.35">
      <c r="B19" s="178" t="s">
        <v>6354</v>
      </c>
      <c r="C19" s="179"/>
      <c r="D19" s="179"/>
      <c r="E19" s="179"/>
      <c r="F19" s="179"/>
      <c r="G19" s="179"/>
      <c r="H19" s="180"/>
    </row>
    <row r="20" spans="2:8" ht="26.15" customHeight="1" x14ac:dyDescent="0.35">
      <c r="B20" s="178" t="s">
        <v>6350</v>
      </c>
      <c r="C20" s="179"/>
      <c r="D20" s="179"/>
      <c r="E20" s="179"/>
      <c r="F20" s="179"/>
      <c r="G20" s="179"/>
      <c r="H20" s="180"/>
    </row>
    <row r="21" spans="2:8" ht="26.15" customHeight="1" x14ac:dyDescent="0.35">
      <c r="B21" s="178" t="s">
        <v>6351</v>
      </c>
      <c r="C21" s="179"/>
      <c r="D21" s="179"/>
      <c r="E21" s="179"/>
      <c r="F21" s="179"/>
      <c r="G21" s="179"/>
      <c r="H21" s="180"/>
    </row>
    <row r="22" spans="2:8" ht="26.15" customHeight="1" x14ac:dyDescent="0.35">
      <c r="B22" s="178" t="s">
        <v>6352</v>
      </c>
      <c r="C22" s="179"/>
      <c r="D22" s="179"/>
      <c r="E22" s="179"/>
      <c r="F22" s="179"/>
      <c r="G22" s="179"/>
      <c r="H22" s="180"/>
    </row>
    <row r="23" spans="2:8" ht="26.15" customHeight="1" x14ac:dyDescent="0.35">
      <c r="B23" s="178" t="s">
        <v>6353</v>
      </c>
      <c r="C23" s="179"/>
      <c r="D23" s="179"/>
      <c r="E23" s="179"/>
      <c r="F23" s="179"/>
      <c r="G23" s="179"/>
      <c r="H23" s="180"/>
    </row>
    <row r="24" spans="2:8" ht="26.15" customHeight="1" x14ac:dyDescent="0.35">
      <c r="B24" s="178" t="s">
        <v>6355</v>
      </c>
      <c r="C24" s="179"/>
      <c r="D24" s="179"/>
      <c r="E24" s="179"/>
      <c r="F24" s="179"/>
      <c r="G24" s="179"/>
      <c r="H24" s="180"/>
    </row>
    <row r="25" spans="2:8" x14ac:dyDescent="0.35">
      <c r="B25" s="181" t="s">
        <v>3</v>
      </c>
      <c r="C25" s="182"/>
      <c r="D25" s="182"/>
      <c r="E25" s="182"/>
      <c r="F25" s="182"/>
      <c r="G25" s="182"/>
      <c r="H25" s="183"/>
    </row>
    <row r="26" spans="2:8" ht="31" customHeight="1" x14ac:dyDescent="0.35">
      <c r="B26" s="202" t="s">
        <v>6329</v>
      </c>
      <c r="C26" s="203"/>
      <c r="D26" s="203"/>
      <c r="E26" s="203"/>
      <c r="F26" s="203"/>
      <c r="G26" s="203"/>
      <c r="H26" s="204"/>
    </row>
    <row r="27" spans="2:8" x14ac:dyDescent="0.35">
      <c r="B27" s="181" t="s">
        <v>4</v>
      </c>
      <c r="C27" s="182"/>
      <c r="D27" s="182"/>
      <c r="E27" s="182"/>
      <c r="F27" s="182"/>
      <c r="G27" s="182"/>
      <c r="H27" s="183"/>
    </row>
    <row r="28" spans="2:8" ht="32.15" customHeight="1" x14ac:dyDescent="0.35">
      <c r="B28" s="178" t="s">
        <v>6356</v>
      </c>
      <c r="C28" s="179"/>
      <c r="D28" s="179"/>
      <c r="E28" s="179"/>
      <c r="F28" s="179"/>
      <c r="G28" s="179"/>
      <c r="H28" s="180"/>
    </row>
    <row r="29" spans="2:8" ht="15" thickBot="1" x14ac:dyDescent="0.4">
      <c r="B29" s="181" t="s">
        <v>5</v>
      </c>
      <c r="C29" s="182"/>
      <c r="D29" s="182"/>
      <c r="E29" s="182"/>
      <c r="F29" s="182"/>
      <c r="G29" s="182"/>
      <c r="H29" s="183"/>
    </row>
    <row r="30" spans="2:8" ht="209.25" customHeight="1" x14ac:dyDescent="0.35">
      <c r="B30" s="186" t="s">
        <v>6330</v>
      </c>
      <c r="C30" s="187"/>
      <c r="D30" s="187"/>
      <c r="E30" s="187"/>
      <c r="F30" s="187"/>
      <c r="G30" s="187"/>
      <c r="H30" s="188"/>
    </row>
  </sheetData>
  <sheetProtection algorithmName="SHA-512" hashValue="J7tLqrZmUfyQlkdnl0DDaP2gRKjbkZ7pIkTGtUtPnA/btvPcQkAwyr6xBRNqmh9NZShboMEnOaCk8cdD7TGnJw==" saltValue="vfJflLcLI6oM+sAZECLQ7A==" spinCount="100000" sheet="1" objects="1" scenarios="1"/>
  <mergeCells count="21">
    <mergeCell ref="B20:H20"/>
    <mergeCell ref="D11:E11"/>
    <mergeCell ref="B8:H9"/>
    <mergeCell ref="B29:H29"/>
    <mergeCell ref="B30:H30"/>
    <mergeCell ref="B28:H28"/>
    <mergeCell ref="B27:H27"/>
    <mergeCell ref="B11:C11"/>
    <mergeCell ref="B13:H13"/>
    <mergeCell ref="B14:H14"/>
    <mergeCell ref="B15:H15"/>
    <mergeCell ref="B16:H16"/>
    <mergeCell ref="B17:H17"/>
    <mergeCell ref="B19:H19"/>
    <mergeCell ref="B18:H18"/>
    <mergeCell ref="B26:H26"/>
    <mergeCell ref="B22:H22"/>
    <mergeCell ref="B23:H23"/>
    <mergeCell ref="B24:H24"/>
    <mergeCell ref="B21:H21"/>
    <mergeCell ref="B25:H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4FF2C-B365-4245-8237-AADE58ACE39F}">
  <sheetPr>
    <tabColor theme="7"/>
  </sheetPr>
  <dimension ref="A1:XFC5"/>
  <sheetViews>
    <sheetView showGridLines="0" zoomScaleNormal="100" workbookViewId="0">
      <selection activeCell="C4" sqref="C4:E4"/>
    </sheetView>
  </sheetViews>
  <sheetFormatPr baseColWidth="10" defaultColWidth="0" defaultRowHeight="14.5" x14ac:dyDescent="0.35"/>
  <cols>
    <col min="1" max="1" width="5" style="3" customWidth="1"/>
    <col min="2" max="2" width="29.7265625" style="3" customWidth="1"/>
    <col min="3" max="3" width="45.1796875" style="4" customWidth="1"/>
    <col min="4" max="4" width="19.453125" style="3" customWidth="1"/>
    <col min="5" max="5" width="12.26953125" style="3" customWidth="1"/>
    <col min="6" max="16376" width="12.26953125" style="3" hidden="1"/>
    <col min="16377" max="16379" width="0" style="3" hidden="1"/>
    <col min="16380" max="16383" width="12.26953125" style="3" hidden="1"/>
    <col min="16384" max="16384" width="4.1796875" style="3" hidden="1"/>
  </cols>
  <sheetData>
    <row r="1" spans="1:5" ht="60" customHeight="1" x14ac:dyDescent="0.35">
      <c r="A1" s="2"/>
      <c r="B1" s="2"/>
      <c r="C1" s="1"/>
      <c r="D1" s="2"/>
      <c r="E1" s="2"/>
    </row>
    <row r="2" spans="1:5" ht="58.5" customHeight="1" x14ac:dyDescent="0.35">
      <c r="A2" s="2"/>
      <c r="B2" s="205" t="s">
        <v>6327</v>
      </c>
      <c r="C2" s="205"/>
      <c r="D2" s="205"/>
      <c r="E2" s="205"/>
    </row>
    <row r="3" spans="1:5" x14ac:dyDescent="0.35">
      <c r="A3" s="2"/>
      <c r="B3" s="5"/>
      <c r="C3" s="5"/>
      <c r="D3" s="5"/>
      <c r="E3" s="5"/>
    </row>
    <row r="4" spans="1:5" ht="36.75" customHeight="1" x14ac:dyDescent="0.35">
      <c r="B4" s="6" t="s">
        <v>6323</v>
      </c>
      <c r="C4" s="206" t="s">
        <v>6368</v>
      </c>
      <c r="D4" s="206"/>
      <c r="E4" s="206"/>
    </row>
    <row r="5" spans="1:5" ht="36.75" customHeight="1" x14ac:dyDescent="0.35">
      <c r="B5" s="6" t="s">
        <v>6324</v>
      </c>
      <c r="C5" s="206" t="s">
        <v>6369</v>
      </c>
      <c r="D5" s="206"/>
      <c r="E5" s="206"/>
    </row>
  </sheetData>
  <sheetProtection algorithmName="SHA-512" hashValue="FuAyggZralxlFY4GViHn2Sht1Up8DzngYGiHeOeXrrI6HivcQ7AQZYNCPuFu1fbza6Woo8kHm7FXQmLJosScUw==" saltValue="P750ccDDwUWcCEHrTEBWAw==" spinCount="100000" sheet="1" objects="1" scenarios="1"/>
  <protectedRanges>
    <protectedRange sqref="C5:E5" name="Rango1REF_2"/>
  </protectedRanges>
  <mergeCells count="3">
    <mergeCell ref="B2:E2"/>
    <mergeCell ref="C4:E4"/>
    <mergeCell ref="C5:E5"/>
  </mergeCells>
  <pageMargins left="0.7" right="0.7" top="0.75" bottom="0.75" header="0.3" footer="0.3"/>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FC306-2DD0-4AC0-9803-94B6C2E28092}">
  <sheetPr>
    <tabColor rgb="FFFF0000"/>
  </sheetPr>
  <dimension ref="A1:K30"/>
  <sheetViews>
    <sheetView showGridLines="0" topLeftCell="A5" zoomScaleNormal="100" workbookViewId="0">
      <selection activeCell="B13" sqref="B13:B14"/>
    </sheetView>
  </sheetViews>
  <sheetFormatPr baseColWidth="10" defaultColWidth="0" defaultRowHeight="15" customHeight="1" x14ac:dyDescent="0.35"/>
  <cols>
    <col min="1" max="1" width="26.26953125" style="4" customWidth="1"/>
    <col min="2" max="2" width="94.453125" style="4" customWidth="1"/>
    <col min="3" max="3" width="95.26953125" style="4" customWidth="1"/>
    <col min="4" max="5" width="50.1796875" style="4" customWidth="1"/>
    <col min="6" max="6" width="25" style="4" hidden="1" customWidth="1"/>
    <col min="7" max="11" width="9.1796875" style="4" hidden="1" customWidth="1"/>
    <col min="12" max="16384" width="11.453125" style="4" hidden="1"/>
  </cols>
  <sheetData>
    <row r="1" spans="1:3" ht="60" customHeight="1" x14ac:dyDescent="0.35">
      <c r="A1" s="1"/>
      <c r="B1" s="1"/>
      <c r="C1" s="1"/>
    </row>
    <row r="2" spans="1:3" s="3" customFormat="1" ht="37.5" customHeight="1" x14ac:dyDescent="0.35">
      <c r="A2" s="209" t="s">
        <v>6328</v>
      </c>
      <c r="B2" s="210"/>
      <c r="C2" s="210"/>
    </row>
    <row r="3" spans="1:3" ht="14.5" x14ac:dyDescent="0.35">
      <c r="A3" s="1"/>
      <c r="B3" s="1"/>
      <c r="C3" s="1"/>
    </row>
    <row r="4" spans="1:3" ht="42" customHeight="1" x14ac:dyDescent="0.35">
      <c r="A4" s="211" t="s">
        <v>6334</v>
      </c>
      <c r="B4" s="211"/>
      <c r="C4" s="211"/>
    </row>
    <row r="5" spans="1:3" ht="14.5" x14ac:dyDescent="0.35">
      <c r="A5" s="1"/>
      <c r="B5" s="1"/>
      <c r="C5" s="1"/>
    </row>
    <row r="6" spans="1:3" ht="14.5" x14ac:dyDescent="0.35">
      <c r="A6" s="8" t="s">
        <v>6</v>
      </c>
      <c r="B6" s="8" t="s">
        <v>7</v>
      </c>
      <c r="C6" s="8" t="s">
        <v>8</v>
      </c>
    </row>
    <row r="7" spans="1:3" ht="30" customHeight="1" x14ac:dyDescent="0.35">
      <c r="A7" s="208" t="s">
        <v>9</v>
      </c>
      <c r="B7" s="207" t="s">
        <v>10</v>
      </c>
      <c r="C7" s="11" t="s">
        <v>11</v>
      </c>
    </row>
    <row r="8" spans="1:3" ht="30" customHeight="1" x14ac:dyDescent="0.35">
      <c r="A8" s="208"/>
      <c r="B8" s="207"/>
      <c r="C8" s="11" t="s">
        <v>12</v>
      </c>
    </row>
    <row r="9" spans="1:3" ht="30" customHeight="1" x14ac:dyDescent="0.35">
      <c r="A9" s="208"/>
      <c r="B9" s="207"/>
      <c r="C9" s="11" t="s">
        <v>13</v>
      </c>
    </row>
    <row r="10" spans="1:3" ht="30" customHeight="1" x14ac:dyDescent="0.35">
      <c r="A10" s="208"/>
      <c r="B10" s="207"/>
      <c r="C10" s="11" t="s">
        <v>14</v>
      </c>
    </row>
    <row r="11" spans="1:3" ht="30" customHeight="1" x14ac:dyDescent="0.35">
      <c r="A11" s="208"/>
      <c r="B11" s="207"/>
      <c r="C11" s="11" t="s">
        <v>15</v>
      </c>
    </row>
    <row r="12" spans="1:3" ht="30" customHeight="1" x14ac:dyDescent="0.35">
      <c r="A12" s="208"/>
      <c r="B12" s="207"/>
      <c r="C12" s="11" t="s">
        <v>16</v>
      </c>
    </row>
    <row r="13" spans="1:3" ht="40" customHeight="1" x14ac:dyDescent="0.35">
      <c r="A13" s="208" t="s">
        <v>17</v>
      </c>
      <c r="B13" s="207" t="s">
        <v>18</v>
      </c>
      <c r="C13" s="12" t="s">
        <v>19</v>
      </c>
    </row>
    <row r="14" spans="1:3" ht="40" customHeight="1" x14ac:dyDescent="0.35">
      <c r="A14" s="208"/>
      <c r="B14" s="207"/>
      <c r="C14" s="11" t="s">
        <v>20</v>
      </c>
    </row>
    <row r="15" spans="1:3" ht="43.5" x14ac:dyDescent="0.35">
      <c r="A15" s="10" t="s">
        <v>21</v>
      </c>
      <c r="B15" s="11" t="s">
        <v>22</v>
      </c>
      <c r="C15" s="11" t="s">
        <v>23</v>
      </c>
    </row>
    <row r="16" spans="1:3" ht="20.149999999999999" customHeight="1" x14ac:dyDescent="0.35">
      <c r="A16" s="208" t="s">
        <v>24</v>
      </c>
      <c r="B16" s="207" t="s">
        <v>25</v>
      </c>
      <c r="C16" s="13" t="s">
        <v>26</v>
      </c>
    </row>
    <row r="17" spans="1:3" ht="20.149999999999999" customHeight="1" x14ac:dyDescent="0.35">
      <c r="A17" s="208"/>
      <c r="B17" s="207"/>
      <c r="C17" s="13" t="s">
        <v>27</v>
      </c>
    </row>
    <row r="18" spans="1:3" ht="20.149999999999999" customHeight="1" x14ac:dyDescent="0.35">
      <c r="A18" s="208"/>
      <c r="B18" s="207"/>
      <c r="C18" s="13" t="s">
        <v>28</v>
      </c>
    </row>
    <row r="19" spans="1:3" ht="20.149999999999999" customHeight="1" x14ac:dyDescent="0.35">
      <c r="A19" s="208"/>
      <c r="B19" s="207"/>
      <c r="C19" s="13" t="s">
        <v>29</v>
      </c>
    </row>
    <row r="20" spans="1:3" ht="20.149999999999999" customHeight="1" x14ac:dyDescent="0.35">
      <c r="A20" s="208"/>
      <c r="B20" s="207"/>
      <c r="C20" s="11" t="s">
        <v>30</v>
      </c>
    </row>
    <row r="21" spans="1:3" ht="20.149999999999999" customHeight="1" x14ac:dyDescent="0.35">
      <c r="A21" s="208"/>
      <c r="B21" s="207"/>
      <c r="C21" s="14" t="s">
        <v>31</v>
      </c>
    </row>
    <row r="22" spans="1:3" ht="25" customHeight="1" x14ac:dyDescent="0.35">
      <c r="A22" s="208" t="s">
        <v>32</v>
      </c>
      <c r="B22" s="207" t="s">
        <v>33</v>
      </c>
      <c r="C22" s="11" t="s">
        <v>34</v>
      </c>
    </row>
    <row r="23" spans="1:3" ht="25" customHeight="1" x14ac:dyDescent="0.35">
      <c r="A23" s="208"/>
      <c r="B23" s="207"/>
      <c r="C23" s="11" t="s">
        <v>35</v>
      </c>
    </row>
    <row r="24" spans="1:3" ht="25" customHeight="1" x14ac:dyDescent="0.35">
      <c r="A24" s="208"/>
      <c r="B24" s="207"/>
      <c r="C24" s="11" t="s">
        <v>36</v>
      </c>
    </row>
    <row r="25" spans="1:3" ht="25" customHeight="1" x14ac:dyDescent="0.35">
      <c r="A25" s="208"/>
      <c r="B25" s="207"/>
      <c r="C25" s="11" t="s">
        <v>37</v>
      </c>
    </row>
    <row r="26" spans="1:3" ht="25" customHeight="1" x14ac:dyDescent="0.35">
      <c r="A26" s="208"/>
      <c r="B26" s="207"/>
      <c r="C26" s="11" t="s">
        <v>38</v>
      </c>
    </row>
    <row r="27" spans="1:3" ht="25" customHeight="1" x14ac:dyDescent="0.35">
      <c r="A27" s="208"/>
      <c r="B27" s="207"/>
      <c r="C27" s="11" t="s">
        <v>39</v>
      </c>
    </row>
    <row r="28" spans="1:3" ht="70" customHeight="1" x14ac:dyDescent="0.35">
      <c r="A28" s="208" t="s">
        <v>40</v>
      </c>
      <c r="B28" s="207" t="s">
        <v>41</v>
      </c>
      <c r="C28" s="11" t="s">
        <v>42</v>
      </c>
    </row>
    <row r="29" spans="1:3" ht="70" customHeight="1" x14ac:dyDescent="0.35">
      <c r="A29" s="208"/>
      <c r="B29" s="207"/>
      <c r="C29" s="11" t="s">
        <v>43</v>
      </c>
    </row>
    <row r="30" spans="1:3" ht="15" customHeight="1" x14ac:dyDescent="0.35">
      <c r="A30" s="1"/>
      <c r="B30" s="1"/>
      <c r="C30" s="1"/>
    </row>
  </sheetData>
  <sheetProtection algorithmName="SHA-512" hashValue="oY0EcGW3Cz7sw6EZFWG+da50F3vRGAZw7hELA/g/Lo+LgMttUf5FV6FPmntQ+1d3gm3mji95odRkIj5tyuPg2A==" saltValue="Y3ersoOXChmoyVSMo+dESw==" spinCount="100000" sheet="1" objects="1" scenarios="1"/>
  <mergeCells count="12">
    <mergeCell ref="A2:C2"/>
    <mergeCell ref="A4:C4"/>
    <mergeCell ref="B7:B12"/>
    <mergeCell ref="A7:A12"/>
    <mergeCell ref="A13:A14"/>
    <mergeCell ref="B13:B14"/>
    <mergeCell ref="B28:B29"/>
    <mergeCell ref="A28:A29"/>
    <mergeCell ref="A16:A21"/>
    <mergeCell ref="B16:B21"/>
    <mergeCell ref="A22:A27"/>
    <mergeCell ref="B22:B27"/>
  </mergeCells>
  <phoneticPr fontId="2" type="noConversion"/>
  <pageMargins left="0.7" right="0.7" top="0.75" bottom="0.75" header="0.3" footer="0.3"/>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6B118-A441-45B8-A9BF-B0137BCDD02C}">
  <sheetPr>
    <tabColor rgb="FF92D050"/>
  </sheetPr>
  <dimension ref="A1:N1687"/>
  <sheetViews>
    <sheetView showGridLines="0" topLeftCell="C1" zoomScale="70" zoomScaleNormal="70" workbookViewId="0">
      <pane ySplit="7" topLeftCell="A1682" activePane="bottomLeft" state="frozen"/>
      <selection activeCell="A8" sqref="A8"/>
      <selection pane="bottomLeft" activeCell="L8" sqref="L8:L1687"/>
    </sheetView>
  </sheetViews>
  <sheetFormatPr baseColWidth="10" defaultColWidth="11.453125" defaultRowHeight="15" customHeight="1" x14ac:dyDescent="0.35"/>
  <cols>
    <col min="1" max="1" width="22.7265625" style="4" bestFit="1" customWidth="1"/>
    <col min="2" max="2" width="47.54296875" style="4" bestFit="1" customWidth="1"/>
    <col min="3" max="3" width="59.81640625" style="4" customWidth="1"/>
    <col min="4" max="4" width="19.453125" style="4" customWidth="1"/>
    <col min="5" max="5" width="36.1796875" style="4" bestFit="1" customWidth="1"/>
    <col min="6" max="6" width="21.7265625" style="4" bestFit="1" customWidth="1"/>
    <col min="7" max="7" width="15.26953125" style="4" customWidth="1"/>
    <col min="8" max="8" width="21.453125" style="4" customWidth="1"/>
    <col min="9" max="9" width="26.7265625" style="4" customWidth="1"/>
    <col min="10" max="10" width="6.453125" style="4" hidden="1" customWidth="1"/>
    <col min="11" max="11" width="8.26953125" style="4" hidden="1" customWidth="1"/>
    <col min="12" max="12" width="26.7265625" style="4" customWidth="1"/>
    <col min="13" max="13" width="21.1796875" style="4" hidden="1" customWidth="1"/>
    <col min="14" max="14" width="15" style="4" hidden="1" customWidth="1"/>
    <col min="15" max="16384" width="11.453125" style="4"/>
  </cols>
  <sheetData>
    <row r="1" spans="1:14" ht="60" customHeight="1" x14ac:dyDescent="0.35">
      <c r="A1" s="1"/>
      <c r="B1" s="1"/>
      <c r="C1" s="1"/>
      <c r="D1" s="1"/>
      <c r="E1" s="1"/>
      <c r="F1" s="1"/>
      <c r="G1" s="1"/>
      <c r="H1" s="1"/>
      <c r="I1" s="1"/>
      <c r="J1" s="1"/>
      <c r="K1" s="1"/>
      <c r="L1" s="1"/>
      <c r="M1" s="1"/>
      <c r="N1" s="1"/>
    </row>
    <row r="2" spans="1:14" s="3" customFormat="1" ht="15" customHeight="1" x14ac:dyDescent="0.35">
      <c r="A2" s="205" t="s">
        <v>6328</v>
      </c>
      <c r="B2" s="205"/>
      <c r="C2" s="205"/>
      <c r="D2" s="205"/>
      <c r="E2" s="205"/>
      <c r="F2" s="205"/>
      <c r="G2" s="205"/>
      <c r="H2" s="205"/>
      <c r="I2" s="39"/>
      <c r="J2" s="39"/>
      <c r="K2" s="39"/>
      <c r="L2" s="39"/>
      <c r="M2" s="39"/>
      <c r="N2" s="39"/>
    </row>
    <row r="3" spans="1:14" s="3" customFormat="1" ht="68.25" customHeight="1" x14ac:dyDescent="0.35">
      <c r="A3" s="205" t="s">
        <v>6331</v>
      </c>
      <c r="B3" s="205"/>
      <c r="C3" s="205"/>
      <c r="D3" s="205"/>
      <c r="E3" s="205"/>
      <c r="F3" s="205"/>
      <c r="G3" s="205"/>
      <c r="H3" s="205"/>
      <c r="I3" s="39"/>
      <c r="J3" s="39"/>
      <c r="K3" s="39"/>
      <c r="L3" s="39"/>
      <c r="M3" s="5"/>
      <c r="N3" s="5"/>
    </row>
    <row r="4" spans="1:14" ht="14.5" x14ac:dyDescent="0.35">
      <c r="A4" s="220" t="s">
        <v>44</v>
      </c>
      <c r="B4" s="220"/>
      <c r="C4" s="220"/>
      <c r="D4" s="220"/>
      <c r="E4" s="220"/>
      <c r="F4" s="220"/>
      <c r="G4" s="220"/>
      <c r="H4" s="220"/>
      <c r="I4" s="220"/>
      <c r="J4" s="220"/>
      <c r="K4" s="220"/>
      <c r="L4" s="220"/>
      <c r="M4" s="220"/>
      <c r="N4" s="220"/>
    </row>
    <row r="5" spans="1:14" s="1" customFormat="1" ht="14.5" x14ac:dyDescent="0.35">
      <c r="B5" s="36"/>
      <c r="C5" s="36"/>
      <c r="D5" s="36"/>
      <c r="E5" s="36"/>
      <c r="F5" s="36"/>
      <c r="G5" s="36"/>
      <c r="H5" s="36"/>
      <c r="I5" s="36"/>
      <c r="J5" s="37">
        <v>0.19</v>
      </c>
      <c r="K5" s="36"/>
      <c r="L5" s="36"/>
      <c r="M5" s="4"/>
      <c r="N5" s="4"/>
    </row>
    <row r="6" spans="1:14" ht="14.5" x14ac:dyDescent="0.35">
      <c r="A6" s="215"/>
      <c r="B6" s="215"/>
      <c r="C6" s="216"/>
      <c r="D6" s="38"/>
      <c r="E6" s="217" t="s">
        <v>45</v>
      </c>
      <c r="F6" s="218"/>
      <c r="G6" s="218"/>
      <c r="H6" s="219"/>
      <c r="I6" s="212" t="s">
        <v>46</v>
      </c>
      <c r="J6" s="213"/>
      <c r="K6" s="213"/>
      <c r="L6" s="213"/>
      <c r="M6" s="213"/>
      <c r="N6" s="214"/>
    </row>
    <row r="7" spans="1:14" ht="78" x14ac:dyDescent="0.35">
      <c r="A7" s="40" t="s">
        <v>5612</v>
      </c>
      <c r="B7" s="40" t="s">
        <v>47</v>
      </c>
      <c r="C7" s="40" t="s">
        <v>48</v>
      </c>
      <c r="D7" s="41" t="s">
        <v>49</v>
      </c>
      <c r="E7" s="41" t="s">
        <v>50</v>
      </c>
      <c r="F7" s="41" t="s">
        <v>51</v>
      </c>
      <c r="G7" s="41" t="s">
        <v>52</v>
      </c>
      <c r="H7" s="41" t="s">
        <v>53</v>
      </c>
      <c r="I7" s="42" t="s">
        <v>6333</v>
      </c>
      <c r="J7" s="42" t="s">
        <v>54</v>
      </c>
      <c r="K7" s="42" t="s">
        <v>55</v>
      </c>
      <c r="L7" s="42" t="s">
        <v>6332</v>
      </c>
      <c r="M7" s="42" t="s">
        <v>54</v>
      </c>
      <c r="N7" s="42" t="s">
        <v>56</v>
      </c>
    </row>
    <row r="8" spans="1:14" ht="30.65" customHeight="1" x14ac:dyDescent="0.35">
      <c r="A8" s="43" t="s">
        <v>57</v>
      </c>
      <c r="B8" s="27" t="s">
        <v>58</v>
      </c>
      <c r="C8" s="27" t="s">
        <v>59</v>
      </c>
      <c r="D8" s="44" t="s">
        <v>60</v>
      </c>
      <c r="E8" s="27" t="s">
        <v>61</v>
      </c>
      <c r="F8" s="27" t="s">
        <v>62</v>
      </c>
      <c r="G8" s="27" t="s">
        <v>63</v>
      </c>
      <c r="H8" s="27" t="s">
        <v>64</v>
      </c>
      <c r="I8" s="122">
        <v>6806903.2258064514</v>
      </c>
      <c r="J8" s="122"/>
      <c r="K8" s="122"/>
      <c r="L8" s="122">
        <v>6545380.6451612897</v>
      </c>
      <c r="M8" s="123"/>
      <c r="N8" s="123"/>
    </row>
    <row r="9" spans="1:14" ht="30.65" customHeight="1" x14ac:dyDescent="0.35">
      <c r="A9" s="45" t="s">
        <v>65</v>
      </c>
      <c r="B9" s="27" t="s">
        <v>58</v>
      </c>
      <c r="C9" s="27" t="s">
        <v>59</v>
      </c>
      <c r="D9" s="44" t="s">
        <v>60</v>
      </c>
      <c r="E9" s="27" t="s">
        <v>66</v>
      </c>
      <c r="F9" s="27" t="s">
        <v>62</v>
      </c>
      <c r="G9" s="27" t="s">
        <v>63</v>
      </c>
      <c r="H9" s="27" t="s">
        <v>67</v>
      </c>
      <c r="I9" s="122">
        <v>7876503.2258064514</v>
      </c>
      <c r="J9" s="122"/>
      <c r="K9" s="122"/>
      <c r="L9" s="122">
        <v>7740283.8709677421</v>
      </c>
      <c r="M9" s="123"/>
      <c r="N9" s="123"/>
    </row>
    <row r="10" spans="1:14" ht="30.65" customHeight="1" x14ac:dyDescent="0.35">
      <c r="A10" s="45" t="s">
        <v>68</v>
      </c>
      <c r="B10" s="27" t="s">
        <v>58</v>
      </c>
      <c r="C10" s="27" t="s">
        <v>59</v>
      </c>
      <c r="D10" s="44" t="s">
        <v>60</v>
      </c>
      <c r="E10" s="27" t="s">
        <v>66</v>
      </c>
      <c r="F10" s="27" t="s">
        <v>62</v>
      </c>
      <c r="G10" s="27" t="s">
        <v>69</v>
      </c>
      <c r="H10" s="27" t="s">
        <v>69</v>
      </c>
      <c r="I10" s="122">
        <v>187535.48387096773</v>
      </c>
      <c r="J10" s="122"/>
      <c r="K10" s="122"/>
      <c r="L10" s="122">
        <v>184296.77419354839</v>
      </c>
      <c r="M10" s="123"/>
      <c r="N10" s="123"/>
    </row>
    <row r="11" spans="1:14" ht="30.65" customHeight="1" x14ac:dyDescent="0.35">
      <c r="A11" s="45" t="s">
        <v>70</v>
      </c>
      <c r="B11" s="27" t="s">
        <v>58</v>
      </c>
      <c r="C11" s="27" t="s">
        <v>59</v>
      </c>
      <c r="D11" s="44" t="s">
        <v>60</v>
      </c>
      <c r="E11" s="27" t="s">
        <v>66</v>
      </c>
      <c r="F11" s="27" t="s">
        <v>62</v>
      </c>
      <c r="G11" s="27" t="s">
        <v>71</v>
      </c>
      <c r="H11" s="27" t="s">
        <v>71</v>
      </c>
      <c r="I11" s="122">
        <v>31264.516129032258</v>
      </c>
      <c r="J11" s="122"/>
      <c r="K11" s="122"/>
      <c r="L11" s="122">
        <v>30722.580645161288</v>
      </c>
      <c r="M11" s="123"/>
      <c r="N11" s="123"/>
    </row>
    <row r="12" spans="1:14" ht="30.65" customHeight="1" x14ac:dyDescent="0.35">
      <c r="A12" s="46" t="s">
        <v>72</v>
      </c>
      <c r="B12" s="25" t="s">
        <v>58</v>
      </c>
      <c r="C12" s="25" t="s">
        <v>59</v>
      </c>
      <c r="D12" s="26" t="s">
        <v>60</v>
      </c>
      <c r="E12" s="25" t="s">
        <v>73</v>
      </c>
      <c r="F12" s="25" t="s">
        <v>74</v>
      </c>
      <c r="G12" s="25" t="s">
        <v>63</v>
      </c>
      <c r="H12" s="25" t="s">
        <v>64</v>
      </c>
      <c r="I12" s="122">
        <v>6339909.6774193542</v>
      </c>
      <c r="J12" s="122"/>
      <c r="K12" s="122"/>
      <c r="L12" s="122">
        <v>6230258.064516129</v>
      </c>
      <c r="M12" s="124"/>
      <c r="N12" s="124"/>
    </row>
    <row r="13" spans="1:14" ht="30.65" customHeight="1" x14ac:dyDescent="0.35">
      <c r="A13" s="47" t="s">
        <v>75</v>
      </c>
      <c r="B13" s="25" t="s">
        <v>58</v>
      </c>
      <c r="C13" s="25" t="s">
        <v>59</v>
      </c>
      <c r="D13" s="26" t="s">
        <v>60</v>
      </c>
      <c r="E13" s="25" t="s">
        <v>73</v>
      </c>
      <c r="F13" s="25" t="s">
        <v>74</v>
      </c>
      <c r="G13" s="25" t="s">
        <v>63</v>
      </c>
      <c r="H13" s="25" t="s">
        <v>67</v>
      </c>
      <c r="I13" s="122">
        <v>8590335.4838709682</v>
      </c>
      <c r="J13" s="122"/>
      <c r="K13" s="122"/>
      <c r="L13" s="122">
        <v>8441767.7419354841</v>
      </c>
      <c r="M13" s="124"/>
      <c r="N13" s="124"/>
    </row>
    <row r="14" spans="1:14" ht="30.65" customHeight="1" x14ac:dyDescent="0.35">
      <c r="A14" s="47" t="s">
        <v>76</v>
      </c>
      <c r="B14" s="25" t="s">
        <v>58</v>
      </c>
      <c r="C14" s="25" t="s">
        <v>59</v>
      </c>
      <c r="D14" s="26" t="s">
        <v>60</v>
      </c>
      <c r="E14" s="25" t="s">
        <v>73</v>
      </c>
      <c r="F14" s="25" t="s">
        <v>74</v>
      </c>
      <c r="G14" s="25" t="s">
        <v>69</v>
      </c>
      <c r="H14" s="25" t="s">
        <v>69</v>
      </c>
      <c r="I14" s="122">
        <v>211354.83870967742</v>
      </c>
      <c r="J14" s="122"/>
      <c r="K14" s="122"/>
      <c r="L14" s="122">
        <v>207690.32258064515</v>
      </c>
      <c r="M14" s="124"/>
      <c r="N14" s="124"/>
    </row>
    <row r="15" spans="1:14" ht="30.65" customHeight="1" x14ac:dyDescent="0.35">
      <c r="A15" s="47" t="s">
        <v>77</v>
      </c>
      <c r="B15" s="25" t="s">
        <v>58</v>
      </c>
      <c r="C15" s="25" t="s">
        <v>59</v>
      </c>
      <c r="D15" s="26" t="s">
        <v>60</v>
      </c>
      <c r="E15" s="25" t="s">
        <v>73</v>
      </c>
      <c r="F15" s="25" t="s">
        <v>74</v>
      </c>
      <c r="G15" s="25" t="s">
        <v>71</v>
      </c>
      <c r="H15" s="25" t="s">
        <v>71</v>
      </c>
      <c r="I15" s="122">
        <v>35238.709677419356</v>
      </c>
      <c r="J15" s="122"/>
      <c r="K15" s="122"/>
      <c r="L15" s="122">
        <v>34632.258064516129</v>
      </c>
      <c r="M15" s="124"/>
      <c r="N15" s="124"/>
    </row>
    <row r="16" spans="1:14" ht="30.65" customHeight="1" x14ac:dyDescent="0.35">
      <c r="A16" s="48" t="s">
        <v>78</v>
      </c>
      <c r="B16" s="27" t="s">
        <v>58</v>
      </c>
      <c r="C16" s="27" t="s">
        <v>59</v>
      </c>
      <c r="D16" s="44" t="s">
        <v>60</v>
      </c>
      <c r="E16" s="27" t="s">
        <v>61</v>
      </c>
      <c r="F16" s="27" t="s">
        <v>79</v>
      </c>
      <c r="G16" s="27" t="s">
        <v>63</v>
      </c>
      <c r="H16" s="27" t="s">
        <v>64</v>
      </c>
      <c r="I16" s="122">
        <v>5985212.9032258065</v>
      </c>
      <c r="J16" s="122"/>
      <c r="K16" s="122"/>
      <c r="L16" s="122">
        <v>5881703.2258064514</v>
      </c>
      <c r="M16" s="123"/>
      <c r="N16" s="123"/>
    </row>
    <row r="17" spans="1:14" ht="30.65" customHeight="1" x14ac:dyDescent="0.35">
      <c r="A17" s="45" t="s">
        <v>80</v>
      </c>
      <c r="B17" s="27" t="s">
        <v>58</v>
      </c>
      <c r="C17" s="27" t="s">
        <v>59</v>
      </c>
      <c r="D17" s="44" t="s">
        <v>60</v>
      </c>
      <c r="E17" s="27" t="s">
        <v>66</v>
      </c>
      <c r="F17" s="27" t="s">
        <v>79</v>
      </c>
      <c r="G17" s="27" t="s">
        <v>63</v>
      </c>
      <c r="H17" s="27" t="s">
        <v>67</v>
      </c>
      <c r="I17" s="122">
        <v>8379290.3225806449</v>
      </c>
      <c r="J17" s="122"/>
      <c r="K17" s="122"/>
      <c r="L17" s="122">
        <v>8234361.2903225804</v>
      </c>
      <c r="M17" s="123"/>
      <c r="N17" s="123"/>
    </row>
    <row r="18" spans="1:14" ht="30.65" customHeight="1" x14ac:dyDescent="0.35">
      <c r="A18" s="45" t="s">
        <v>81</v>
      </c>
      <c r="B18" s="27" t="s">
        <v>58</v>
      </c>
      <c r="C18" s="27" t="s">
        <v>59</v>
      </c>
      <c r="D18" s="44" t="s">
        <v>60</v>
      </c>
      <c r="E18" s="27" t="s">
        <v>66</v>
      </c>
      <c r="F18" s="27" t="s">
        <v>79</v>
      </c>
      <c r="G18" s="27" t="s">
        <v>69</v>
      </c>
      <c r="H18" s="27" t="s">
        <v>69</v>
      </c>
      <c r="I18" s="122">
        <v>199522.58064516127</v>
      </c>
      <c r="J18" s="122"/>
      <c r="K18" s="122"/>
      <c r="L18" s="122">
        <v>196064.51612903224</v>
      </c>
      <c r="M18" s="123"/>
      <c r="N18" s="123"/>
    </row>
    <row r="19" spans="1:14" ht="30.65" customHeight="1" x14ac:dyDescent="0.35">
      <c r="A19" s="45" t="s">
        <v>82</v>
      </c>
      <c r="B19" s="27" t="s">
        <v>58</v>
      </c>
      <c r="C19" s="27" t="s">
        <v>59</v>
      </c>
      <c r="D19" s="44" t="s">
        <v>60</v>
      </c>
      <c r="E19" s="27" t="s">
        <v>66</v>
      </c>
      <c r="F19" s="27" t="s">
        <v>79</v>
      </c>
      <c r="G19" s="27" t="s">
        <v>71</v>
      </c>
      <c r="H19" s="27" t="s">
        <v>71</v>
      </c>
      <c r="I19" s="122">
        <v>33277.419354838712</v>
      </c>
      <c r="J19" s="122"/>
      <c r="K19" s="122"/>
      <c r="L19" s="122">
        <v>32696.774193548386</v>
      </c>
      <c r="M19" s="123"/>
      <c r="N19" s="123"/>
    </row>
    <row r="20" spans="1:14" ht="30.65" customHeight="1" x14ac:dyDescent="0.35">
      <c r="A20" s="46" t="s">
        <v>83</v>
      </c>
      <c r="B20" s="25" t="s">
        <v>58</v>
      </c>
      <c r="C20" s="25" t="s">
        <v>59</v>
      </c>
      <c r="D20" s="26" t="s">
        <v>60</v>
      </c>
      <c r="E20" s="25" t="s">
        <v>61</v>
      </c>
      <c r="F20" s="25" t="s">
        <v>84</v>
      </c>
      <c r="G20" s="25" t="s">
        <v>63</v>
      </c>
      <c r="H20" s="25" t="s">
        <v>64</v>
      </c>
      <c r="I20" s="122">
        <v>6367251.6129032252</v>
      </c>
      <c r="J20" s="122"/>
      <c r="K20" s="122"/>
      <c r="L20" s="122">
        <v>6257122.5806451607</v>
      </c>
      <c r="M20" s="124"/>
      <c r="N20" s="124"/>
    </row>
    <row r="21" spans="1:14" ht="30.65" customHeight="1" x14ac:dyDescent="0.35">
      <c r="A21" s="47" t="s">
        <v>85</v>
      </c>
      <c r="B21" s="25" t="s">
        <v>58</v>
      </c>
      <c r="C21" s="25" t="s">
        <v>59</v>
      </c>
      <c r="D21" s="26" t="s">
        <v>60</v>
      </c>
      <c r="E21" s="25" t="s">
        <v>61</v>
      </c>
      <c r="F21" s="25" t="s">
        <v>84</v>
      </c>
      <c r="G21" s="25" t="s">
        <v>63</v>
      </c>
      <c r="H21" s="25" t="s">
        <v>67</v>
      </c>
      <c r="I21" s="122">
        <v>8914129.0322580636</v>
      </c>
      <c r="J21" s="122"/>
      <c r="K21" s="122"/>
      <c r="L21" s="122">
        <v>8759961.2903225813</v>
      </c>
      <c r="M21" s="124"/>
      <c r="N21" s="124"/>
    </row>
    <row r="22" spans="1:14" ht="30.65" customHeight="1" x14ac:dyDescent="0.35">
      <c r="A22" s="47" t="s">
        <v>86</v>
      </c>
      <c r="B22" s="25" t="s">
        <v>58</v>
      </c>
      <c r="C22" s="25" t="s">
        <v>59</v>
      </c>
      <c r="D22" s="26" t="s">
        <v>60</v>
      </c>
      <c r="E22" s="25" t="s">
        <v>61</v>
      </c>
      <c r="F22" s="25" t="s">
        <v>84</v>
      </c>
      <c r="G22" s="25" t="s">
        <v>69</v>
      </c>
      <c r="H22" s="25" t="s">
        <v>69</v>
      </c>
      <c r="I22" s="122">
        <v>212258.06451612903</v>
      </c>
      <c r="J22" s="122"/>
      <c r="K22" s="122"/>
      <c r="L22" s="122">
        <v>208580.6451612903</v>
      </c>
      <c r="M22" s="124"/>
      <c r="N22" s="124"/>
    </row>
    <row r="23" spans="1:14" ht="30.65" customHeight="1" x14ac:dyDescent="0.35">
      <c r="A23" s="47" t="s">
        <v>87</v>
      </c>
      <c r="B23" s="25" t="s">
        <v>58</v>
      </c>
      <c r="C23" s="25" t="s">
        <v>59</v>
      </c>
      <c r="D23" s="26" t="s">
        <v>60</v>
      </c>
      <c r="E23" s="25" t="s">
        <v>61</v>
      </c>
      <c r="F23" s="25" t="s">
        <v>84</v>
      </c>
      <c r="G23" s="25" t="s">
        <v>71</v>
      </c>
      <c r="H23" s="25" t="s">
        <v>71</v>
      </c>
      <c r="I23" s="122">
        <v>35393.548387096773</v>
      </c>
      <c r="J23" s="122"/>
      <c r="K23" s="122"/>
      <c r="L23" s="122">
        <v>34774.193548387098</v>
      </c>
      <c r="M23" s="124"/>
      <c r="N23" s="124"/>
    </row>
    <row r="24" spans="1:14" s="1" customFormat="1" ht="30.65" customHeight="1" x14ac:dyDescent="0.35">
      <c r="A24" s="46" t="s">
        <v>88</v>
      </c>
      <c r="B24" s="27" t="s">
        <v>58</v>
      </c>
      <c r="C24" s="27" t="s">
        <v>59</v>
      </c>
      <c r="D24" s="44" t="s">
        <v>60</v>
      </c>
      <c r="E24" s="27" t="s">
        <v>61</v>
      </c>
      <c r="F24" s="27" t="s">
        <v>89</v>
      </c>
      <c r="G24" s="27" t="s">
        <v>63</v>
      </c>
      <c r="H24" s="27" t="s">
        <v>64</v>
      </c>
      <c r="I24" s="122">
        <v>6773664.5161290318</v>
      </c>
      <c r="J24" s="122"/>
      <c r="K24" s="122"/>
      <c r="L24" s="122">
        <v>6656516.1290322579</v>
      </c>
      <c r="M24" s="122"/>
      <c r="N24" s="122"/>
    </row>
    <row r="25" spans="1:14" s="1" customFormat="1" ht="30.65" customHeight="1" x14ac:dyDescent="0.35">
      <c r="A25" s="25" t="s">
        <v>90</v>
      </c>
      <c r="B25" s="27" t="s">
        <v>58</v>
      </c>
      <c r="C25" s="27" t="s">
        <v>59</v>
      </c>
      <c r="D25" s="44" t="s">
        <v>60</v>
      </c>
      <c r="E25" s="27" t="s">
        <v>66</v>
      </c>
      <c r="F25" s="27" t="s">
        <v>89</v>
      </c>
      <c r="G25" s="27" t="s">
        <v>63</v>
      </c>
      <c r="H25" s="27" t="s">
        <v>67</v>
      </c>
      <c r="I25" s="122">
        <v>9483109.6774193551</v>
      </c>
      <c r="J25" s="122"/>
      <c r="K25" s="122"/>
      <c r="L25" s="122">
        <v>9319083.8709677421</v>
      </c>
      <c r="M25" s="122"/>
      <c r="N25" s="122"/>
    </row>
    <row r="26" spans="1:14" s="1" customFormat="1" ht="30.65" customHeight="1" x14ac:dyDescent="0.35">
      <c r="A26" s="25" t="s">
        <v>91</v>
      </c>
      <c r="B26" s="27" t="s">
        <v>58</v>
      </c>
      <c r="C26" s="27" t="s">
        <v>59</v>
      </c>
      <c r="D26" s="44" t="s">
        <v>60</v>
      </c>
      <c r="E26" s="27" t="s">
        <v>66</v>
      </c>
      <c r="F26" s="27" t="s">
        <v>89</v>
      </c>
      <c r="G26" s="27" t="s">
        <v>69</v>
      </c>
      <c r="H26" s="27" t="s">
        <v>69</v>
      </c>
      <c r="I26" s="122">
        <v>225793.54838709676</v>
      </c>
      <c r="J26" s="122"/>
      <c r="K26" s="122"/>
      <c r="L26" s="122">
        <v>221896.77419354839</v>
      </c>
      <c r="M26" s="122"/>
      <c r="N26" s="122"/>
    </row>
    <row r="27" spans="1:14" s="1" customFormat="1" ht="30.65" customHeight="1" x14ac:dyDescent="0.35">
      <c r="A27" s="25" t="s">
        <v>92</v>
      </c>
      <c r="B27" s="27" t="s">
        <v>58</v>
      </c>
      <c r="C27" s="27" t="s">
        <v>59</v>
      </c>
      <c r="D27" s="44" t="s">
        <v>60</v>
      </c>
      <c r="E27" s="27" t="s">
        <v>66</v>
      </c>
      <c r="F27" s="27" t="s">
        <v>89</v>
      </c>
      <c r="G27" s="27" t="s">
        <v>71</v>
      </c>
      <c r="H27" s="27" t="s">
        <v>71</v>
      </c>
      <c r="I27" s="122">
        <v>37638.709677419356</v>
      </c>
      <c r="J27" s="122"/>
      <c r="K27" s="122"/>
      <c r="L27" s="122">
        <v>36993.548387096773</v>
      </c>
      <c r="M27" s="122"/>
      <c r="N27" s="122"/>
    </row>
    <row r="28" spans="1:14" ht="30.65" customHeight="1" x14ac:dyDescent="0.35">
      <c r="A28" s="46" t="s">
        <v>93</v>
      </c>
      <c r="B28" s="25" t="s">
        <v>58</v>
      </c>
      <c r="C28" s="25" t="s">
        <v>59</v>
      </c>
      <c r="D28" s="26" t="s">
        <v>60</v>
      </c>
      <c r="E28" s="25" t="s">
        <v>61</v>
      </c>
      <c r="F28" s="25" t="s">
        <v>94</v>
      </c>
      <c r="G28" s="25" t="s">
        <v>63</v>
      </c>
      <c r="H28" s="25" t="s">
        <v>64</v>
      </c>
      <c r="I28" s="122">
        <v>7206012.9032258065</v>
      </c>
      <c r="J28" s="122"/>
      <c r="K28" s="122"/>
      <c r="L28" s="122">
        <v>7081380.6451612897</v>
      </c>
      <c r="M28" s="124"/>
      <c r="N28" s="124"/>
    </row>
    <row r="29" spans="1:14" ht="30.65" customHeight="1" x14ac:dyDescent="0.35">
      <c r="A29" s="47" t="s">
        <v>95</v>
      </c>
      <c r="B29" s="25" t="s">
        <v>58</v>
      </c>
      <c r="C29" s="25" t="s">
        <v>59</v>
      </c>
      <c r="D29" s="26" t="s">
        <v>60</v>
      </c>
      <c r="E29" s="25" t="s">
        <v>61</v>
      </c>
      <c r="F29" s="25" t="s">
        <v>94</v>
      </c>
      <c r="G29" s="25" t="s">
        <v>63</v>
      </c>
      <c r="H29" s="25" t="s">
        <v>67</v>
      </c>
      <c r="I29" s="122">
        <v>10088400</v>
      </c>
      <c r="J29" s="122"/>
      <c r="K29" s="122"/>
      <c r="L29" s="122">
        <v>9913909.6774193551</v>
      </c>
      <c r="M29" s="124"/>
      <c r="N29" s="124"/>
    </row>
    <row r="30" spans="1:14" ht="30.65" customHeight="1" x14ac:dyDescent="0.35">
      <c r="A30" s="47" t="s">
        <v>96</v>
      </c>
      <c r="B30" s="25" t="s">
        <v>58</v>
      </c>
      <c r="C30" s="25" t="s">
        <v>59</v>
      </c>
      <c r="D30" s="26" t="s">
        <v>60</v>
      </c>
      <c r="E30" s="25" t="s">
        <v>61</v>
      </c>
      <c r="F30" s="25" t="s">
        <v>94</v>
      </c>
      <c r="G30" s="25" t="s">
        <v>69</v>
      </c>
      <c r="H30" s="25" t="s">
        <v>69</v>
      </c>
      <c r="I30" s="122">
        <v>240219.35483870967</v>
      </c>
      <c r="J30" s="122"/>
      <c r="K30" s="122"/>
      <c r="L30" s="122">
        <v>236064.51612903224</v>
      </c>
      <c r="M30" s="124"/>
      <c r="N30" s="124"/>
    </row>
    <row r="31" spans="1:14" ht="30.65" customHeight="1" x14ac:dyDescent="0.35">
      <c r="A31" s="47" t="s">
        <v>97</v>
      </c>
      <c r="B31" s="25" t="s">
        <v>58</v>
      </c>
      <c r="C31" s="25" t="s">
        <v>59</v>
      </c>
      <c r="D31" s="26" t="s">
        <v>60</v>
      </c>
      <c r="E31" s="25" t="s">
        <v>61</v>
      </c>
      <c r="F31" s="25" t="s">
        <v>94</v>
      </c>
      <c r="G31" s="25" t="s">
        <v>71</v>
      </c>
      <c r="H31" s="25" t="s">
        <v>71</v>
      </c>
      <c r="I31" s="122">
        <v>40038.709677419356</v>
      </c>
      <c r="J31" s="122"/>
      <c r="K31" s="122"/>
      <c r="L31" s="122">
        <v>39341.93548387097</v>
      </c>
      <c r="M31" s="124"/>
      <c r="N31" s="124"/>
    </row>
    <row r="32" spans="1:14" ht="30.65" customHeight="1" x14ac:dyDescent="0.35">
      <c r="A32" s="49" t="s">
        <v>98</v>
      </c>
      <c r="B32" s="25" t="s">
        <v>58</v>
      </c>
      <c r="C32" s="25" t="s">
        <v>99</v>
      </c>
      <c r="D32" s="44" t="s">
        <v>100</v>
      </c>
      <c r="E32" s="50" t="s">
        <v>61</v>
      </c>
      <c r="F32" s="27" t="s">
        <v>62</v>
      </c>
      <c r="G32" s="27" t="s">
        <v>63</v>
      </c>
      <c r="H32" s="27" t="s">
        <v>64</v>
      </c>
      <c r="I32" s="122">
        <v>4994967.7419354841</v>
      </c>
      <c r="J32" s="122"/>
      <c r="K32" s="122"/>
      <c r="L32" s="122">
        <v>4908580.6451612897</v>
      </c>
      <c r="M32" s="123"/>
      <c r="N32" s="123"/>
    </row>
    <row r="33" spans="1:14" ht="30.65" customHeight="1" x14ac:dyDescent="0.35">
      <c r="A33" s="25" t="s">
        <v>101</v>
      </c>
      <c r="B33" s="25" t="s">
        <v>58</v>
      </c>
      <c r="C33" s="25" t="s">
        <v>99</v>
      </c>
      <c r="D33" s="44" t="s">
        <v>100</v>
      </c>
      <c r="E33" s="27" t="s">
        <v>66</v>
      </c>
      <c r="F33" s="27" t="s">
        <v>62</v>
      </c>
      <c r="G33" s="27" t="s">
        <v>63</v>
      </c>
      <c r="H33" s="27" t="s">
        <v>67</v>
      </c>
      <c r="I33" s="122">
        <v>6992954.8387096776</v>
      </c>
      <c r="J33" s="122"/>
      <c r="K33" s="122"/>
      <c r="L33" s="122">
        <v>6872000</v>
      </c>
      <c r="M33" s="123"/>
      <c r="N33" s="123"/>
    </row>
    <row r="34" spans="1:14" ht="30.65" customHeight="1" x14ac:dyDescent="0.35">
      <c r="A34" s="25" t="s">
        <v>102</v>
      </c>
      <c r="B34" s="25" t="s">
        <v>58</v>
      </c>
      <c r="C34" s="25" t="s">
        <v>99</v>
      </c>
      <c r="D34" s="44" t="s">
        <v>100</v>
      </c>
      <c r="E34" s="27" t="s">
        <v>66</v>
      </c>
      <c r="F34" s="27" t="s">
        <v>62</v>
      </c>
      <c r="G34" s="27" t="s">
        <v>69</v>
      </c>
      <c r="H34" s="27" t="s">
        <v>69</v>
      </c>
      <c r="I34" s="122">
        <v>166516.12903225806</v>
      </c>
      <c r="J34" s="122"/>
      <c r="K34" s="122"/>
      <c r="L34" s="122">
        <v>163651.61290322579</v>
      </c>
      <c r="M34" s="123"/>
      <c r="N34" s="123"/>
    </row>
    <row r="35" spans="1:14" ht="30.65" customHeight="1" x14ac:dyDescent="0.35">
      <c r="A35" s="25" t="s">
        <v>103</v>
      </c>
      <c r="B35" s="25" t="s">
        <v>58</v>
      </c>
      <c r="C35" s="25" t="s">
        <v>99</v>
      </c>
      <c r="D35" s="44" t="s">
        <v>100</v>
      </c>
      <c r="E35" s="27" t="s">
        <v>66</v>
      </c>
      <c r="F35" s="27" t="s">
        <v>62</v>
      </c>
      <c r="G35" s="27" t="s">
        <v>71</v>
      </c>
      <c r="H35" s="27" t="s">
        <v>71</v>
      </c>
      <c r="I35" s="122">
        <v>27767.741935483871</v>
      </c>
      <c r="J35" s="122"/>
      <c r="K35" s="122"/>
      <c r="L35" s="122">
        <v>27290.322580645159</v>
      </c>
      <c r="M35" s="123"/>
      <c r="N35" s="123"/>
    </row>
    <row r="36" spans="1:14" ht="30.65" customHeight="1" x14ac:dyDescent="0.35">
      <c r="A36" s="46" t="s">
        <v>104</v>
      </c>
      <c r="B36" s="25" t="s">
        <v>58</v>
      </c>
      <c r="C36" s="25" t="s">
        <v>99</v>
      </c>
      <c r="D36" s="26" t="s">
        <v>100</v>
      </c>
      <c r="E36" s="25" t="s">
        <v>73</v>
      </c>
      <c r="F36" s="25" t="s">
        <v>74</v>
      </c>
      <c r="G36" s="25" t="s">
        <v>63</v>
      </c>
      <c r="H36" s="25" t="s">
        <v>64</v>
      </c>
      <c r="I36" s="122">
        <v>6806890.3225806449</v>
      </c>
      <c r="J36" s="122"/>
      <c r="K36" s="122"/>
      <c r="L36" s="122">
        <v>6545445.1612903224</v>
      </c>
      <c r="M36" s="124"/>
      <c r="N36" s="124"/>
    </row>
    <row r="37" spans="1:14" ht="30.65" customHeight="1" x14ac:dyDescent="0.35">
      <c r="A37" s="47" t="s">
        <v>105</v>
      </c>
      <c r="B37" s="25" t="s">
        <v>58</v>
      </c>
      <c r="C37" s="25" t="s">
        <v>99</v>
      </c>
      <c r="D37" s="26" t="s">
        <v>100</v>
      </c>
      <c r="E37" s="25" t="s">
        <v>73</v>
      </c>
      <c r="F37" s="25" t="s">
        <v>74</v>
      </c>
      <c r="G37" s="25" t="s">
        <v>63</v>
      </c>
      <c r="H37" s="25" t="s">
        <v>67</v>
      </c>
      <c r="I37" s="122">
        <v>7624077.4193548383</v>
      </c>
      <c r="J37" s="122"/>
      <c r="K37" s="122"/>
      <c r="L37" s="122">
        <v>7492206.4516129028</v>
      </c>
      <c r="M37" s="124"/>
      <c r="N37" s="124"/>
    </row>
    <row r="38" spans="1:14" ht="30.65" customHeight="1" x14ac:dyDescent="0.35">
      <c r="A38" s="47" t="s">
        <v>106</v>
      </c>
      <c r="B38" s="25" t="s">
        <v>58</v>
      </c>
      <c r="C38" s="25" t="s">
        <v>99</v>
      </c>
      <c r="D38" s="26" t="s">
        <v>100</v>
      </c>
      <c r="E38" s="25" t="s">
        <v>73</v>
      </c>
      <c r="F38" s="25" t="s">
        <v>74</v>
      </c>
      <c r="G38" s="25" t="s">
        <v>69</v>
      </c>
      <c r="H38" s="25" t="s">
        <v>69</v>
      </c>
      <c r="I38" s="122">
        <v>187548.38709677418</v>
      </c>
      <c r="J38" s="122"/>
      <c r="K38" s="122"/>
      <c r="L38" s="122">
        <v>184296.77419354839</v>
      </c>
      <c r="M38" s="124"/>
      <c r="N38" s="124"/>
    </row>
    <row r="39" spans="1:14" ht="30.65" customHeight="1" x14ac:dyDescent="0.35">
      <c r="A39" s="47" t="s">
        <v>107</v>
      </c>
      <c r="B39" s="25" t="s">
        <v>58</v>
      </c>
      <c r="C39" s="25" t="s">
        <v>99</v>
      </c>
      <c r="D39" s="26" t="s">
        <v>100</v>
      </c>
      <c r="E39" s="25" t="s">
        <v>73</v>
      </c>
      <c r="F39" s="25" t="s">
        <v>74</v>
      </c>
      <c r="G39" s="25" t="s">
        <v>71</v>
      </c>
      <c r="H39" s="25" t="s">
        <v>71</v>
      </c>
      <c r="I39" s="122">
        <v>31277.419354838708</v>
      </c>
      <c r="J39" s="122"/>
      <c r="K39" s="122"/>
      <c r="L39" s="122">
        <v>30735.483870967742</v>
      </c>
      <c r="M39" s="124"/>
      <c r="N39" s="124"/>
    </row>
    <row r="40" spans="1:14" ht="30.65" customHeight="1" x14ac:dyDescent="0.35">
      <c r="A40" s="46" t="s">
        <v>108</v>
      </c>
      <c r="B40" s="25" t="s">
        <v>58</v>
      </c>
      <c r="C40" s="25" t="s">
        <v>99</v>
      </c>
      <c r="D40" s="44" t="s">
        <v>100</v>
      </c>
      <c r="E40" s="27" t="s">
        <v>61</v>
      </c>
      <c r="F40" s="27" t="s">
        <v>79</v>
      </c>
      <c r="G40" s="27" t="s">
        <v>63</v>
      </c>
      <c r="H40" s="27" t="s">
        <v>64</v>
      </c>
      <c r="I40" s="122">
        <v>5313780.6451612897</v>
      </c>
      <c r="J40" s="122"/>
      <c r="K40" s="122"/>
      <c r="L40" s="122">
        <v>5221883.8709677421</v>
      </c>
      <c r="M40" s="123"/>
      <c r="N40" s="123"/>
    </row>
    <row r="41" spans="1:14" ht="30.65" customHeight="1" x14ac:dyDescent="0.35">
      <c r="A41" s="25" t="s">
        <v>109</v>
      </c>
      <c r="B41" s="25" t="s">
        <v>58</v>
      </c>
      <c r="C41" s="25" t="s">
        <v>99</v>
      </c>
      <c r="D41" s="44" t="s">
        <v>100</v>
      </c>
      <c r="E41" s="27" t="s">
        <v>66</v>
      </c>
      <c r="F41" s="27" t="s">
        <v>79</v>
      </c>
      <c r="G41" s="27" t="s">
        <v>63</v>
      </c>
      <c r="H41" s="27" t="s">
        <v>67</v>
      </c>
      <c r="I41" s="122">
        <v>7439303.2258064514</v>
      </c>
      <c r="J41" s="122"/>
      <c r="K41" s="122"/>
      <c r="L41" s="122">
        <v>7310645.1612903224</v>
      </c>
      <c r="M41" s="123"/>
      <c r="N41" s="123"/>
    </row>
    <row r="42" spans="1:14" ht="30.65" customHeight="1" x14ac:dyDescent="0.35">
      <c r="A42" s="25" t="s">
        <v>110</v>
      </c>
      <c r="B42" s="25" t="s">
        <v>58</v>
      </c>
      <c r="C42" s="25" t="s">
        <v>99</v>
      </c>
      <c r="D42" s="44" t="s">
        <v>100</v>
      </c>
      <c r="E42" s="27" t="s">
        <v>66</v>
      </c>
      <c r="F42" s="27" t="s">
        <v>79</v>
      </c>
      <c r="G42" s="27" t="s">
        <v>69</v>
      </c>
      <c r="H42" s="27" t="s">
        <v>69</v>
      </c>
      <c r="I42" s="122">
        <v>177135.48387096773</v>
      </c>
      <c r="J42" s="122"/>
      <c r="K42" s="122"/>
      <c r="L42" s="122">
        <v>174077.4193548387</v>
      </c>
      <c r="M42" s="123"/>
      <c r="N42" s="123"/>
    </row>
    <row r="43" spans="1:14" ht="30.65" customHeight="1" x14ac:dyDescent="0.35">
      <c r="A43" s="25" t="s">
        <v>111</v>
      </c>
      <c r="B43" s="25" t="s">
        <v>58</v>
      </c>
      <c r="C43" s="25" t="s">
        <v>99</v>
      </c>
      <c r="D43" s="44" t="s">
        <v>100</v>
      </c>
      <c r="E43" s="27" t="s">
        <v>66</v>
      </c>
      <c r="F43" s="27" t="s">
        <v>79</v>
      </c>
      <c r="G43" s="27" t="s">
        <v>71</v>
      </c>
      <c r="H43" s="27" t="s">
        <v>71</v>
      </c>
      <c r="I43" s="122">
        <v>29522.580645161288</v>
      </c>
      <c r="J43" s="122"/>
      <c r="K43" s="122"/>
      <c r="L43" s="122">
        <v>29019.354838709678</v>
      </c>
      <c r="M43" s="123"/>
      <c r="N43" s="123"/>
    </row>
    <row r="44" spans="1:14" ht="30.65" customHeight="1" x14ac:dyDescent="0.35">
      <c r="A44" s="46" t="s">
        <v>112</v>
      </c>
      <c r="B44" s="25" t="s">
        <v>58</v>
      </c>
      <c r="C44" s="25" t="s">
        <v>99</v>
      </c>
      <c r="D44" s="26" t="s">
        <v>100</v>
      </c>
      <c r="E44" s="25" t="s">
        <v>113</v>
      </c>
      <c r="F44" s="25" t="s">
        <v>84</v>
      </c>
      <c r="G44" s="25" t="s">
        <v>63</v>
      </c>
      <c r="H44" s="25" t="s">
        <v>64</v>
      </c>
      <c r="I44" s="122">
        <v>5652980.6451612897</v>
      </c>
      <c r="J44" s="122"/>
      <c r="K44" s="122"/>
      <c r="L44" s="122">
        <v>5555200</v>
      </c>
      <c r="M44" s="124"/>
      <c r="N44" s="124"/>
    </row>
    <row r="45" spans="1:14" ht="30.65" customHeight="1" x14ac:dyDescent="0.35">
      <c r="A45" s="47" t="s">
        <v>114</v>
      </c>
      <c r="B45" s="25" t="s">
        <v>58</v>
      </c>
      <c r="C45" s="25" t="s">
        <v>99</v>
      </c>
      <c r="D45" s="26" t="s">
        <v>100</v>
      </c>
      <c r="E45" s="25" t="s">
        <v>113</v>
      </c>
      <c r="F45" s="25" t="s">
        <v>84</v>
      </c>
      <c r="G45" s="25" t="s">
        <v>63</v>
      </c>
      <c r="H45" s="25" t="s">
        <v>67</v>
      </c>
      <c r="I45" s="122">
        <v>7914154.8387096776</v>
      </c>
      <c r="J45" s="122"/>
      <c r="K45" s="122"/>
      <c r="L45" s="122">
        <v>7777277.4193548383</v>
      </c>
      <c r="M45" s="124"/>
      <c r="N45" s="124"/>
    </row>
    <row r="46" spans="1:14" ht="30.65" customHeight="1" x14ac:dyDescent="0.35">
      <c r="A46" s="47" t="s">
        <v>115</v>
      </c>
      <c r="B46" s="25" t="s">
        <v>58</v>
      </c>
      <c r="C46" s="25" t="s">
        <v>99</v>
      </c>
      <c r="D46" s="26" t="s">
        <v>100</v>
      </c>
      <c r="E46" s="25" t="s">
        <v>113</v>
      </c>
      <c r="F46" s="25" t="s">
        <v>84</v>
      </c>
      <c r="G46" s="25" t="s">
        <v>69</v>
      </c>
      <c r="H46" s="25" t="s">
        <v>69</v>
      </c>
      <c r="I46" s="122">
        <v>188451.61290322579</v>
      </c>
      <c r="J46" s="122"/>
      <c r="K46" s="122"/>
      <c r="L46" s="122">
        <v>185187.09677419355</v>
      </c>
      <c r="M46" s="124"/>
      <c r="N46" s="124"/>
    </row>
    <row r="47" spans="1:14" ht="30.65" customHeight="1" x14ac:dyDescent="0.35">
      <c r="A47" s="47" t="s">
        <v>116</v>
      </c>
      <c r="B47" s="25" t="s">
        <v>58</v>
      </c>
      <c r="C47" s="25" t="s">
        <v>99</v>
      </c>
      <c r="D47" s="26" t="s">
        <v>100</v>
      </c>
      <c r="E47" s="25" t="s">
        <v>113</v>
      </c>
      <c r="F47" s="25" t="s">
        <v>84</v>
      </c>
      <c r="G47" s="25" t="s">
        <v>71</v>
      </c>
      <c r="H47" s="25" t="s">
        <v>71</v>
      </c>
      <c r="I47" s="122">
        <v>31419.354838709678</v>
      </c>
      <c r="J47" s="122"/>
      <c r="K47" s="122"/>
      <c r="L47" s="122">
        <v>30877.419354838708</v>
      </c>
      <c r="M47" s="124"/>
      <c r="N47" s="124"/>
    </row>
    <row r="48" spans="1:14" s="1" customFormat="1" ht="30.65" customHeight="1" x14ac:dyDescent="0.35">
      <c r="A48" s="46" t="s">
        <v>117</v>
      </c>
      <c r="B48" s="25" t="s">
        <v>58</v>
      </c>
      <c r="C48" s="25" t="s">
        <v>99</v>
      </c>
      <c r="D48" s="44" t="s">
        <v>100</v>
      </c>
      <c r="E48" s="27" t="s">
        <v>61</v>
      </c>
      <c r="F48" s="27" t="s">
        <v>89</v>
      </c>
      <c r="G48" s="27" t="s">
        <v>63</v>
      </c>
      <c r="H48" s="27" t="s">
        <v>64</v>
      </c>
      <c r="I48" s="122">
        <v>6013806.4516129028</v>
      </c>
      <c r="J48" s="122"/>
      <c r="K48" s="122"/>
      <c r="L48" s="122">
        <v>5909793.5483870963</v>
      </c>
      <c r="M48" s="122"/>
      <c r="N48" s="122"/>
    </row>
    <row r="49" spans="1:14" s="1" customFormat="1" ht="30.65" customHeight="1" x14ac:dyDescent="0.35">
      <c r="A49" s="25" t="s">
        <v>118</v>
      </c>
      <c r="B49" s="25" t="s">
        <v>58</v>
      </c>
      <c r="C49" s="25" t="s">
        <v>99</v>
      </c>
      <c r="D49" s="44" t="s">
        <v>100</v>
      </c>
      <c r="E49" s="27" t="s">
        <v>66</v>
      </c>
      <c r="F49" s="27" t="s">
        <v>89</v>
      </c>
      <c r="G49" s="27" t="s">
        <v>63</v>
      </c>
      <c r="H49" s="27" t="s">
        <v>67</v>
      </c>
      <c r="I49" s="122">
        <v>8419316.1290322579</v>
      </c>
      <c r="J49" s="122"/>
      <c r="K49" s="122"/>
      <c r="L49" s="122">
        <v>8273690.3225806449</v>
      </c>
      <c r="M49" s="122"/>
      <c r="N49" s="122"/>
    </row>
    <row r="50" spans="1:14" s="1" customFormat="1" ht="30.65" customHeight="1" x14ac:dyDescent="0.35">
      <c r="A50" s="25" t="s">
        <v>119</v>
      </c>
      <c r="B50" s="25" t="s">
        <v>58</v>
      </c>
      <c r="C50" s="25" t="s">
        <v>99</v>
      </c>
      <c r="D50" s="44" t="s">
        <v>100</v>
      </c>
      <c r="E50" s="27" t="s">
        <v>66</v>
      </c>
      <c r="F50" s="27" t="s">
        <v>89</v>
      </c>
      <c r="G50" s="27" t="s">
        <v>69</v>
      </c>
      <c r="H50" s="27" t="s">
        <v>69</v>
      </c>
      <c r="I50" s="122">
        <v>200464.51612903224</v>
      </c>
      <c r="J50" s="122"/>
      <c r="K50" s="122"/>
      <c r="L50" s="122">
        <v>196993.54838709676</v>
      </c>
      <c r="M50" s="122"/>
      <c r="N50" s="122"/>
    </row>
    <row r="51" spans="1:14" s="1" customFormat="1" ht="30.65" customHeight="1" x14ac:dyDescent="0.35">
      <c r="A51" s="25" t="s">
        <v>120</v>
      </c>
      <c r="B51" s="25" t="s">
        <v>58</v>
      </c>
      <c r="C51" s="25" t="s">
        <v>99</v>
      </c>
      <c r="D51" s="44" t="s">
        <v>100</v>
      </c>
      <c r="E51" s="27" t="s">
        <v>66</v>
      </c>
      <c r="F51" s="27" t="s">
        <v>89</v>
      </c>
      <c r="G51" s="27" t="s">
        <v>71</v>
      </c>
      <c r="H51" s="27" t="s">
        <v>71</v>
      </c>
      <c r="I51" s="122">
        <v>33419.354838709674</v>
      </c>
      <c r="J51" s="122"/>
      <c r="K51" s="122"/>
      <c r="L51" s="122">
        <v>32851.612903225803</v>
      </c>
      <c r="M51" s="122"/>
      <c r="N51" s="122"/>
    </row>
    <row r="52" spans="1:14" ht="30.65" customHeight="1" x14ac:dyDescent="0.35">
      <c r="A52" s="46" t="s">
        <v>121</v>
      </c>
      <c r="B52" s="25" t="s">
        <v>58</v>
      </c>
      <c r="C52" s="25" t="s">
        <v>99</v>
      </c>
      <c r="D52" s="26" t="s">
        <v>100</v>
      </c>
      <c r="E52" s="25" t="s">
        <v>113</v>
      </c>
      <c r="F52" s="25" t="s">
        <v>94</v>
      </c>
      <c r="G52" s="25" t="s">
        <v>63</v>
      </c>
      <c r="H52" s="25" t="s">
        <v>64</v>
      </c>
      <c r="I52" s="122">
        <v>6397651.6129032252</v>
      </c>
      <c r="J52" s="122"/>
      <c r="K52" s="122"/>
      <c r="L52" s="122">
        <v>6287006.4516129028</v>
      </c>
      <c r="M52" s="124"/>
      <c r="N52" s="124"/>
    </row>
    <row r="53" spans="1:14" ht="30.65" customHeight="1" x14ac:dyDescent="0.35">
      <c r="A53" s="47" t="s">
        <v>122</v>
      </c>
      <c r="B53" s="25" t="s">
        <v>58</v>
      </c>
      <c r="C53" s="25" t="s">
        <v>99</v>
      </c>
      <c r="D53" s="26" t="s">
        <v>100</v>
      </c>
      <c r="E53" s="25" t="s">
        <v>113</v>
      </c>
      <c r="F53" s="25" t="s">
        <v>94</v>
      </c>
      <c r="G53" s="25" t="s">
        <v>63</v>
      </c>
      <c r="H53" s="25" t="s">
        <v>67</v>
      </c>
      <c r="I53" s="122">
        <v>8956722.5806451607</v>
      </c>
      <c r="J53" s="122"/>
      <c r="K53" s="122"/>
      <c r="L53" s="122">
        <v>8801806.4516129028</v>
      </c>
      <c r="M53" s="124"/>
      <c r="N53" s="124"/>
    </row>
    <row r="54" spans="1:14" ht="30.65" customHeight="1" x14ac:dyDescent="0.35">
      <c r="A54" s="47" t="s">
        <v>123</v>
      </c>
      <c r="B54" s="25" t="s">
        <v>58</v>
      </c>
      <c r="C54" s="25" t="s">
        <v>99</v>
      </c>
      <c r="D54" s="26" t="s">
        <v>100</v>
      </c>
      <c r="E54" s="25" t="s">
        <v>113</v>
      </c>
      <c r="F54" s="25" t="s">
        <v>94</v>
      </c>
      <c r="G54" s="25" t="s">
        <v>69</v>
      </c>
      <c r="H54" s="25" t="s">
        <v>69</v>
      </c>
      <c r="I54" s="122">
        <v>213264.51612903224</v>
      </c>
      <c r="J54" s="122"/>
      <c r="K54" s="122"/>
      <c r="L54" s="122">
        <v>209574.19354838709</v>
      </c>
      <c r="M54" s="124"/>
      <c r="N54" s="124"/>
    </row>
    <row r="55" spans="1:14" ht="30.65" customHeight="1" x14ac:dyDescent="0.35">
      <c r="A55" s="47" t="s">
        <v>124</v>
      </c>
      <c r="B55" s="25" t="s">
        <v>58</v>
      </c>
      <c r="C55" s="25" t="s">
        <v>99</v>
      </c>
      <c r="D55" s="26" t="s">
        <v>100</v>
      </c>
      <c r="E55" s="25" t="s">
        <v>113</v>
      </c>
      <c r="F55" s="25" t="s">
        <v>94</v>
      </c>
      <c r="G55" s="25" t="s">
        <v>71</v>
      </c>
      <c r="H55" s="25" t="s">
        <v>71</v>
      </c>
      <c r="I55" s="122">
        <v>35548.38709677419</v>
      </c>
      <c r="J55" s="122"/>
      <c r="K55" s="122"/>
      <c r="L55" s="122">
        <v>34929.032258064515</v>
      </c>
      <c r="M55" s="124"/>
      <c r="N55" s="124"/>
    </row>
    <row r="56" spans="1:14" ht="30.65" customHeight="1" x14ac:dyDescent="0.35">
      <c r="A56" s="49" t="s">
        <v>125</v>
      </c>
      <c r="B56" s="25" t="s">
        <v>58</v>
      </c>
      <c r="C56" s="19" t="s">
        <v>126</v>
      </c>
      <c r="D56" s="51" t="s">
        <v>100</v>
      </c>
      <c r="E56" s="27" t="s">
        <v>61</v>
      </c>
      <c r="F56" s="27" t="s">
        <v>62</v>
      </c>
      <c r="G56" s="27" t="s">
        <v>63</v>
      </c>
      <c r="H56" s="27" t="s">
        <v>64</v>
      </c>
      <c r="I56" s="122">
        <v>10320529.032258064</v>
      </c>
      <c r="J56" s="122"/>
      <c r="K56" s="122"/>
      <c r="L56" s="122">
        <v>9923974.1935483869</v>
      </c>
      <c r="M56" s="123"/>
      <c r="N56" s="123"/>
    </row>
    <row r="57" spans="1:14" ht="30.65" customHeight="1" x14ac:dyDescent="0.35">
      <c r="A57" s="50" t="s">
        <v>127</v>
      </c>
      <c r="B57" s="25" t="s">
        <v>58</v>
      </c>
      <c r="C57" s="19" t="s">
        <v>126</v>
      </c>
      <c r="D57" s="44" t="s">
        <v>100</v>
      </c>
      <c r="E57" s="27" t="s">
        <v>66</v>
      </c>
      <c r="F57" s="27" t="s">
        <v>62</v>
      </c>
      <c r="G57" s="27" t="s">
        <v>63</v>
      </c>
      <c r="H57" s="27" t="s">
        <v>67</v>
      </c>
      <c r="I57" s="122">
        <v>11942270.967741935</v>
      </c>
      <c r="J57" s="122"/>
      <c r="K57" s="122"/>
      <c r="L57" s="122">
        <v>11735716.129032258</v>
      </c>
      <c r="M57" s="123"/>
      <c r="N57" s="123"/>
    </row>
    <row r="58" spans="1:14" ht="30.65" customHeight="1" x14ac:dyDescent="0.35">
      <c r="A58" s="50" t="s">
        <v>128</v>
      </c>
      <c r="B58" s="25" t="s">
        <v>58</v>
      </c>
      <c r="C58" s="19" t="s">
        <v>126</v>
      </c>
      <c r="D58" s="44" t="s">
        <v>100</v>
      </c>
      <c r="E58" s="27" t="s">
        <v>66</v>
      </c>
      <c r="F58" s="27" t="s">
        <v>62</v>
      </c>
      <c r="G58" s="27" t="s">
        <v>69</v>
      </c>
      <c r="H58" s="27" t="s">
        <v>69</v>
      </c>
      <c r="I58" s="122">
        <v>284374.19354838709</v>
      </c>
      <c r="J58" s="122"/>
      <c r="K58" s="122"/>
      <c r="L58" s="122">
        <v>279458.06451612903</v>
      </c>
      <c r="M58" s="123"/>
      <c r="N58" s="123"/>
    </row>
    <row r="59" spans="1:14" ht="30.65" customHeight="1" x14ac:dyDescent="0.35">
      <c r="A59" s="50" t="s">
        <v>129</v>
      </c>
      <c r="B59" s="25" t="s">
        <v>58</v>
      </c>
      <c r="C59" s="19" t="s">
        <v>126</v>
      </c>
      <c r="D59" s="44" t="s">
        <v>100</v>
      </c>
      <c r="E59" s="27" t="s">
        <v>66</v>
      </c>
      <c r="F59" s="27" t="s">
        <v>62</v>
      </c>
      <c r="G59" s="27" t="s">
        <v>71</v>
      </c>
      <c r="H59" s="27" t="s">
        <v>71</v>
      </c>
      <c r="I59" s="122">
        <v>47393.548387096773</v>
      </c>
      <c r="J59" s="122"/>
      <c r="K59" s="122"/>
      <c r="L59" s="122">
        <v>46567.741935483871</v>
      </c>
      <c r="M59" s="123"/>
      <c r="N59" s="123"/>
    </row>
    <row r="60" spans="1:14" ht="30.65" customHeight="1" x14ac:dyDescent="0.35">
      <c r="A60" s="46" t="s">
        <v>130</v>
      </c>
      <c r="B60" s="25" t="s">
        <v>58</v>
      </c>
      <c r="C60" s="19" t="s">
        <v>126</v>
      </c>
      <c r="D60" s="26" t="s">
        <v>100</v>
      </c>
      <c r="E60" s="25" t="s">
        <v>73</v>
      </c>
      <c r="F60" s="25" t="s">
        <v>74</v>
      </c>
      <c r="G60" s="25" t="s">
        <v>63</v>
      </c>
      <c r="H60" s="25" t="s">
        <v>64</v>
      </c>
      <c r="I60" s="122">
        <v>10320529.032258064</v>
      </c>
      <c r="J60" s="122"/>
      <c r="K60" s="122"/>
      <c r="L60" s="122">
        <v>9923974.1935483869</v>
      </c>
      <c r="M60" s="124"/>
      <c r="N60" s="124"/>
    </row>
    <row r="61" spans="1:14" ht="30.65" customHeight="1" x14ac:dyDescent="0.35">
      <c r="A61" s="47" t="s">
        <v>131</v>
      </c>
      <c r="B61" s="25" t="s">
        <v>58</v>
      </c>
      <c r="C61" s="19" t="s">
        <v>126</v>
      </c>
      <c r="D61" s="26" t="s">
        <v>100</v>
      </c>
      <c r="E61" s="25" t="s">
        <v>73</v>
      </c>
      <c r="F61" s="25" t="s">
        <v>74</v>
      </c>
      <c r="G61" s="25" t="s">
        <v>63</v>
      </c>
      <c r="H61" s="25" t="s">
        <v>67</v>
      </c>
      <c r="I61" s="122">
        <v>12675187.096774193</v>
      </c>
      <c r="J61" s="122"/>
      <c r="K61" s="122"/>
      <c r="L61" s="122">
        <v>12455961.290322579</v>
      </c>
      <c r="M61" s="124"/>
      <c r="N61" s="124"/>
    </row>
    <row r="62" spans="1:14" ht="30.65" customHeight="1" x14ac:dyDescent="0.35">
      <c r="A62" s="47" t="s">
        <v>132</v>
      </c>
      <c r="B62" s="25" t="s">
        <v>58</v>
      </c>
      <c r="C62" s="19" t="s">
        <v>126</v>
      </c>
      <c r="D62" s="26" t="s">
        <v>100</v>
      </c>
      <c r="E62" s="25" t="s">
        <v>73</v>
      </c>
      <c r="F62" s="25" t="s">
        <v>74</v>
      </c>
      <c r="G62" s="25" t="s">
        <v>69</v>
      </c>
      <c r="H62" s="25" t="s">
        <v>69</v>
      </c>
      <c r="I62" s="122">
        <v>308800</v>
      </c>
      <c r="J62" s="122"/>
      <c r="K62" s="122"/>
      <c r="L62" s="122">
        <v>303458.06451612903</v>
      </c>
      <c r="M62" s="124"/>
      <c r="N62" s="124"/>
    </row>
    <row r="63" spans="1:14" ht="30.65" customHeight="1" x14ac:dyDescent="0.35">
      <c r="A63" s="47" t="s">
        <v>133</v>
      </c>
      <c r="B63" s="25" t="s">
        <v>58</v>
      </c>
      <c r="C63" s="19" t="s">
        <v>126</v>
      </c>
      <c r="D63" s="26" t="s">
        <v>100</v>
      </c>
      <c r="E63" s="25" t="s">
        <v>73</v>
      </c>
      <c r="F63" s="25" t="s">
        <v>74</v>
      </c>
      <c r="G63" s="25" t="s">
        <v>71</v>
      </c>
      <c r="H63" s="25" t="s">
        <v>71</v>
      </c>
      <c r="I63" s="122">
        <v>51483.870967741932</v>
      </c>
      <c r="J63" s="122"/>
      <c r="K63" s="122"/>
      <c r="L63" s="122">
        <v>50593.548387096773</v>
      </c>
      <c r="M63" s="124"/>
      <c r="N63" s="124"/>
    </row>
    <row r="64" spans="1:14" ht="30.65" customHeight="1" x14ac:dyDescent="0.35">
      <c r="A64" s="46" t="s">
        <v>134</v>
      </c>
      <c r="B64" s="25" t="s">
        <v>58</v>
      </c>
      <c r="C64" s="19" t="s">
        <v>126</v>
      </c>
      <c r="D64" s="44" t="s">
        <v>100</v>
      </c>
      <c r="E64" s="27" t="s">
        <v>61</v>
      </c>
      <c r="F64" s="27" t="s">
        <v>79</v>
      </c>
      <c r="G64" s="27" t="s">
        <v>63</v>
      </c>
      <c r="H64" s="27" t="s">
        <v>64</v>
      </c>
      <c r="I64" s="122">
        <v>9074670.9677419346</v>
      </c>
      <c r="J64" s="122"/>
      <c r="K64" s="122"/>
      <c r="L64" s="122">
        <v>8917729.0322580636</v>
      </c>
      <c r="M64" s="123"/>
      <c r="N64" s="123"/>
    </row>
    <row r="65" spans="1:14" ht="30.65" customHeight="1" x14ac:dyDescent="0.35">
      <c r="A65" s="50" t="s">
        <v>135</v>
      </c>
      <c r="B65" s="25" t="s">
        <v>58</v>
      </c>
      <c r="C65" s="19" t="s">
        <v>126</v>
      </c>
      <c r="D65" s="44" t="s">
        <v>100</v>
      </c>
      <c r="E65" s="27" t="s">
        <v>66</v>
      </c>
      <c r="F65" s="27" t="s">
        <v>79</v>
      </c>
      <c r="G65" s="27" t="s">
        <v>63</v>
      </c>
      <c r="H65" s="27" t="s">
        <v>67</v>
      </c>
      <c r="I65" s="122">
        <v>12704554.838709677</v>
      </c>
      <c r="J65" s="122"/>
      <c r="K65" s="122"/>
      <c r="L65" s="122">
        <v>12484812.903225806</v>
      </c>
      <c r="M65" s="123"/>
      <c r="N65" s="123"/>
    </row>
    <row r="66" spans="1:14" ht="30.65" customHeight="1" x14ac:dyDescent="0.35">
      <c r="A66" s="50" t="s">
        <v>136</v>
      </c>
      <c r="B66" s="25" t="s">
        <v>58</v>
      </c>
      <c r="C66" s="19" t="s">
        <v>126</v>
      </c>
      <c r="D66" s="44" t="s">
        <v>100</v>
      </c>
      <c r="E66" s="27" t="s">
        <v>66</v>
      </c>
      <c r="F66" s="27" t="s">
        <v>79</v>
      </c>
      <c r="G66" s="27" t="s">
        <v>69</v>
      </c>
      <c r="H66" s="27" t="s">
        <v>69</v>
      </c>
      <c r="I66" s="122">
        <v>302490.32258064515</v>
      </c>
      <c r="J66" s="122"/>
      <c r="K66" s="122"/>
      <c r="L66" s="122">
        <v>297264.51612903224</v>
      </c>
      <c r="M66" s="123"/>
      <c r="N66" s="123"/>
    </row>
    <row r="67" spans="1:14" ht="30.65" customHeight="1" x14ac:dyDescent="0.35">
      <c r="A67" s="50" t="s">
        <v>137</v>
      </c>
      <c r="B67" s="25" t="s">
        <v>58</v>
      </c>
      <c r="C67" s="19" t="s">
        <v>126</v>
      </c>
      <c r="D67" s="44" t="s">
        <v>100</v>
      </c>
      <c r="E67" s="27" t="s">
        <v>66</v>
      </c>
      <c r="F67" s="27" t="s">
        <v>79</v>
      </c>
      <c r="G67" s="27" t="s">
        <v>71</v>
      </c>
      <c r="H67" s="27" t="s">
        <v>71</v>
      </c>
      <c r="I67" s="122">
        <v>50438.709677419356</v>
      </c>
      <c r="J67" s="122"/>
      <c r="K67" s="122"/>
      <c r="L67" s="122">
        <v>49561.290322580644</v>
      </c>
      <c r="M67" s="123"/>
      <c r="N67" s="123"/>
    </row>
    <row r="68" spans="1:14" ht="30.65" customHeight="1" x14ac:dyDescent="0.35">
      <c r="A68" s="46" t="s">
        <v>138</v>
      </c>
      <c r="B68" s="25" t="s">
        <v>58</v>
      </c>
      <c r="C68" s="19" t="s">
        <v>126</v>
      </c>
      <c r="D68" s="26" t="s">
        <v>100</v>
      </c>
      <c r="E68" s="25" t="s">
        <v>113</v>
      </c>
      <c r="F68" s="25" t="s">
        <v>84</v>
      </c>
      <c r="G68" s="25" t="s">
        <v>63</v>
      </c>
      <c r="H68" s="25" t="s">
        <v>64</v>
      </c>
      <c r="I68" s="122">
        <v>9653922.5806451607</v>
      </c>
      <c r="J68" s="122"/>
      <c r="K68" s="122"/>
      <c r="L68" s="122">
        <v>9486954.8387096766</v>
      </c>
      <c r="M68" s="124"/>
      <c r="N68" s="124"/>
    </row>
    <row r="69" spans="1:14" ht="30.65" customHeight="1" x14ac:dyDescent="0.35">
      <c r="A69" s="47" t="s">
        <v>139</v>
      </c>
      <c r="B69" s="25" t="s">
        <v>58</v>
      </c>
      <c r="C69" s="19" t="s">
        <v>126</v>
      </c>
      <c r="D69" s="26" t="s">
        <v>100</v>
      </c>
      <c r="E69" s="25" t="s">
        <v>113</v>
      </c>
      <c r="F69" s="25" t="s">
        <v>84</v>
      </c>
      <c r="G69" s="25" t="s">
        <v>63</v>
      </c>
      <c r="H69" s="25" t="s">
        <v>67</v>
      </c>
      <c r="I69" s="122">
        <v>13515483.870967742</v>
      </c>
      <c r="J69" s="122"/>
      <c r="K69" s="122"/>
      <c r="L69" s="122">
        <v>13281729.032258064</v>
      </c>
      <c r="M69" s="124"/>
      <c r="N69" s="124"/>
    </row>
    <row r="70" spans="1:14" ht="30.65" customHeight="1" x14ac:dyDescent="0.35">
      <c r="A70" s="47" t="s">
        <v>140</v>
      </c>
      <c r="B70" s="25" t="s">
        <v>58</v>
      </c>
      <c r="C70" s="19" t="s">
        <v>126</v>
      </c>
      <c r="D70" s="26" t="s">
        <v>100</v>
      </c>
      <c r="E70" s="25" t="s">
        <v>113</v>
      </c>
      <c r="F70" s="25" t="s">
        <v>84</v>
      </c>
      <c r="G70" s="25" t="s">
        <v>69</v>
      </c>
      <c r="H70" s="25" t="s">
        <v>69</v>
      </c>
      <c r="I70" s="122">
        <v>321806.45161290321</v>
      </c>
      <c r="J70" s="122"/>
      <c r="K70" s="122"/>
      <c r="L70" s="122">
        <v>316245.16129032255</v>
      </c>
      <c r="M70" s="124"/>
      <c r="N70" s="124"/>
    </row>
    <row r="71" spans="1:14" ht="30.65" customHeight="1" x14ac:dyDescent="0.35">
      <c r="A71" s="47" t="s">
        <v>141</v>
      </c>
      <c r="B71" s="25" t="s">
        <v>58</v>
      </c>
      <c r="C71" s="19" t="s">
        <v>126</v>
      </c>
      <c r="D71" s="26" t="s">
        <v>100</v>
      </c>
      <c r="E71" s="25" t="s">
        <v>113</v>
      </c>
      <c r="F71" s="25" t="s">
        <v>84</v>
      </c>
      <c r="G71" s="25" t="s">
        <v>71</v>
      </c>
      <c r="H71" s="25" t="s">
        <v>71</v>
      </c>
      <c r="I71" s="122">
        <v>53664.516129032258</v>
      </c>
      <c r="J71" s="122"/>
      <c r="K71" s="122"/>
      <c r="L71" s="122">
        <v>52722.580645161288</v>
      </c>
      <c r="M71" s="124"/>
      <c r="N71" s="124"/>
    </row>
    <row r="72" spans="1:14" s="1" customFormat="1" ht="30.65" customHeight="1" x14ac:dyDescent="0.35">
      <c r="A72" s="46" t="s">
        <v>142</v>
      </c>
      <c r="B72" s="25" t="s">
        <v>58</v>
      </c>
      <c r="C72" s="19" t="s">
        <v>126</v>
      </c>
      <c r="D72" s="44" t="s">
        <v>100</v>
      </c>
      <c r="E72" s="27" t="s">
        <v>61</v>
      </c>
      <c r="F72" s="27" t="s">
        <v>89</v>
      </c>
      <c r="G72" s="27" t="s">
        <v>63</v>
      </c>
      <c r="H72" s="27" t="s">
        <v>64</v>
      </c>
      <c r="I72" s="122">
        <v>10270129.032258064</v>
      </c>
      <c r="J72" s="122"/>
      <c r="K72" s="122"/>
      <c r="L72" s="122">
        <v>10092503.22580645</v>
      </c>
      <c r="M72" s="122"/>
      <c r="N72" s="122"/>
    </row>
    <row r="73" spans="1:14" s="1" customFormat="1" ht="30.65" customHeight="1" x14ac:dyDescent="0.35">
      <c r="A73" s="50" t="s">
        <v>143</v>
      </c>
      <c r="B73" s="25" t="s">
        <v>58</v>
      </c>
      <c r="C73" s="19" t="s">
        <v>126</v>
      </c>
      <c r="D73" s="44" t="s">
        <v>100</v>
      </c>
      <c r="E73" s="27" t="s">
        <v>66</v>
      </c>
      <c r="F73" s="27" t="s">
        <v>89</v>
      </c>
      <c r="G73" s="27" t="s">
        <v>63</v>
      </c>
      <c r="H73" s="27" t="s">
        <v>67</v>
      </c>
      <c r="I73" s="122">
        <v>14378154.838709677</v>
      </c>
      <c r="J73" s="122"/>
      <c r="K73" s="122"/>
      <c r="L73" s="122">
        <v>14129483.870967742</v>
      </c>
      <c r="M73" s="122"/>
      <c r="N73" s="122"/>
    </row>
    <row r="74" spans="1:14" s="1" customFormat="1" ht="30.65" customHeight="1" x14ac:dyDescent="0.35">
      <c r="A74" s="50" t="s">
        <v>144</v>
      </c>
      <c r="B74" s="25" t="s">
        <v>58</v>
      </c>
      <c r="C74" s="19" t="s">
        <v>126</v>
      </c>
      <c r="D74" s="44" t="s">
        <v>100</v>
      </c>
      <c r="E74" s="27" t="s">
        <v>66</v>
      </c>
      <c r="F74" s="27" t="s">
        <v>89</v>
      </c>
      <c r="G74" s="27" t="s">
        <v>69</v>
      </c>
      <c r="H74" s="27" t="s">
        <v>69</v>
      </c>
      <c r="I74" s="122">
        <v>342374.19354838709</v>
      </c>
      <c r="J74" s="122"/>
      <c r="K74" s="122"/>
      <c r="L74" s="122">
        <v>336451.61290322582</v>
      </c>
      <c r="M74" s="122"/>
      <c r="N74" s="122"/>
    </row>
    <row r="75" spans="1:14" s="1" customFormat="1" ht="30.65" customHeight="1" x14ac:dyDescent="0.35">
      <c r="A75" s="50" t="s">
        <v>145</v>
      </c>
      <c r="B75" s="25" t="s">
        <v>58</v>
      </c>
      <c r="C75" s="19" t="s">
        <v>126</v>
      </c>
      <c r="D75" s="44" t="s">
        <v>100</v>
      </c>
      <c r="E75" s="27" t="s">
        <v>66</v>
      </c>
      <c r="F75" s="27" t="s">
        <v>89</v>
      </c>
      <c r="G75" s="27" t="s">
        <v>71</v>
      </c>
      <c r="H75" s="27" t="s">
        <v>71</v>
      </c>
      <c r="I75" s="122">
        <v>57083.870967741932</v>
      </c>
      <c r="J75" s="122"/>
      <c r="K75" s="122"/>
      <c r="L75" s="122">
        <v>56103.225806451614</v>
      </c>
      <c r="M75" s="122"/>
      <c r="N75" s="122"/>
    </row>
    <row r="76" spans="1:14" ht="30.65" customHeight="1" x14ac:dyDescent="0.35">
      <c r="A76" s="46" t="s">
        <v>146</v>
      </c>
      <c r="B76" s="25" t="s">
        <v>58</v>
      </c>
      <c r="C76" s="19" t="s">
        <v>126</v>
      </c>
      <c r="D76" s="26" t="s">
        <v>100</v>
      </c>
      <c r="E76" s="25" t="s">
        <v>113</v>
      </c>
      <c r="F76" s="25" t="s">
        <v>94</v>
      </c>
      <c r="G76" s="25" t="s">
        <v>63</v>
      </c>
      <c r="H76" s="25" t="s">
        <v>64</v>
      </c>
      <c r="I76" s="122">
        <v>10925638.709677419</v>
      </c>
      <c r="J76" s="122"/>
      <c r="K76" s="122"/>
      <c r="L76" s="122">
        <v>10736670.967741935</v>
      </c>
      <c r="M76" s="124"/>
      <c r="N76" s="124"/>
    </row>
    <row r="77" spans="1:14" ht="30.65" customHeight="1" x14ac:dyDescent="0.35">
      <c r="A77" s="47" t="s">
        <v>147</v>
      </c>
      <c r="B77" s="25" t="s">
        <v>58</v>
      </c>
      <c r="C77" s="19" t="s">
        <v>126</v>
      </c>
      <c r="D77" s="26" t="s">
        <v>100</v>
      </c>
      <c r="E77" s="25" t="s">
        <v>113</v>
      </c>
      <c r="F77" s="25" t="s">
        <v>94</v>
      </c>
      <c r="G77" s="25" t="s">
        <v>63</v>
      </c>
      <c r="H77" s="25" t="s">
        <v>67</v>
      </c>
      <c r="I77" s="122">
        <v>15295935.483870968</v>
      </c>
      <c r="J77" s="122"/>
      <c r="K77" s="122"/>
      <c r="L77" s="122">
        <v>15031393.548387097</v>
      </c>
      <c r="M77" s="124"/>
      <c r="N77" s="124"/>
    </row>
    <row r="78" spans="1:14" ht="30.65" customHeight="1" x14ac:dyDescent="0.35">
      <c r="A78" s="47" t="s">
        <v>148</v>
      </c>
      <c r="B78" s="25" t="s">
        <v>58</v>
      </c>
      <c r="C78" s="19" t="s">
        <v>126</v>
      </c>
      <c r="D78" s="26" t="s">
        <v>100</v>
      </c>
      <c r="E78" s="25" t="s">
        <v>113</v>
      </c>
      <c r="F78" s="25" t="s">
        <v>94</v>
      </c>
      <c r="G78" s="25" t="s">
        <v>69</v>
      </c>
      <c r="H78" s="25" t="s">
        <v>69</v>
      </c>
      <c r="I78" s="122">
        <v>364206.45161290321</v>
      </c>
      <c r="J78" s="122"/>
      <c r="K78" s="122"/>
      <c r="L78" s="122">
        <v>357909.67741935485</v>
      </c>
      <c r="M78" s="124"/>
      <c r="N78" s="124"/>
    </row>
    <row r="79" spans="1:14" ht="28.5" customHeight="1" x14ac:dyDescent="0.35">
      <c r="A79" s="47" t="s">
        <v>149</v>
      </c>
      <c r="B79" s="25" t="s">
        <v>58</v>
      </c>
      <c r="C79" s="19" t="s">
        <v>126</v>
      </c>
      <c r="D79" s="26" t="s">
        <v>100</v>
      </c>
      <c r="E79" s="25" t="s">
        <v>113</v>
      </c>
      <c r="F79" s="25" t="s">
        <v>94</v>
      </c>
      <c r="G79" s="25" t="s">
        <v>71</v>
      </c>
      <c r="H79" s="25" t="s">
        <v>71</v>
      </c>
      <c r="I79" s="122">
        <v>60696.774193548386</v>
      </c>
      <c r="J79" s="122"/>
      <c r="K79" s="122"/>
      <c r="L79" s="122">
        <v>59651.612903225803</v>
      </c>
      <c r="M79" s="123"/>
      <c r="N79" s="123"/>
    </row>
    <row r="80" spans="1:14" ht="30.65" customHeight="1" x14ac:dyDescent="0.35">
      <c r="A80" s="49" t="s">
        <v>150</v>
      </c>
      <c r="B80" s="25" t="s">
        <v>151</v>
      </c>
      <c r="C80" s="25" t="s">
        <v>152</v>
      </c>
      <c r="D80" s="26" t="s">
        <v>60</v>
      </c>
      <c r="E80" s="27" t="s">
        <v>61</v>
      </c>
      <c r="F80" s="27" t="s">
        <v>62</v>
      </c>
      <c r="G80" s="27" t="s">
        <v>63</v>
      </c>
      <c r="H80" s="27" t="s">
        <v>64</v>
      </c>
      <c r="I80" s="122">
        <v>9266451.6129032262</v>
      </c>
      <c r="J80" s="122"/>
      <c r="K80" s="122"/>
      <c r="L80" s="122">
        <v>8910412.9032258056</v>
      </c>
      <c r="M80" s="123"/>
      <c r="N80" s="123"/>
    </row>
    <row r="81" spans="1:14" ht="30.65" customHeight="1" x14ac:dyDescent="0.35">
      <c r="A81" s="50" t="s">
        <v>153</v>
      </c>
      <c r="B81" s="25" t="s">
        <v>151</v>
      </c>
      <c r="C81" s="25" t="s">
        <v>152</v>
      </c>
      <c r="D81" s="26" t="s">
        <v>60</v>
      </c>
      <c r="E81" s="27" t="s">
        <v>66</v>
      </c>
      <c r="F81" s="27" t="s">
        <v>62</v>
      </c>
      <c r="G81" s="27" t="s">
        <v>63</v>
      </c>
      <c r="H81" s="27" t="s">
        <v>67</v>
      </c>
      <c r="I81" s="122">
        <v>10722580.64516129</v>
      </c>
      <c r="J81" s="122"/>
      <c r="K81" s="122"/>
      <c r="L81" s="122">
        <v>10537122.580645161</v>
      </c>
      <c r="M81" s="123"/>
      <c r="N81" s="123"/>
    </row>
    <row r="82" spans="1:14" ht="30.65" customHeight="1" x14ac:dyDescent="0.35">
      <c r="A82" s="50" t="s">
        <v>154</v>
      </c>
      <c r="B82" s="25" t="s">
        <v>151</v>
      </c>
      <c r="C82" s="25" t="s">
        <v>152</v>
      </c>
      <c r="D82" s="26" t="s">
        <v>60</v>
      </c>
      <c r="E82" s="27" t="s">
        <v>66</v>
      </c>
      <c r="F82" s="27" t="s">
        <v>62</v>
      </c>
      <c r="G82" s="27" t="s">
        <v>69</v>
      </c>
      <c r="H82" s="27" t="s">
        <v>69</v>
      </c>
      <c r="I82" s="122">
        <v>255316.12903225806</v>
      </c>
      <c r="J82" s="122"/>
      <c r="K82" s="122"/>
      <c r="L82" s="122">
        <v>250903.22580645161</v>
      </c>
      <c r="M82" s="123"/>
      <c r="N82" s="123"/>
    </row>
    <row r="83" spans="1:14" ht="30.65" customHeight="1" x14ac:dyDescent="0.35">
      <c r="A83" s="50" t="s">
        <v>155</v>
      </c>
      <c r="B83" s="25" t="s">
        <v>151</v>
      </c>
      <c r="C83" s="25" t="s">
        <v>152</v>
      </c>
      <c r="D83" s="26" t="s">
        <v>60</v>
      </c>
      <c r="E83" s="27" t="s">
        <v>66</v>
      </c>
      <c r="F83" s="27" t="s">
        <v>62</v>
      </c>
      <c r="G83" s="27" t="s">
        <v>71</v>
      </c>
      <c r="H83" s="27" t="s">
        <v>71</v>
      </c>
      <c r="I83" s="122">
        <v>42567.741935483871</v>
      </c>
      <c r="J83" s="122"/>
      <c r="K83" s="122"/>
      <c r="L83" s="122">
        <v>41832.258064516129</v>
      </c>
      <c r="M83" s="123"/>
      <c r="N83" s="123"/>
    </row>
    <row r="84" spans="1:14" ht="30.65" customHeight="1" x14ac:dyDescent="0.35">
      <c r="A84" s="46" t="s">
        <v>156</v>
      </c>
      <c r="B84" s="25" t="s">
        <v>151</v>
      </c>
      <c r="C84" s="25" t="s">
        <v>152</v>
      </c>
      <c r="D84" s="26" t="s">
        <v>60</v>
      </c>
      <c r="E84" s="25" t="s">
        <v>73</v>
      </c>
      <c r="F84" s="25" t="s">
        <v>74</v>
      </c>
      <c r="G84" s="25" t="s">
        <v>63</v>
      </c>
      <c r="H84" s="25" t="s">
        <v>64</v>
      </c>
      <c r="I84" s="122">
        <v>8397122.5806451607</v>
      </c>
      <c r="J84" s="122"/>
      <c r="K84" s="122"/>
      <c r="L84" s="122">
        <v>8251896.7741935486</v>
      </c>
      <c r="M84" s="124"/>
      <c r="N84" s="124"/>
    </row>
    <row r="85" spans="1:14" ht="30.65" customHeight="1" x14ac:dyDescent="0.35">
      <c r="A85" s="47" t="s">
        <v>157</v>
      </c>
      <c r="B85" s="25" t="s">
        <v>151</v>
      </c>
      <c r="C85" s="25" t="s">
        <v>152</v>
      </c>
      <c r="D85" s="26" t="s">
        <v>60</v>
      </c>
      <c r="E85" s="25" t="s">
        <v>73</v>
      </c>
      <c r="F85" s="25" t="s">
        <v>74</v>
      </c>
      <c r="G85" s="25" t="s">
        <v>63</v>
      </c>
      <c r="H85" s="25" t="s">
        <v>67</v>
      </c>
      <c r="I85" s="122">
        <v>11460735.483870968</v>
      </c>
      <c r="J85" s="122"/>
      <c r="K85" s="122"/>
      <c r="L85" s="122">
        <v>11262516.129032258</v>
      </c>
      <c r="M85" s="124"/>
      <c r="N85" s="124"/>
    </row>
    <row r="86" spans="1:14" ht="30.65" customHeight="1" x14ac:dyDescent="0.35">
      <c r="A86" s="47" t="s">
        <v>158</v>
      </c>
      <c r="B86" s="25" t="s">
        <v>151</v>
      </c>
      <c r="C86" s="25" t="s">
        <v>152</v>
      </c>
      <c r="D86" s="26" t="s">
        <v>60</v>
      </c>
      <c r="E86" s="25" t="s">
        <v>73</v>
      </c>
      <c r="F86" s="25" t="s">
        <v>74</v>
      </c>
      <c r="G86" s="25" t="s">
        <v>69</v>
      </c>
      <c r="H86" s="25" t="s">
        <v>69</v>
      </c>
      <c r="I86" s="122">
        <v>279896.77419354836</v>
      </c>
      <c r="J86" s="122"/>
      <c r="K86" s="122"/>
      <c r="L86" s="122">
        <v>275058.06451612903</v>
      </c>
      <c r="M86" s="124"/>
      <c r="N86" s="124"/>
    </row>
    <row r="87" spans="1:14" ht="30.65" customHeight="1" x14ac:dyDescent="0.35">
      <c r="A87" s="47" t="s">
        <v>159</v>
      </c>
      <c r="B87" s="25" t="s">
        <v>151</v>
      </c>
      <c r="C87" s="25" t="s">
        <v>152</v>
      </c>
      <c r="D87" s="26" t="s">
        <v>60</v>
      </c>
      <c r="E87" s="25" t="s">
        <v>73</v>
      </c>
      <c r="F87" s="25" t="s">
        <v>74</v>
      </c>
      <c r="G87" s="25" t="s">
        <v>71</v>
      </c>
      <c r="H87" s="25" t="s">
        <v>71</v>
      </c>
      <c r="I87" s="122">
        <v>46658.06451612903</v>
      </c>
      <c r="J87" s="122"/>
      <c r="K87" s="122"/>
      <c r="L87" s="122">
        <v>45845.161290322576</v>
      </c>
      <c r="M87" s="124"/>
      <c r="N87" s="124"/>
    </row>
    <row r="88" spans="1:14" ht="30.65" customHeight="1" x14ac:dyDescent="0.35">
      <c r="A88" s="46" t="s">
        <v>160</v>
      </c>
      <c r="B88" s="25" t="s">
        <v>151</v>
      </c>
      <c r="C88" s="25" t="s">
        <v>152</v>
      </c>
      <c r="D88" s="26" t="s">
        <v>60</v>
      </c>
      <c r="E88" s="27" t="s">
        <v>61</v>
      </c>
      <c r="F88" s="27" t="s">
        <v>79</v>
      </c>
      <c r="G88" s="27" t="s">
        <v>63</v>
      </c>
      <c r="H88" s="27" t="s">
        <v>64</v>
      </c>
      <c r="I88" s="122">
        <v>9266451.6129032262</v>
      </c>
      <c r="J88" s="122"/>
      <c r="K88" s="122"/>
      <c r="L88" s="122">
        <v>8910412.9032258056</v>
      </c>
      <c r="M88" s="123"/>
      <c r="N88" s="123"/>
    </row>
    <row r="89" spans="1:14" ht="30.65" customHeight="1" x14ac:dyDescent="0.35">
      <c r="A89" s="50" t="s">
        <v>161</v>
      </c>
      <c r="B89" s="25" t="s">
        <v>151</v>
      </c>
      <c r="C89" s="25" t="s">
        <v>152</v>
      </c>
      <c r="D89" s="26" t="s">
        <v>60</v>
      </c>
      <c r="E89" s="27" t="s">
        <v>66</v>
      </c>
      <c r="F89" s="27" t="s">
        <v>79</v>
      </c>
      <c r="G89" s="27" t="s">
        <v>63</v>
      </c>
      <c r="H89" s="27" t="s">
        <v>67</v>
      </c>
      <c r="I89" s="122">
        <v>11407019.35483871</v>
      </c>
      <c r="J89" s="122"/>
      <c r="K89" s="122"/>
      <c r="L89" s="122">
        <v>11209729.032258064</v>
      </c>
      <c r="M89" s="123"/>
      <c r="N89" s="123"/>
    </row>
    <row r="90" spans="1:14" ht="30.65" customHeight="1" x14ac:dyDescent="0.35">
      <c r="A90" s="50" t="s">
        <v>162</v>
      </c>
      <c r="B90" s="25" t="s">
        <v>151</v>
      </c>
      <c r="C90" s="25" t="s">
        <v>152</v>
      </c>
      <c r="D90" s="26" t="s">
        <v>60</v>
      </c>
      <c r="E90" s="27" t="s">
        <v>66</v>
      </c>
      <c r="F90" s="27" t="s">
        <v>79</v>
      </c>
      <c r="G90" s="27" t="s">
        <v>69</v>
      </c>
      <c r="H90" s="27" t="s">
        <v>69</v>
      </c>
      <c r="I90" s="122">
        <v>271600</v>
      </c>
      <c r="J90" s="122"/>
      <c r="K90" s="122"/>
      <c r="L90" s="122">
        <v>266903.22580645158</v>
      </c>
      <c r="M90" s="123"/>
      <c r="N90" s="123"/>
    </row>
    <row r="91" spans="1:14" ht="30.65" customHeight="1" x14ac:dyDescent="0.35">
      <c r="A91" s="50" t="s">
        <v>163</v>
      </c>
      <c r="B91" s="25" t="s">
        <v>151</v>
      </c>
      <c r="C91" s="25" t="s">
        <v>152</v>
      </c>
      <c r="D91" s="26" t="s">
        <v>60</v>
      </c>
      <c r="E91" s="27" t="s">
        <v>66</v>
      </c>
      <c r="F91" s="27" t="s">
        <v>79</v>
      </c>
      <c r="G91" s="27" t="s">
        <v>71</v>
      </c>
      <c r="H91" s="27" t="s">
        <v>71</v>
      </c>
      <c r="I91" s="122">
        <v>45290.322580645159</v>
      </c>
      <c r="J91" s="122"/>
      <c r="K91" s="122"/>
      <c r="L91" s="122">
        <v>44503.225806451614</v>
      </c>
      <c r="M91" s="123"/>
      <c r="N91" s="123"/>
    </row>
    <row r="92" spans="1:14" ht="30.65" customHeight="1" x14ac:dyDescent="0.35">
      <c r="A92" s="46" t="s">
        <v>164</v>
      </c>
      <c r="B92" s="25" t="s">
        <v>151</v>
      </c>
      <c r="C92" s="25" t="s">
        <v>152</v>
      </c>
      <c r="D92" s="26" t="s">
        <v>60</v>
      </c>
      <c r="E92" s="25" t="s">
        <v>113</v>
      </c>
      <c r="F92" s="25" t="s">
        <v>84</v>
      </c>
      <c r="G92" s="25" t="s">
        <v>63</v>
      </c>
      <c r="H92" s="25" t="s">
        <v>64</v>
      </c>
      <c r="I92" s="122">
        <v>8667935.4838709682</v>
      </c>
      <c r="J92" s="122"/>
      <c r="K92" s="122"/>
      <c r="L92" s="122">
        <v>8518025.8064516131</v>
      </c>
      <c r="M92" s="124"/>
      <c r="N92" s="124"/>
    </row>
    <row r="93" spans="1:14" ht="30.65" customHeight="1" x14ac:dyDescent="0.35">
      <c r="A93" s="47" t="s">
        <v>165</v>
      </c>
      <c r="B93" s="25" t="s">
        <v>151</v>
      </c>
      <c r="C93" s="25" t="s">
        <v>152</v>
      </c>
      <c r="D93" s="26" t="s">
        <v>60</v>
      </c>
      <c r="E93" s="25" t="s">
        <v>113</v>
      </c>
      <c r="F93" s="25" t="s">
        <v>84</v>
      </c>
      <c r="G93" s="25" t="s">
        <v>63</v>
      </c>
      <c r="H93" s="25" t="s">
        <v>67</v>
      </c>
      <c r="I93" s="122">
        <v>12135122.580645161</v>
      </c>
      <c r="J93" s="122"/>
      <c r="K93" s="122"/>
      <c r="L93" s="122">
        <v>11925238.709677419</v>
      </c>
      <c r="M93" s="124"/>
      <c r="N93" s="124"/>
    </row>
    <row r="94" spans="1:14" ht="30.65" customHeight="1" x14ac:dyDescent="0.35">
      <c r="A94" s="47" t="s">
        <v>166</v>
      </c>
      <c r="B94" s="25" t="s">
        <v>151</v>
      </c>
      <c r="C94" s="25" t="s">
        <v>152</v>
      </c>
      <c r="D94" s="26" t="s">
        <v>60</v>
      </c>
      <c r="E94" s="25" t="s">
        <v>113</v>
      </c>
      <c r="F94" s="25" t="s">
        <v>84</v>
      </c>
      <c r="G94" s="25" t="s">
        <v>69</v>
      </c>
      <c r="H94" s="25" t="s">
        <v>69</v>
      </c>
      <c r="I94" s="122">
        <v>288954.83870967739</v>
      </c>
      <c r="J94" s="122"/>
      <c r="K94" s="122"/>
      <c r="L94" s="122">
        <v>283948.38709677418</v>
      </c>
      <c r="M94" s="124"/>
      <c r="N94" s="124"/>
    </row>
    <row r="95" spans="1:14" ht="30.65" customHeight="1" x14ac:dyDescent="0.35">
      <c r="A95" s="47" t="s">
        <v>167</v>
      </c>
      <c r="B95" s="25" t="s">
        <v>151</v>
      </c>
      <c r="C95" s="25" t="s">
        <v>152</v>
      </c>
      <c r="D95" s="26" t="s">
        <v>60</v>
      </c>
      <c r="E95" s="25" t="s">
        <v>113</v>
      </c>
      <c r="F95" s="25" t="s">
        <v>84</v>
      </c>
      <c r="G95" s="25" t="s">
        <v>71</v>
      </c>
      <c r="H95" s="25" t="s">
        <v>71</v>
      </c>
      <c r="I95" s="122">
        <v>48180.645161290318</v>
      </c>
      <c r="J95" s="122"/>
      <c r="K95" s="122"/>
      <c r="L95" s="122">
        <v>47341.93548387097</v>
      </c>
      <c r="M95" s="124"/>
      <c r="N95" s="124"/>
    </row>
    <row r="96" spans="1:14" s="1" customFormat="1" ht="30.65" customHeight="1" x14ac:dyDescent="0.35">
      <c r="A96" s="46" t="s">
        <v>168</v>
      </c>
      <c r="B96" s="25" t="s">
        <v>151</v>
      </c>
      <c r="C96" s="25" t="s">
        <v>152</v>
      </c>
      <c r="D96" s="26" t="s">
        <v>60</v>
      </c>
      <c r="E96" s="27" t="s">
        <v>61</v>
      </c>
      <c r="F96" s="27" t="s">
        <v>89</v>
      </c>
      <c r="G96" s="27" t="s">
        <v>63</v>
      </c>
      <c r="H96" s="27" t="s">
        <v>64</v>
      </c>
      <c r="I96" s="122">
        <v>9221212.9032258056</v>
      </c>
      <c r="J96" s="122"/>
      <c r="K96" s="122"/>
      <c r="L96" s="122">
        <v>9061729.0322580636</v>
      </c>
      <c r="M96" s="122"/>
      <c r="N96" s="122"/>
    </row>
    <row r="97" spans="1:14" s="1" customFormat="1" ht="30.65" customHeight="1" x14ac:dyDescent="0.35">
      <c r="A97" s="25" t="s">
        <v>169</v>
      </c>
      <c r="B97" s="25" t="s">
        <v>151</v>
      </c>
      <c r="C97" s="25" t="s">
        <v>152</v>
      </c>
      <c r="D97" s="26" t="s">
        <v>60</v>
      </c>
      <c r="E97" s="27" t="s">
        <v>66</v>
      </c>
      <c r="F97" s="27" t="s">
        <v>89</v>
      </c>
      <c r="G97" s="27" t="s">
        <v>63</v>
      </c>
      <c r="H97" s="27" t="s">
        <v>67</v>
      </c>
      <c r="I97" s="122">
        <v>12909703.22580645</v>
      </c>
      <c r="J97" s="122"/>
      <c r="K97" s="122"/>
      <c r="L97" s="122">
        <v>12686412.903225806</v>
      </c>
      <c r="M97" s="122"/>
      <c r="N97" s="122"/>
    </row>
    <row r="98" spans="1:14" s="1" customFormat="1" ht="30.65" customHeight="1" x14ac:dyDescent="0.35">
      <c r="A98" s="25" t="s">
        <v>170</v>
      </c>
      <c r="B98" s="25" t="s">
        <v>151</v>
      </c>
      <c r="C98" s="25" t="s">
        <v>152</v>
      </c>
      <c r="D98" s="26" t="s">
        <v>60</v>
      </c>
      <c r="E98" s="27" t="s">
        <v>66</v>
      </c>
      <c r="F98" s="27" t="s">
        <v>89</v>
      </c>
      <c r="G98" s="27" t="s">
        <v>69</v>
      </c>
      <c r="H98" s="27" t="s">
        <v>69</v>
      </c>
      <c r="I98" s="122">
        <v>307367.74193548388</v>
      </c>
      <c r="J98" s="122"/>
      <c r="K98" s="122"/>
      <c r="L98" s="122">
        <v>302051.61290322582</v>
      </c>
      <c r="M98" s="122"/>
      <c r="N98" s="122"/>
    </row>
    <row r="99" spans="1:14" s="1" customFormat="1" ht="30.65" customHeight="1" x14ac:dyDescent="0.35">
      <c r="A99" s="25" t="s">
        <v>171</v>
      </c>
      <c r="B99" s="25" t="s">
        <v>151</v>
      </c>
      <c r="C99" s="25" t="s">
        <v>152</v>
      </c>
      <c r="D99" s="26" t="s">
        <v>60</v>
      </c>
      <c r="E99" s="27" t="s">
        <v>66</v>
      </c>
      <c r="F99" s="27" t="s">
        <v>89</v>
      </c>
      <c r="G99" s="27" t="s">
        <v>71</v>
      </c>
      <c r="H99" s="27" t="s">
        <v>71</v>
      </c>
      <c r="I99" s="122">
        <v>51238.709677419356</v>
      </c>
      <c r="J99" s="122"/>
      <c r="K99" s="122"/>
      <c r="L99" s="122">
        <v>50361.290322580644</v>
      </c>
      <c r="M99" s="122"/>
      <c r="N99" s="122"/>
    </row>
    <row r="100" spans="1:14" ht="30.65" customHeight="1" x14ac:dyDescent="0.35">
      <c r="A100" s="46" t="s">
        <v>172</v>
      </c>
      <c r="B100" s="25" t="s">
        <v>151</v>
      </c>
      <c r="C100" s="25" t="s">
        <v>152</v>
      </c>
      <c r="D100" s="26" t="s">
        <v>60</v>
      </c>
      <c r="E100" s="25" t="s">
        <v>113</v>
      </c>
      <c r="F100" s="25" t="s">
        <v>94</v>
      </c>
      <c r="G100" s="25" t="s">
        <v>63</v>
      </c>
      <c r="H100" s="25" t="s">
        <v>64</v>
      </c>
      <c r="I100" s="122">
        <v>9809780.6451612897</v>
      </c>
      <c r="J100" s="122"/>
      <c r="K100" s="122"/>
      <c r="L100" s="122">
        <v>9640129.0322580636</v>
      </c>
      <c r="M100" s="124"/>
      <c r="N100" s="124"/>
    </row>
    <row r="101" spans="1:14" ht="30.65" customHeight="1" x14ac:dyDescent="0.35">
      <c r="A101" s="47" t="s">
        <v>173</v>
      </c>
      <c r="B101" s="25" t="s">
        <v>151</v>
      </c>
      <c r="C101" s="25" t="s">
        <v>152</v>
      </c>
      <c r="D101" s="26" t="s">
        <v>60</v>
      </c>
      <c r="E101" s="25" t="s">
        <v>113</v>
      </c>
      <c r="F101" s="25" t="s">
        <v>94</v>
      </c>
      <c r="G101" s="25" t="s">
        <v>63</v>
      </c>
      <c r="H101" s="25" t="s">
        <v>67</v>
      </c>
      <c r="I101" s="122">
        <v>13733703.22580645</v>
      </c>
      <c r="J101" s="122"/>
      <c r="K101" s="122"/>
      <c r="L101" s="122">
        <v>13496180.64516129</v>
      </c>
      <c r="M101" s="124"/>
      <c r="N101" s="124"/>
    </row>
    <row r="102" spans="1:14" ht="30.65" customHeight="1" x14ac:dyDescent="0.35">
      <c r="A102" s="47" t="s">
        <v>174</v>
      </c>
      <c r="B102" s="25" t="s">
        <v>151</v>
      </c>
      <c r="C102" s="25" t="s">
        <v>152</v>
      </c>
      <c r="D102" s="26" t="s">
        <v>60</v>
      </c>
      <c r="E102" s="25" t="s">
        <v>113</v>
      </c>
      <c r="F102" s="25" t="s">
        <v>94</v>
      </c>
      <c r="G102" s="25" t="s">
        <v>69</v>
      </c>
      <c r="H102" s="25" t="s">
        <v>69</v>
      </c>
      <c r="I102" s="122">
        <v>327006.45161290321</v>
      </c>
      <c r="J102" s="122"/>
      <c r="K102" s="122"/>
      <c r="L102" s="122">
        <v>321354.83870967739</v>
      </c>
      <c r="M102" s="124"/>
      <c r="N102" s="124"/>
    </row>
    <row r="103" spans="1:14" ht="30.65" customHeight="1" x14ac:dyDescent="0.35">
      <c r="A103" s="47" t="s">
        <v>175</v>
      </c>
      <c r="B103" s="25" t="s">
        <v>151</v>
      </c>
      <c r="C103" s="25" t="s">
        <v>152</v>
      </c>
      <c r="D103" s="26" t="s">
        <v>60</v>
      </c>
      <c r="E103" s="25" t="s">
        <v>113</v>
      </c>
      <c r="F103" s="25" t="s">
        <v>94</v>
      </c>
      <c r="G103" s="25" t="s">
        <v>71</v>
      </c>
      <c r="H103" s="25" t="s">
        <v>71</v>
      </c>
      <c r="I103" s="122">
        <v>54490.322580645159</v>
      </c>
      <c r="J103" s="122"/>
      <c r="K103" s="122"/>
      <c r="L103" s="122">
        <v>53548.38709677419</v>
      </c>
      <c r="M103" s="124"/>
      <c r="N103" s="124"/>
    </row>
    <row r="104" spans="1:14" ht="30.65" customHeight="1" x14ac:dyDescent="0.35">
      <c r="A104" s="49" t="s">
        <v>176</v>
      </c>
      <c r="B104" s="25" t="s">
        <v>151</v>
      </c>
      <c r="C104" s="25" t="s">
        <v>177</v>
      </c>
      <c r="D104" s="26" t="s">
        <v>60</v>
      </c>
      <c r="E104" s="27" t="s">
        <v>61</v>
      </c>
      <c r="F104" s="27" t="s">
        <v>62</v>
      </c>
      <c r="G104" s="27" t="s">
        <v>63</v>
      </c>
      <c r="H104" s="27" t="s">
        <v>64</v>
      </c>
      <c r="I104" s="122">
        <v>9266451.6129032262</v>
      </c>
      <c r="J104" s="122"/>
      <c r="K104" s="122"/>
      <c r="L104" s="122">
        <v>8910412.9032258056</v>
      </c>
      <c r="M104" s="123"/>
      <c r="N104" s="123"/>
    </row>
    <row r="105" spans="1:14" ht="30.65" customHeight="1" x14ac:dyDescent="0.35">
      <c r="A105" s="50" t="s">
        <v>178</v>
      </c>
      <c r="B105" s="25" t="s">
        <v>151</v>
      </c>
      <c r="C105" s="25" t="s">
        <v>177</v>
      </c>
      <c r="D105" s="51" t="s">
        <v>60</v>
      </c>
      <c r="E105" s="27" t="s">
        <v>66</v>
      </c>
      <c r="F105" s="27" t="s">
        <v>62</v>
      </c>
      <c r="G105" s="27" t="s">
        <v>63</v>
      </c>
      <c r="H105" s="27" t="s">
        <v>67</v>
      </c>
      <c r="I105" s="122">
        <v>10722580.64516129</v>
      </c>
      <c r="J105" s="122"/>
      <c r="K105" s="122"/>
      <c r="L105" s="122">
        <v>10537122.580645161</v>
      </c>
      <c r="M105" s="123"/>
      <c r="N105" s="123"/>
    </row>
    <row r="106" spans="1:14" ht="30.65" customHeight="1" x14ac:dyDescent="0.35">
      <c r="A106" s="50" t="s">
        <v>179</v>
      </c>
      <c r="B106" s="25" t="s">
        <v>151</v>
      </c>
      <c r="C106" s="25" t="s">
        <v>177</v>
      </c>
      <c r="D106" s="26" t="s">
        <v>60</v>
      </c>
      <c r="E106" s="27" t="s">
        <v>66</v>
      </c>
      <c r="F106" s="27" t="s">
        <v>62</v>
      </c>
      <c r="G106" s="27" t="s">
        <v>69</v>
      </c>
      <c r="H106" s="27" t="s">
        <v>69</v>
      </c>
      <c r="I106" s="122">
        <v>255316.12903225806</v>
      </c>
      <c r="J106" s="122"/>
      <c r="K106" s="122"/>
      <c r="L106" s="122">
        <v>250903.22580645161</v>
      </c>
      <c r="M106" s="123"/>
      <c r="N106" s="123"/>
    </row>
    <row r="107" spans="1:14" ht="30.65" customHeight="1" x14ac:dyDescent="0.35">
      <c r="A107" s="50" t="s">
        <v>180</v>
      </c>
      <c r="B107" s="25" t="s">
        <v>151</v>
      </c>
      <c r="C107" s="25" t="s">
        <v>177</v>
      </c>
      <c r="D107" s="26" t="s">
        <v>60</v>
      </c>
      <c r="E107" s="27" t="s">
        <v>66</v>
      </c>
      <c r="F107" s="27" t="s">
        <v>62</v>
      </c>
      <c r="G107" s="27" t="s">
        <v>71</v>
      </c>
      <c r="H107" s="27" t="s">
        <v>71</v>
      </c>
      <c r="I107" s="122">
        <v>42567.741935483871</v>
      </c>
      <c r="J107" s="122"/>
      <c r="K107" s="122"/>
      <c r="L107" s="122">
        <v>41832.258064516129</v>
      </c>
      <c r="M107" s="123"/>
      <c r="N107" s="123"/>
    </row>
    <row r="108" spans="1:14" ht="30.65" customHeight="1" x14ac:dyDescent="0.35">
      <c r="A108" s="46" t="s">
        <v>181</v>
      </c>
      <c r="B108" s="25" t="s">
        <v>151</v>
      </c>
      <c r="C108" s="25" t="s">
        <v>177</v>
      </c>
      <c r="D108" s="26" t="s">
        <v>60</v>
      </c>
      <c r="E108" s="25" t="s">
        <v>73</v>
      </c>
      <c r="F108" s="25" t="s">
        <v>74</v>
      </c>
      <c r="G108" s="25" t="s">
        <v>63</v>
      </c>
      <c r="H108" s="25" t="s">
        <v>64</v>
      </c>
      <c r="I108" s="122">
        <v>8397122.5806451607</v>
      </c>
      <c r="J108" s="122"/>
      <c r="K108" s="122"/>
      <c r="L108" s="122">
        <v>8251896.7741935486</v>
      </c>
      <c r="M108" s="124"/>
      <c r="N108" s="124"/>
    </row>
    <row r="109" spans="1:14" ht="30.65" customHeight="1" x14ac:dyDescent="0.35">
      <c r="A109" s="47" t="s">
        <v>182</v>
      </c>
      <c r="B109" s="25" t="s">
        <v>151</v>
      </c>
      <c r="C109" s="25" t="s">
        <v>177</v>
      </c>
      <c r="D109" s="26" t="s">
        <v>60</v>
      </c>
      <c r="E109" s="25" t="s">
        <v>73</v>
      </c>
      <c r="F109" s="25" t="s">
        <v>74</v>
      </c>
      <c r="G109" s="25" t="s">
        <v>63</v>
      </c>
      <c r="H109" s="25" t="s">
        <v>67</v>
      </c>
      <c r="I109" s="122">
        <v>11460735.483870968</v>
      </c>
      <c r="J109" s="122"/>
      <c r="K109" s="122"/>
      <c r="L109" s="122">
        <v>11262516.129032258</v>
      </c>
      <c r="M109" s="124"/>
      <c r="N109" s="124"/>
    </row>
    <row r="110" spans="1:14" ht="30.65" customHeight="1" x14ac:dyDescent="0.35">
      <c r="A110" s="47" t="s">
        <v>183</v>
      </c>
      <c r="B110" s="25" t="s">
        <v>151</v>
      </c>
      <c r="C110" s="25" t="s">
        <v>177</v>
      </c>
      <c r="D110" s="26" t="s">
        <v>60</v>
      </c>
      <c r="E110" s="25" t="s">
        <v>73</v>
      </c>
      <c r="F110" s="25" t="s">
        <v>74</v>
      </c>
      <c r="G110" s="25" t="s">
        <v>69</v>
      </c>
      <c r="H110" s="25" t="s">
        <v>69</v>
      </c>
      <c r="I110" s="122">
        <v>279896.77419354836</v>
      </c>
      <c r="J110" s="122"/>
      <c r="K110" s="122"/>
      <c r="L110" s="122">
        <v>275058.06451612903</v>
      </c>
      <c r="M110" s="124"/>
      <c r="N110" s="124"/>
    </row>
    <row r="111" spans="1:14" ht="30.65" customHeight="1" x14ac:dyDescent="0.35">
      <c r="A111" s="47" t="s">
        <v>184</v>
      </c>
      <c r="B111" s="25" t="s">
        <v>151</v>
      </c>
      <c r="C111" s="25" t="s">
        <v>177</v>
      </c>
      <c r="D111" s="26" t="s">
        <v>60</v>
      </c>
      <c r="E111" s="25" t="s">
        <v>73</v>
      </c>
      <c r="F111" s="25" t="s">
        <v>74</v>
      </c>
      <c r="G111" s="25" t="s">
        <v>71</v>
      </c>
      <c r="H111" s="25" t="s">
        <v>71</v>
      </c>
      <c r="I111" s="122">
        <v>46658.06451612903</v>
      </c>
      <c r="J111" s="122"/>
      <c r="K111" s="122"/>
      <c r="L111" s="122">
        <v>45845.161290322576</v>
      </c>
      <c r="M111" s="124"/>
      <c r="N111" s="124"/>
    </row>
    <row r="112" spans="1:14" ht="30.65" customHeight="1" x14ac:dyDescent="0.35">
      <c r="A112" s="46" t="s">
        <v>185</v>
      </c>
      <c r="B112" s="25" t="s">
        <v>151</v>
      </c>
      <c r="C112" s="25" t="s">
        <v>177</v>
      </c>
      <c r="D112" s="26" t="s">
        <v>60</v>
      </c>
      <c r="E112" s="27" t="s">
        <v>61</v>
      </c>
      <c r="F112" s="27" t="s">
        <v>79</v>
      </c>
      <c r="G112" s="27" t="s">
        <v>63</v>
      </c>
      <c r="H112" s="27" t="s">
        <v>64</v>
      </c>
      <c r="I112" s="122">
        <v>9266451.6129032262</v>
      </c>
      <c r="J112" s="122"/>
      <c r="K112" s="122"/>
      <c r="L112" s="122">
        <v>8910412.9032258056</v>
      </c>
      <c r="M112" s="123"/>
      <c r="N112" s="123"/>
    </row>
    <row r="113" spans="1:14" ht="30.65" customHeight="1" x14ac:dyDescent="0.35">
      <c r="A113" s="50" t="s">
        <v>186</v>
      </c>
      <c r="B113" s="25" t="s">
        <v>151</v>
      </c>
      <c r="C113" s="25" t="s">
        <v>177</v>
      </c>
      <c r="D113" s="26" t="s">
        <v>60</v>
      </c>
      <c r="E113" s="27" t="s">
        <v>66</v>
      </c>
      <c r="F113" s="27" t="s">
        <v>79</v>
      </c>
      <c r="G113" s="27" t="s">
        <v>63</v>
      </c>
      <c r="H113" s="27" t="s">
        <v>67</v>
      </c>
      <c r="I113" s="122">
        <v>11407019.35483871</v>
      </c>
      <c r="J113" s="122"/>
      <c r="K113" s="122"/>
      <c r="L113" s="122">
        <v>11209729.032258064</v>
      </c>
      <c r="M113" s="123"/>
      <c r="N113" s="123"/>
    </row>
    <row r="114" spans="1:14" ht="30.65" customHeight="1" x14ac:dyDescent="0.35">
      <c r="A114" s="50" t="s">
        <v>187</v>
      </c>
      <c r="B114" s="25" t="s">
        <v>151</v>
      </c>
      <c r="C114" s="25" t="s">
        <v>177</v>
      </c>
      <c r="D114" s="26" t="s">
        <v>60</v>
      </c>
      <c r="E114" s="27" t="s">
        <v>66</v>
      </c>
      <c r="F114" s="27" t="s">
        <v>79</v>
      </c>
      <c r="G114" s="27" t="s">
        <v>69</v>
      </c>
      <c r="H114" s="27" t="s">
        <v>69</v>
      </c>
      <c r="I114" s="122">
        <v>271600</v>
      </c>
      <c r="J114" s="122"/>
      <c r="K114" s="122"/>
      <c r="L114" s="122">
        <v>266903.22580645158</v>
      </c>
      <c r="M114" s="123"/>
      <c r="N114" s="123"/>
    </row>
    <row r="115" spans="1:14" ht="30.65" customHeight="1" x14ac:dyDescent="0.35">
      <c r="A115" s="50" t="s">
        <v>188</v>
      </c>
      <c r="B115" s="25" t="s">
        <v>151</v>
      </c>
      <c r="C115" s="25" t="s">
        <v>177</v>
      </c>
      <c r="D115" s="26" t="s">
        <v>60</v>
      </c>
      <c r="E115" s="27" t="s">
        <v>66</v>
      </c>
      <c r="F115" s="27" t="s">
        <v>79</v>
      </c>
      <c r="G115" s="27" t="s">
        <v>71</v>
      </c>
      <c r="H115" s="27" t="s">
        <v>71</v>
      </c>
      <c r="I115" s="122">
        <v>45290.322580645159</v>
      </c>
      <c r="J115" s="122"/>
      <c r="K115" s="122"/>
      <c r="L115" s="122">
        <v>44503.225806451614</v>
      </c>
      <c r="M115" s="123"/>
      <c r="N115" s="123"/>
    </row>
    <row r="116" spans="1:14" ht="30.65" customHeight="1" x14ac:dyDescent="0.35">
      <c r="A116" s="46" t="s">
        <v>189</v>
      </c>
      <c r="B116" s="25" t="s">
        <v>151</v>
      </c>
      <c r="C116" s="25" t="s">
        <v>177</v>
      </c>
      <c r="D116" s="26" t="s">
        <v>60</v>
      </c>
      <c r="E116" s="25" t="s">
        <v>113</v>
      </c>
      <c r="F116" s="25" t="s">
        <v>84</v>
      </c>
      <c r="G116" s="25" t="s">
        <v>63</v>
      </c>
      <c r="H116" s="25" t="s">
        <v>64</v>
      </c>
      <c r="I116" s="122">
        <v>9266451.6129032262</v>
      </c>
      <c r="J116" s="122"/>
      <c r="K116" s="122"/>
      <c r="L116" s="122">
        <v>8910412.9032258056</v>
      </c>
      <c r="M116" s="124"/>
      <c r="N116" s="124"/>
    </row>
    <row r="117" spans="1:14" ht="30.65" customHeight="1" x14ac:dyDescent="0.35">
      <c r="A117" s="47" t="s">
        <v>190</v>
      </c>
      <c r="B117" s="25" t="s">
        <v>151</v>
      </c>
      <c r="C117" s="25" t="s">
        <v>177</v>
      </c>
      <c r="D117" s="26" t="s">
        <v>60</v>
      </c>
      <c r="E117" s="25" t="s">
        <v>113</v>
      </c>
      <c r="F117" s="25" t="s">
        <v>84</v>
      </c>
      <c r="G117" s="25" t="s">
        <v>63</v>
      </c>
      <c r="H117" s="25" t="s">
        <v>67</v>
      </c>
      <c r="I117" s="122">
        <v>12135122.580645161</v>
      </c>
      <c r="J117" s="122"/>
      <c r="K117" s="122"/>
      <c r="L117" s="122">
        <v>11925238.709677419</v>
      </c>
      <c r="M117" s="124"/>
      <c r="N117" s="124"/>
    </row>
    <row r="118" spans="1:14" ht="30.65" customHeight="1" x14ac:dyDescent="0.35">
      <c r="A118" s="47" t="s">
        <v>191</v>
      </c>
      <c r="B118" s="25" t="s">
        <v>151</v>
      </c>
      <c r="C118" s="25" t="s">
        <v>177</v>
      </c>
      <c r="D118" s="26" t="s">
        <v>60</v>
      </c>
      <c r="E118" s="25" t="s">
        <v>113</v>
      </c>
      <c r="F118" s="25" t="s">
        <v>84</v>
      </c>
      <c r="G118" s="25" t="s">
        <v>69</v>
      </c>
      <c r="H118" s="25" t="s">
        <v>69</v>
      </c>
      <c r="I118" s="122">
        <v>288954.83870967739</v>
      </c>
      <c r="J118" s="122"/>
      <c r="K118" s="122"/>
      <c r="L118" s="122">
        <v>283948.38709677418</v>
      </c>
      <c r="M118" s="124"/>
      <c r="N118" s="124"/>
    </row>
    <row r="119" spans="1:14" ht="30.65" customHeight="1" x14ac:dyDescent="0.35">
      <c r="A119" s="47" t="s">
        <v>192</v>
      </c>
      <c r="B119" s="25" t="s">
        <v>151</v>
      </c>
      <c r="C119" s="25" t="s">
        <v>177</v>
      </c>
      <c r="D119" s="26" t="s">
        <v>60</v>
      </c>
      <c r="E119" s="25" t="s">
        <v>113</v>
      </c>
      <c r="F119" s="25" t="s">
        <v>84</v>
      </c>
      <c r="G119" s="25" t="s">
        <v>71</v>
      </c>
      <c r="H119" s="25" t="s">
        <v>71</v>
      </c>
      <c r="I119" s="122">
        <v>48180.645161290318</v>
      </c>
      <c r="J119" s="122"/>
      <c r="K119" s="122"/>
      <c r="L119" s="122">
        <v>47341.93548387097</v>
      </c>
      <c r="M119" s="124"/>
      <c r="N119" s="124"/>
    </row>
    <row r="120" spans="1:14" s="1" customFormat="1" ht="30.65" customHeight="1" x14ac:dyDescent="0.35">
      <c r="A120" s="46" t="s">
        <v>193</v>
      </c>
      <c r="B120" s="25" t="s">
        <v>151</v>
      </c>
      <c r="C120" s="25" t="s">
        <v>177</v>
      </c>
      <c r="D120" s="26" t="s">
        <v>60</v>
      </c>
      <c r="E120" s="27" t="s">
        <v>61</v>
      </c>
      <c r="F120" s="27" t="s">
        <v>89</v>
      </c>
      <c r="G120" s="27" t="s">
        <v>63</v>
      </c>
      <c r="H120" s="27" t="s">
        <v>64</v>
      </c>
      <c r="I120" s="122">
        <v>9221212.9032258056</v>
      </c>
      <c r="J120" s="122"/>
      <c r="K120" s="122"/>
      <c r="L120" s="122">
        <v>9061729.0322580636</v>
      </c>
      <c r="M120" s="122"/>
      <c r="N120" s="122"/>
    </row>
    <row r="121" spans="1:14" s="1" customFormat="1" ht="38.25" customHeight="1" x14ac:dyDescent="0.35">
      <c r="A121" s="50" t="s">
        <v>194</v>
      </c>
      <c r="B121" s="25" t="s">
        <v>151</v>
      </c>
      <c r="C121" s="25" t="s">
        <v>177</v>
      </c>
      <c r="D121" s="26" t="s">
        <v>60</v>
      </c>
      <c r="E121" s="27" t="s">
        <v>66</v>
      </c>
      <c r="F121" s="27" t="s">
        <v>89</v>
      </c>
      <c r="G121" s="27" t="s">
        <v>63</v>
      </c>
      <c r="H121" s="27" t="s">
        <v>67</v>
      </c>
      <c r="I121" s="122">
        <v>12909703.22580645</v>
      </c>
      <c r="J121" s="122"/>
      <c r="K121" s="122"/>
      <c r="L121" s="122">
        <v>12686412.903225806</v>
      </c>
      <c r="M121" s="122"/>
      <c r="N121" s="122"/>
    </row>
    <row r="122" spans="1:14" s="1" customFormat="1" ht="30.65" customHeight="1" x14ac:dyDescent="0.35">
      <c r="A122" s="50" t="s">
        <v>195</v>
      </c>
      <c r="B122" s="25" t="s">
        <v>151</v>
      </c>
      <c r="C122" s="25" t="s">
        <v>177</v>
      </c>
      <c r="D122" s="26" t="s">
        <v>60</v>
      </c>
      <c r="E122" s="27" t="s">
        <v>66</v>
      </c>
      <c r="F122" s="27" t="s">
        <v>89</v>
      </c>
      <c r="G122" s="27" t="s">
        <v>69</v>
      </c>
      <c r="H122" s="27" t="s">
        <v>69</v>
      </c>
      <c r="I122" s="122">
        <v>307367.74193548388</v>
      </c>
      <c r="J122" s="122"/>
      <c r="K122" s="122"/>
      <c r="L122" s="122">
        <v>302051.61290322582</v>
      </c>
      <c r="M122" s="122"/>
      <c r="N122" s="122"/>
    </row>
    <row r="123" spans="1:14" s="1" customFormat="1" ht="30.65" customHeight="1" x14ac:dyDescent="0.35">
      <c r="A123" s="50" t="s">
        <v>196</v>
      </c>
      <c r="B123" s="25" t="s">
        <v>151</v>
      </c>
      <c r="C123" s="25" t="s">
        <v>177</v>
      </c>
      <c r="D123" s="26" t="s">
        <v>60</v>
      </c>
      <c r="E123" s="27" t="s">
        <v>66</v>
      </c>
      <c r="F123" s="27" t="s">
        <v>89</v>
      </c>
      <c r="G123" s="27" t="s">
        <v>71</v>
      </c>
      <c r="H123" s="27" t="s">
        <v>71</v>
      </c>
      <c r="I123" s="122">
        <v>51238.709677419356</v>
      </c>
      <c r="J123" s="122"/>
      <c r="K123" s="122"/>
      <c r="L123" s="122">
        <v>50361.290322580644</v>
      </c>
      <c r="M123" s="122"/>
      <c r="N123" s="122"/>
    </row>
    <row r="124" spans="1:14" ht="30.65" customHeight="1" x14ac:dyDescent="0.35">
      <c r="A124" s="46" t="s">
        <v>197</v>
      </c>
      <c r="B124" s="25" t="s">
        <v>151</v>
      </c>
      <c r="C124" s="25" t="s">
        <v>177</v>
      </c>
      <c r="D124" s="26" t="s">
        <v>60</v>
      </c>
      <c r="E124" s="25" t="s">
        <v>113</v>
      </c>
      <c r="F124" s="25" t="s">
        <v>94</v>
      </c>
      <c r="G124" s="25" t="s">
        <v>63</v>
      </c>
      <c r="H124" s="25" t="s">
        <v>64</v>
      </c>
      <c r="I124" s="122">
        <v>9809780.6451612897</v>
      </c>
      <c r="J124" s="122"/>
      <c r="K124" s="122"/>
      <c r="L124" s="122">
        <v>9640129.0322580636</v>
      </c>
      <c r="M124" s="124"/>
      <c r="N124" s="124"/>
    </row>
    <row r="125" spans="1:14" ht="30.65" customHeight="1" x14ac:dyDescent="0.35">
      <c r="A125" s="47" t="s">
        <v>198</v>
      </c>
      <c r="B125" s="25" t="s">
        <v>151</v>
      </c>
      <c r="C125" s="25" t="s">
        <v>177</v>
      </c>
      <c r="D125" s="26" t="s">
        <v>60</v>
      </c>
      <c r="E125" s="25" t="s">
        <v>113</v>
      </c>
      <c r="F125" s="25" t="s">
        <v>94</v>
      </c>
      <c r="G125" s="25" t="s">
        <v>63</v>
      </c>
      <c r="H125" s="25" t="s">
        <v>67</v>
      </c>
      <c r="I125" s="122">
        <v>13733703.22580645</v>
      </c>
      <c r="J125" s="122"/>
      <c r="K125" s="122"/>
      <c r="L125" s="122">
        <v>13496180.64516129</v>
      </c>
      <c r="M125" s="124"/>
      <c r="N125" s="124"/>
    </row>
    <row r="126" spans="1:14" ht="30.65" customHeight="1" x14ac:dyDescent="0.35">
      <c r="A126" s="47" t="s">
        <v>199</v>
      </c>
      <c r="B126" s="25" t="s">
        <v>151</v>
      </c>
      <c r="C126" s="25" t="s">
        <v>177</v>
      </c>
      <c r="D126" s="26" t="s">
        <v>60</v>
      </c>
      <c r="E126" s="25" t="s">
        <v>113</v>
      </c>
      <c r="F126" s="25" t="s">
        <v>94</v>
      </c>
      <c r="G126" s="25" t="s">
        <v>69</v>
      </c>
      <c r="H126" s="25" t="s">
        <v>69</v>
      </c>
      <c r="I126" s="122">
        <v>327006.45161290321</v>
      </c>
      <c r="J126" s="122"/>
      <c r="K126" s="122"/>
      <c r="L126" s="122">
        <v>321354.83870967739</v>
      </c>
      <c r="M126" s="124"/>
      <c r="N126" s="124"/>
    </row>
    <row r="127" spans="1:14" ht="30.65" customHeight="1" x14ac:dyDescent="0.35">
      <c r="A127" s="47" t="s">
        <v>200</v>
      </c>
      <c r="B127" s="25" t="s">
        <v>151</v>
      </c>
      <c r="C127" s="25" t="s">
        <v>177</v>
      </c>
      <c r="D127" s="26" t="s">
        <v>60</v>
      </c>
      <c r="E127" s="25" t="s">
        <v>113</v>
      </c>
      <c r="F127" s="25" t="s">
        <v>94</v>
      </c>
      <c r="G127" s="25" t="s">
        <v>71</v>
      </c>
      <c r="H127" s="25" t="s">
        <v>71</v>
      </c>
      <c r="I127" s="122">
        <v>54490.322580645159</v>
      </c>
      <c r="J127" s="122"/>
      <c r="K127" s="122"/>
      <c r="L127" s="122">
        <v>53548.38709677419</v>
      </c>
      <c r="M127" s="124"/>
      <c r="N127" s="124"/>
    </row>
    <row r="128" spans="1:14" ht="30.65" customHeight="1" x14ac:dyDescent="0.35">
      <c r="A128" s="49" t="s">
        <v>201</v>
      </c>
      <c r="B128" s="25" t="s">
        <v>151</v>
      </c>
      <c r="C128" s="25" t="s">
        <v>202</v>
      </c>
      <c r="D128" s="26" t="s">
        <v>60</v>
      </c>
      <c r="E128" s="27" t="s">
        <v>61</v>
      </c>
      <c r="F128" s="27" t="s">
        <v>62</v>
      </c>
      <c r="G128" s="27" t="s">
        <v>63</v>
      </c>
      <c r="H128" s="27" t="s">
        <v>64</v>
      </c>
      <c r="I128" s="122">
        <v>9266451.6129032262</v>
      </c>
      <c r="J128" s="122"/>
      <c r="K128" s="122"/>
      <c r="L128" s="122">
        <v>8910412.9032258056</v>
      </c>
      <c r="M128" s="123"/>
      <c r="N128" s="123"/>
    </row>
    <row r="129" spans="1:14" ht="30.65" customHeight="1" x14ac:dyDescent="0.35">
      <c r="A129" s="50" t="s">
        <v>203</v>
      </c>
      <c r="B129" s="25" t="s">
        <v>151</v>
      </c>
      <c r="C129" s="25" t="s">
        <v>202</v>
      </c>
      <c r="D129" s="26" t="s">
        <v>60</v>
      </c>
      <c r="E129" s="27" t="s">
        <v>66</v>
      </c>
      <c r="F129" s="27" t="s">
        <v>62</v>
      </c>
      <c r="G129" s="27" t="s">
        <v>63</v>
      </c>
      <c r="H129" s="27" t="s">
        <v>67</v>
      </c>
      <c r="I129" s="122">
        <v>10722554.838709677</v>
      </c>
      <c r="J129" s="122"/>
      <c r="K129" s="122"/>
      <c r="L129" s="122">
        <v>10537109.677419355</v>
      </c>
      <c r="M129" s="123"/>
      <c r="N129" s="123"/>
    </row>
    <row r="130" spans="1:14" ht="30.65" customHeight="1" x14ac:dyDescent="0.35">
      <c r="A130" s="50" t="s">
        <v>204</v>
      </c>
      <c r="B130" s="25" t="s">
        <v>151</v>
      </c>
      <c r="C130" s="25" t="s">
        <v>202</v>
      </c>
      <c r="D130" s="26" t="s">
        <v>60</v>
      </c>
      <c r="E130" s="27" t="s">
        <v>66</v>
      </c>
      <c r="F130" s="27" t="s">
        <v>62</v>
      </c>
      <c r="G130" s="27" t="s">
        <v>69</v>
      </c>
      <c r="H130" s="27" t="s">
        <v>69</v>
      </c>
      <c r="I130" s="122">
        <v>255303.22580645161</v>
      </c>
      <c r="J130" s="122"/>
      <c r="K130" s="122"/>
      <c r="L130" s="122">
        <v>250890.32258064515</v>
      </c>
      <c r="M130" s="123"/>
      <c r="N130" s="123"/>
    </row>
    <row r="131" spans="1:14" ht="30.65" customHeight="1" x14ac:dyDescent="0.35">
      <c r="A131" s="50" t="s">
        <v>205</v>
      </c>
      <c r="B131" s="25" t="s">
        <v>151</v>
      </c>
      <c r="C131" s="25" t="s">
        <v>202</v>
      </c>
      <c r="D131" s="26" t="s">
        <v>60</v>
      </c>
      <c r="E131" s="27" t="s">
        <v>66</v>
      </c>
      <c r="F131" s="27" t="s">
        <v>62</v>
      </c>
      <c r="G131" s="27" t="s">
        <v>71</v>
      </c>
      <c r="H131" s="27" t="s">
        <v>71</v>
      </c>
      <c r="I131" s="122">
        <v>42567.741935483871</v>
      </c>
      <c r="J131" s="122"/>
      <c r="K131" s="122"/>
      <c r="L131" s="122">
        <v>41832.258064516129</v>
      </c>
      <c r="M131" s="123"/>
      <c r="N131" s="123"/>
    </row>
    <row r="132" spans="1:14" ht="30.65" customHeight="1" x14ac:dyDescent="0.35">
      <c r="A132" s="46" t="s">
        <v>206</v>
      </c>
      <c r="B132" s="25" t="s">
        <v>151</v>
      </c>
      <c r="C132" s="25" t="s">
        <v>202</v>
      </c>
      <c r="D132" s="26" t="s">
        <v>60</v>
      </c>
      <c r="E132" s="25" t="s">
        <v>73</v>
      </c>
      <c r="F132" s="25" t="s">
        <v>74</v>
      </c>
      <c r="G132" s="25" t="s">
        <v>63</v>
      </c>
      <c r="H132" s="25" t="s">
        <v>64</v>
      </c>
      <c r="I132" s="122">
        <v>8362503.2258064514</v>
      </c>
      <c r="J132" s="122"/>
      <c r="K132" s="122"/>
      <c r="L132" s="122">
        <v>8217870.9677419355</v>
      </c>
      <c r="M132" s="124"/>
      <c r="N132" s="124"/>
    </row>
    <row r="133" spans="1:14" ht="30.65" customHeight="1" x14ac:dyDescent="0.35">
      <c r="A133" s="47" t="s">
        <v>207</v>
      </c>
      <c r="B133" s="25" t="s">
        <v>151</v>
      </c>
      <c r="C133" s="25" t="s">
        <v>202</v>
      </c>
      <c r="D133" s="26" t="s">
        <v>60</v>
      </c>
      <c r="E133" s="25" t="s">
        <v>73</v>
      </c>
      <c r="F133" s="25" t="s">
        <v>74</v>
      </c>
      <c r="G133" s="25" t="s">
        <v>63</v>
      </c>
      <c r="H133" s="25" t="s">
        <v>67</v>
      </c>
      <c r="I133" s="122">
        <v>11426103.22580645</v>
      </c>
      <c r="J133" s="122"/>
      <c r="K133" s="122"/>
      <c r="L133" s="122">
        <v>11228477.419354839</v>
      </c>
      <c r="M133" s="124"/>
      <c r="N133" s="124"/>
    </row>
    <row r="134" spans="1:14" ht="30.65" customHeight="1" x14ac:dyDescent="0.35">
      <c r="A134" s="47" t="s">
        <v>208</v>
      </c>
      <c r="B134" s="25" t="s">
        <v>151</v>
      </c>
      <c r="C134" s="25" t="s">
        <v>202</v>
      </c>
      <c r="D134" s="26" t="s">
        <v>60</v>
      </c>
      <c r="E134" s="25" t="s">
        <v>73</v>
      </c>
      <c r="F134" s="25" t="s">
        <v>74</v>
      </c>
      <c r="G134" s="25" t="s">
        <v>69</v>
      </c>
      <c r="H134" s="25" t="s">
        <v>69</v>
      </c>
      <c r="I134" s="122">
        <v>278761.29032258067</v>
      </c>
      <c r="J134" s="122"/>
      <c r="K134" s="122"/>
      <c r="L134" s="122">
        <v>273935.48387096776</v>
      </c>
      <c r="M134" s="124"/>
      <c r="N134" s="124"/>
    </row>
    <row r="135" spans="1:14" ht="30.65" customHeight="1" x14ac:dyDescent="0.35">
      <c r="A135" s="47" t="s">
        <v>209</v>
      </c>
      <c r="B135" s="25" t="s">
        <v>151</v>
      </c>
      <c r="C135" s="25" t="s">
        <v>202</v>
      </c>
      <c r="D135" s="26" t="s">
        <v>60</v>
      </c>
      <c r="E135" s="25" t="s">
        <v>73</v>
      </c>
      <c r="F135" s="25" t="s">
        <v>74</v>
      </c>
      <c r="G135" s="25" t="s">
        <v>71</v>
      </c>
      <c r="H135" s="25" t="s">
        <v>71</v>
      </c>
      <c r="I135" s="122">
        <v>46477.419354838705</v>
      </c>
      <c r="J135" s="122"/>
      <c r="K135" s="122"/>
      <c r="L135" s="122">
        <v>45677.419354838705</v>
      </c>
      <c r="M135" s="124"/>
      <c r="N135" s="124"/>
    </row>
    <row r="136" spans="1:14" ht="30.65" customHeight="1" x14ac:dyDescent="0.35">
      <c r="A136" s="46" t="s">
        <v>210</v>
      </c>
      <c r="B136" s="25" t="s">
        <v>151</v>
      </c>
      <c r="C136" s="25" t="s">
        <v>202</v>
      </c>
      <c r="D136" s="26" t="s">
        <v>60</v>
      </c>
      <c r="E136" s="27" t="s">
        <v>61</v>
      </c>
      <c r="F136" s="27" t="s">
        <v>79</v>
      </c>
      <c r="G136" s="27" t="s">
        <v>63</v>
      </c>
      <c r="H136" s="27" t="s">
        <v>64</v>
      </c>
      <c r="I136" s="122">
        <v>8147858.064516129</v>
      </c>
      <c r="J136" s="122"/>
      <c r="K136" s="122"/>
      <c r="L136" s="122">
        <v>8006941.935483871</v>
      </c>
      <c r="M136" s="123"/>
      <c r="N136" s="123"/>
    </row>
    <row r="137" spans="1:14" ht="30.65" customHeight="1" x14ac:dyDescent="0.35">
      <c r="A137" s="50" t="s">
        <v>211</v>
      </c>
      <c r="B137" s="25" t="s">
        <v>151</v>
      </c>
      <c r="C137" s="25" t="s">
        <v>202</v>
      </c>
      <c r="D137" s="26" t="s">
        <v>60</v>
      </c>
      <c r="E137" s="27" t="s">
        <v>66</v>
      </c>
      <c r="F137" s="27" t="s">
        <v>79</v>
      </c>
      <c r="G137" s="27" t="s">
        <v>63</v>
      </c>
      <c r="H137" s="27" t="s">
        <v>67</v>
      </c>
      <c r="I137" s="122">
        <v>11406993.548387097</v>
      </c>
      <c r="J137" s="122"/>
      <c r="K137" s="122"/>
      <c r="L137" s="122">
        <v>11209703.22580645</v>
      </c>
      <c r="M137" s="123"/>
      <c r="N137" s="123"/>
    </row>
    <row r="138" spans="1:14" ht="30.65" customHeight="1" x14ac:dyDescent="0.35">
      <c r="A138" s="50" t="s">
        <v>212</v>
      </c>
      <c r="B138" s="25" t="s">
        <v>151</v>
      </c>
      <c r="C138" s="25" t="s">
        <v>202</v>
      </c>
      <c r="D138" s="26" t="s">
        <v>60</v>
      </c>
      <c r="E138" s="27" t="s">
        <v>66</v>
      </c>
      <c r="F138" s="27" t="s">
        <v>79</v>
      </c>
      <c r="G138" s="27" t="s">
        <v>69</v>
      </c>
      <c r="H138" s="27" t="s">
        <v>69</v>
      </c>
      <c r="I138" s="122">
        <v>271612.90322580643</v>
      </c>
      <c r="J138" s="122"/>
      <c r="K138" s="122"/>
      <c r="L138" s="122">
        <v>266916.12903225806</v>
      </c>
      <c r="M138" s="123"/>
      <c r="N138" s="123"/>
    </row>
    <row r="139" spans="1:14" ht="30.65" customHeight="1" x14ac:dyDescent="0.35">
      <c r="A139" s="50" t="s">
        <v>213</v>
      </c>
      <c r="B139" s="25" t="s">
        <v>151</v>
      </c>
      <c r="C139" s="25" t="s">
        <v>202</v>
      </c>
      <c r="D139" s="26" t="s">
        <v>60</v>
      </c>
      <c r="E139" s="27" t="s">
        <v>66</v>
      </c>
      <c r="F139" s="27" t="s">
        <v>79</v>
      </c>
      <c r="G139" s="27" t="s">
        <v>71</v>
      </c>
      <c r="H139" s="27" t="s">
        <v>71</v>
      </c>
      <c r="I139" s="122">
        <v>45290.322580645159</v>
      </c>
      <c r="J139" s="122"/>
      <c r="K139" s="122"/>
      <c r="L139" s="122">
        <v>44503.225806451614</v>
      </c>
      <c r="M139" s="123"/>
      <c r="N139" s="123"/>
    </row>
    <row r="140" spans="1:14" ht="30.65" customHeight="1" x14ac:dyDescent="0.35">
      <c r="A140" s="46" t="s">
        <v>214</v>
      </c>
      <c r="B140" s="25" t="s">
        <v>151</v>
      </c>
      <c r="C140" s="25" t="s">
        <v>202</v>
      </c>
      <c r="D140" s="26" t="s">
        <v>60</v>
      </c>
      <c r="E140" s="25" t="s">
        <v>113</v>
      </c>
      <c r="F140" s="25" t="s">
        <v>84</v>
      </c>
      <c r="G140" s="25" t="s">
        <v>63</v>
      </c>
      <c r="H140" s="25" t="s">
        <v>64</v>
      </c>
      <c r="I140" s="122">
        <v>8667935.4838709682</v>
      </c>
      <c r="J140" s="122"/>
      <c r="K140" s="122"/>
      <c r="L140" s="122">
        <v>8518025.8064516131</v>
      </c>
      <c r="M140" s="124"/>
      <c r="N140" s="124"/>
    </row>
    <row r="141" spans="1:14" ht="30.65" customHeight="1" x14ac:dyDescent="0.35">
      <c r="A141" s="47" t="s">
        <v>215</v>
      </c>
      <c r="B141" s="25" t="s">
        <v>151</v>
      </c>
      <c r="C141" s="25" t="s">
        <v>202</v>
      </c>
      <c r="D141" s="26" t="s">
        <v>60</v>
      </c>
      <c r="E141" s="25" t="s">
        <v>113</v>
      </c>
      <c r="F141" s="25" t="s">
        <v>84</v>
      </c>
      <c r="G141" s="25" t="s">
        <v>63</v>
      </c>
      <c r="H141" s="25" t="s">
        <v>67</v>
      </c>
      <c r="I141" s="122">
        <v>12135109.677419355</v>
      </c>
      <c r="J141" s="122"/>
      <c r="K141" s="122"/>
      <c r="L141" s="122">
        <v>11925212.903225806</v>
      </c>
      <c r="M141" s="124"/>
      <c r="N141" s="124"/>
    </row>
    <row r="142" spans="1:14" ht="30.65" customHeight="1" x14ac:dyDescent="0.35">
      <c r="A142" s="47" t="s">
        <v>216</v>
      </c>
      <c r="B142" s="25" t="s">
        <v>151</v>
      </c>
      <c r="C142" s="25" t="s">
        <v>202</v>
      </c>
      <c r="D142" s="26" t="s">
        <v>60</v>
      </c>
      <c r="E142" s="25" t="s">
        <v>113</v>
      </c>
      <c r="F142" s="25" t="s">
        <v>84</v>
      </c>
      <c r="G142" s="25" t="s">
        <v>69</v>
      </c>
      <c r="H142" s="25" t="s">
        <v>69</v>
      </c>
      <c r="I142" s="122">
        <v>288967.74193548388</v>
      </c>
      <c r="J142" s="122"/>
      <c r="K142" s="122"/>
      <c r="L142" s="122">
        <v>283961.29032258067</v>
      </c>
      <c r="M142" s="124"/>
      <c r="N142" s="124"/>
    </row>
    <row r="143" spans="1:14" ht="30.65" customHeight="1" x14ac:dyDescent="0.35">
      <c r="A143" s="47" t="s">
        <v>217</v>
      </c>
      <c r="B143" s="25" t="s">
        <v>151</v>
      </c>
      <c r="C143" s="25" t="s">
        <v>202</v>
      </c>
      <c r="D143" s="26" t="s">
        <v>60</v>
      </c>
      <c r="E143" s="25" t="s">
        <v>113</v>
      </c>
      <c r="F143" s="25" t="s">
        <v>84</v>
      </c>
      <c r="G143" s="25" t="s">
        <v>71</v>
      </c>
      <c r="H143" s="25" t="s">
        <v>71</v>
      </c>
      <c r="I143" s="122">
        <v>48167.741935483871</v>
      </c>
      <c r="J143" s="122"/>
      <c r="K143" s="122"/>
      <c r="L143" s="122">
        <v>47329.032258064515</v>
      </c>
      <c r="M143" s="124"/>
      <c r="N143" s="124"/>
    </row>
    <row r="144" spans="1:14" s="1" customFormat="1" ht="30.65" customHeight="1" x14ac:dyDescent="0.35">
      <c r="A144" s="46" t="s">
        <v>218</v>
      </c>
      <c r="B144" s="25" t="s">
        <v>151</v>
      </c>
      <c r="C144" s="25" t="s">
        <v>202</v>
      </c>
      <c r="D144" s="26" t="s">
        <v>60</v>
      </c>
      <c r="E144" s="27" t="s">
        <v>61</v>
      </c>
      <c r="F144" s="27" t="s">
        <v>89</v>
      </c>
      <c r="G144" s="27" t="s">
        <v>63</v>
      </c>
      <c r="H144" s="27" t="s">
        <v>64</v>
      </c>
      <c r="I144" s="122">
        <v>9221212.9032258056</v>
      </c>
      <c r="J144" s="122"/>
      <c r="K144" s="122"/>
      <c r="L144" s="122">
        <v>9061729.0322580636</v>
      </c>
      <c r="M144" s="122"/>
      <c r="N144" s="122"/>
    </row>
    <row r="145" spans="1:14" s="1" customFormat="1" ht="30.65" customHeight="1" x14ac:dyDescent="0.35">
      <c r="A145" s="50" t="s">
        <v>219</v>
      </c>
      <c r="B145" s="25" t="s">
        <v>151</v>
      </c>
      <c r="C145" s="25" t="s">
        <v>202</v>
      </c>
      <c r="D145" s="26" t="s">
        <v>60</v>
      </c>
      <c r="E145" s="27" t="s">
        <v>66</v>
      </c>
      <c r="F145" s="27" t="s">
        <v>89</v>
      </c>
      <c r="G145" s="27" t="s">
        <v>63</v>
      </c>
      <c r="H145" s="27" t="s">
        <v>67</v>
      </c>
      <c r="I145" s="122">
        <v>12909677.419354839</v>
      </c>
      <c r="J145" s="122"/>
      <c r="K145" s="122"/>
      <c r="L145" s="122">
        <v>12686400</v>
      </c>
      <c r="M145" s="122"/>
      <c r="N145" s="122"/>
    </row>
    <row r="146" spans="1:14" s="1" customFormat="1" ht="30.65" customHeight="1" x14ac:dyDescent="0.35">
      <c r="A146" s="50" t="s">
        <v>220</v>
      </c>
      <c r="B146" s="25" t="s">
        <v>151</v>
      </c>
      <c r="C146" s="25" t="s">
        <v>202</v>
      </c>
      <c r="D146" s="26" t="s">
        <v>60</v>
      </c>
      <c r="E146" s="27" t="s">
        <v>66</v>
      </c>
      <c r="F146" s="27" t="s">
        <v>89</v>
      </c>
      <c r="G146" s="27" t="s">
        <v>69</v>
      </c>
      <c r="H146" s="27" t="s">
        <v>69</v>
      </c>
      <c r="I146" s="122">
        <v>307367.74193548388</v>
      </c>
      <c r="J146" s="122"/>
      <c r="K146" s="122"/>
      <c r="L146" s="122">
        <v>302051.61290322582</v>
      </c>
      <c r="M146" s="122"/>
      <c r="N146" s="122"/>
    </row>
    <row r="147" spans="1:14" s="1" customFormat="1" ht="30.65" customHeight="1" x14ac:dyDescent="0.35">
      <c r="A147" s="50" t="s">
        <v>221</v>
      </c>
      <c r="B147" s="25" t="s">
        <v>151</v>
      </c>
      <c r="C147" s="25" t="s">
        <v>202</v>
      </c>
      <c r="D147" s="26" t="s">
        <v>60</v>
      </c>
      <c r="E147" s="27" t="s">
        <v>66</v>
      </c>
      <c r="F147" s="27" t="s">
        <v>89</v>
      </c>
      <c r="G147" s="27" t="s">
        <v>71</v>
      </c>
      <c r="H147" s="27" t="s">
        <v>71</v>
      </c>
      <c r="I147" s="122">
        <v>51238.709677419356</v>
      </c>
      <c r="J147" s="122"/>
      <c r="K147" s="122"/>
      <c r="L147" s="122">
        <v>50361.290322580644</v>
      </c>
      <c r="M147" s="122"/>
      <c r="N147" s="122"/>
    </row>
    <row r="148" spans="1:14" ht="30.65" customHeight="1" x14ac:dyDescent="0.35">
      <c r="A148" s="46" t="s">
        <v>222</v>
      </c>
      <c r="B148" s="25" t="s">
        <v>151</v>
      </c>
      <c r="C148" s="25" t="s">
        <v>202</v>
      </c>
      <c r="D148" s="26" t="s">
        <v>60</v>
      </c>
      <c r="E148" s="25" t="s">
        <v>113</v>
      </c>
      <c r="F148" s="25" t="s">
        <v>94</v>
      </c>
      <c r="G148" s="25" t="s">
        <v>63</v>
      </c>
      <c r="H148" s="25" t="s">
        <v>64</v>
      </c>
      <c r="I148" s="122">
        <v>9809793.5483870972</v>
      </c>
      <c r="J148" s="122"/>
      <c r="K148" s="122"/>
      <c r="L148" s="122">
        <v>9640141.935483871</v>
      </c>
      <c r="M148" s="124"/>
      <c r="N148" s="124"/>
    </row>
    <row r="149" spans="1:14" ht="30.65" customHeight="1" x14ac:dyDescent="0.35">
      <c r="A149" s="47" t="s">
        <v>223</v>
      </c>
      <c r="B149" s="25" t="s">
        <v>151</v>
      </c>
      <c r="C149" s="25" t="s">
        <v>202</v>
      </c>
      <c r="D149" s="26" t="s">
        <v>60</v>
      </c>
      <c r="E149" s="25" t="s">
        <v>113</v>
      </c>
      <c r="F149" s="25" t="s">
        <v>94</v>
      </c>
      <c r="G149" s="25" t="s">
        <v>63</v>
      </c>
      <c r="H149" s="25" t="s">
        <v>67</v>
      </c>
      <c r="I149" s="122">
        <v>13733703.22580645</v>
      </c>
      <c r="J149" s="122"/>
      <c r="K149" s="122"/>
      <c r="L149" s="122">
        <v>13496180.64516129</v>
      </c>
      <c r="M149" s="124"/>
      <c r="N149" s="124"/>
    </row>
    <row r="150" spans="1:14" ht="30.65" customHeight="1" x14ac:dyDescent="0.35">
      <c r="A150" s="47" t="s">
        <v>224</v>
      </c>
      <c r="B150" s="25" t="s">
        <v>151</v>
      </c>
      <c r="C150" s="25" t="s">
        <v>202</v>
      </c>
      <c r="D150" s="26" t="s">
        <v>60</v>
      </c>
      <c r="E150" s="25" t="s">
        <v>113</v>
      </c>
      <c r="F150" s="25" t="s">
        <v>94</v>
      </c>
      <c r="G150" s="25" t="s">
        <v>69</v>
      </c>
      <c r="H150" s="25" t="s">
        <v>69</v>
      </c>
      <c r="I150" s="122">
        <v>327019.3548387097</v>
      </c>
      <c r="J150" s="122"/>
      <c r="K150" s="122"/>
      <c r="L150" s="122">
        <v>321354.83870967739</v>
      </c>
      <c r="M150" s="124"/>
      <c r="N150" s="124"/>
    </row>
    <row r="151" spans="1:14" ht="30.65" customHeight="1" x14ac:dyDescent="0.35">
      <c r="A151" s="47" t="s">
        <v>225</v>
      </c>
      <c r="B151" s="25" t="s">
        <v>151</v>
      </c>
      <c r="C151" s="25" t="s">
        <v>202</v>
      </c>
      <c r="D151" s="26" t="s">
        <v>60</v>
      </c>
      <c r="E151" s="25" t="s">
        <v>113</v>
      </c>
      <c r="F151" s="25" t="s">
        <v>94</v>
      </c>
      <c r="G151" s="25" t="s">
        <v>71</v>
      </c>
      <c r="H151" s="25" t="s">
        <v>71</v>
      </c>
      <c r="I151" s="122">
        <v>54490.322580645159</v>
      </c>
      <c r="J151" s="122"/>
      <c r="K151" s="122"/>
      <c r="L151" s="122">
        <v>53548.38709677419</v>
      </c>
      <c r="M151" s="124"/>
      <c r="N151" s="124"/>
    </row>
    <row r="152" spans="1:14" ht="30.65" customHeight="1" x14ac:dyDescent="0.35">
      <c r="A152" s="49" t="s">
        <v>226</v>
      </c>
      <c r="B152" s="25" t="s">
        <v>227</v>
      </c>
      <c r="C152" s="25" t="s">
        <v>228</v>
      </c>
      <c r="D152" s="26" t="s">
        <v>60</v>
      </c>
      <c r="E152" s="27" t="s">
        <v>61</v>
      </c>
      <c r="F152" s="27" t="s">
        <v>62</v>
      </c>
      <c r="G152" s="27" t="s">
        <v>63</v>
      </c>
      <c r="H152" s="27" t="s">
        <v>64</v>
      </c>
      <c r="I152" s="122">
        <v>10320529.032258064</v>
      </c>
      <c r="J152" s="122"/>
      <c r="K152" s="122"/>
      <c r="L152" s="122">
        <v>9923974.1935483869</v>
      </c>
      <c r="M152" s="123"/>
      <c r="N152" s="123"/>
    </row>
    <row r="153" spans="1:14" ht="30.65" customHeight="1" x14ac:dyDescent="0.35">
      <c r="A153" s="50" t="s">
        <v>229</v>
      </c>
      <c r="B153" s="25" t="s">
        <v>227</v>
      </c>
      <c r="C153" s="25" t="s">
        <v>228</v>
      </c>
      <c r="D153" s="26" t="s">
        <v>60</v>
      </c>
      <c r="E153" s="27" t="s">
        <v>66</v>
      </c>
      <c r="F153" s="27" t="s">
        <v>62</v>
      </c>
      <c r="G153" s="27" t="s">
        <v>63</v>
      </c>
      <c r="H153" s="27" t="s">
        <v>67</v>
      </c>
      <c r="I153" s="122">
        <v>11942270.967741935</v>
      </c>
      <c r="J153" s="122"/>
      <c r="K153" s="122"/>
      <c r="L153" s="122">
        <v>11735716.129032258</v>
      </c>
      <c r="M153" s="123"/>
      <c r="N153" s="123"/>
    </row>
    <row r="154" spans="1:14" ht="30.65" customHeight="1" x14ac:dyDescent="0.35">
      <c r="A154" s="50" t="s">
        <v>230</v>
      </c>
      <c r="B154" s="25" t="s">
        <v>227</v>
      </c>
      <c r="C154" s="25" t="s">
        <v>228</v>
      </c>
      <c r="D154" s="26" t="s">
        <v>60</v>
      </c>
      <c r="E154" s="27" t="s">
        <v>66</v>
      </c>
      <c r="F154" s="27" t="s">
        <v>62</v>
      </c>
      <c r="G154" s="27" t="s">
        <v>69</v>
      </c>
      <c r="H154" s="27" t="s">
        <v>69</v>
      </c>
      <c r="I154" s="122">
        <v>284361.29032258067</v>
      </c>
      <c r="J154" s="122"/>
      <c r="K154" s="122"/>
      <c r="L154" s="122">
        <v>279445.16129032255</v>
      </c>
      <c r="M154" s="123"/>
      <c r="N154" s="123"/>
    </row>
    <row r="155" spans="1:14" ht="30.65" customHeight="1" x14ac:dyDescent="0.35">
      <c r="A155" s="50" t="s">
        <v>231</v>
      </c>
      <c r="B155" s="25" t="s">
        <v>227</v>
      </c>
      <c r="C155" s="25" t="s">
        <v>228</v>
      </c>
      <c r="D155" s="26" t="s">
        <v>60</v>
      </c>
      <c r="E155" s="27" t="s">
        <v>66</v>
      </c>
      <c r="F155" s="27" t="s">
        <v>62</v>
      </c>
      <c r="G155" s="27" t="s">
        <v>71</v>
      </c>
      <c r="H155" s="27" t="s">
        <v>71</v>
      </c>
      <c r="I155" s="122">
        <v>47406.451612903227</v>
      </c>
      <c r="J155" s="122"/>
      <c r="K155" s="122"/>
      <c r="L155" s="122">
        <v>46580.645161290318</v>
      </c>
      <c r="M155" s="123"/>
      <c r="N155" s="123"/>
    </row>
    <row r="156" spans="1:14" ht="30.65" customHeight="1" x14ac:dyDescent="0.35">
      <c r="A156" s="46" t="s">
        <v>232</v>
      </c>
      <c r="B156" s="25" t="s">
        <v>227</v>
      </c>
      <c r="C156" s="25" t="s">
        <v>228</v>
      </c>
      <c r="D156" s="26" t="s">
        <v>60</v>
      </c>
      <c r="E156" s="25" t="s">
        <v>73</v>
      </c>
      <c r="F156" s="25" t="s">
        <v>74</v>
      </c>
      <c r="G156" s="25" t="s">
        <v>63</v>
      </c>
      <c r="H156" s="25" t="s">
        <v>64</v>
      </c>
      <c r="I156" s="122">
        <v>9258645.1612903215</v>
      </c>
      <c r="J156" s="122"/>
      <c r="K156" s="122"/>
      <c r="L156" s="122">
        <v>9098516.1290322579</v>
      </c>
      <c r="M156" s="124"/>
      <c r="N156" s="124"/>
    </row>
    <row r="157" spans="1:14" ht="30.65" customHeight="1" x14ac:dyDescent="0.35">
      <c r="A157" s="47" t="s">
        <v>233</v>
      </c>
      <c r="B157" s="25" t="s">
        <v>227</v>
      </c>
      <c r="C157" s="25" t="s">
        <v>228</v>
      </c>
      <c r="D157" s="26" t="s">
        <v>60</v>
      </c>
      <c r="E157" s="25" t="s">
        <v>73</v>
      </c>
      <c r="F157" s="25" t="s">
        <v>74</v>
      </c>
      <c r="G157" s="25" t="s">
        <v>63</v>
      </c>
      <c r="H157" s="25" t="s">
        <v>67</v>
      </c>
      <c r="I157" s="122">
        <v>12670722.580645161</v>
      </c>
      <c r="J157" s="122"/>
      <c r="K157" s="122"/>
      <c r="L157" s="122">
        <v>12451574.193548387</v>
      </c>
      <c r="M157" s="124"/>
      <c r="N157" s="124"/>
    </row>
    <row r="158" spans="1:14" ht="30.65" customHeight="1" x14ac:dyDescent="0.35">
      <c r="A158" s="47" t="s">
        <v>234</v>
      </c>
      <c r="B158" s="25" t="s">
        <v>227</v>
      </c>
      <c r="C158" s="25" t="s">
        <v>228</v>
      </c>
      <c r="D158" s="26" t="s">
        <v>60</v>
      </c>
      <c r="E158" s="25" t="s">
        <v>73</v>
      </c>
      <c r="F158" s="25" t="s">
        <v>74</v>
      </c>
      <c r="G158" s="25" t="s">
        <v>69</v>
      </c>
      <c r="H158" s="25" t="s">
        <v>69</v>
      </c>
      <c r="I158" s="122">
        <v>308645.16129032255</v>
      </c>
      <c r="J158" s="122"/>
      <c r="K158" s="122"/>
      <c r="L158" s="122">
        <v>303303.22580645158</v>
      </c>
      <c r="M158" s="124"/>
      <c r="N158" s="124"/>
    </row>
    <row r="159" spans="1:14" ht="30.65" customHeight="1" x14ac:dyDescent="0.35">
      <c r="A159" s="47" t="s">
        <v>235</v>
      </c>
      <c r="B159" s="25" t="s">
        <v>227</v>
      </c>
      <c r="C159" s="25" t="s">
        <v>228</v>
      </c>
      <c r="D159" s="26" t="s">
        <v>60</v>
      </c>
      <c r="E159" s="25" t="s">
        <v>73</v>
      </c>
      <c r="F159" s="25" t="s">
        <v>74</v>
      </c>
      <c r="G159" s="25" t="s">
        <v>71</v>
      </c>
      <c r="H159" s="25" t="s">
        <v>71</v>
      </c>
      <c r="I159" s="122">
        <v>51445.161290322576</v>
      </c>
      <c r="J159" s="122"/>
      <c r="K159" s="122"/>
      <c r="L159" s="122">
        <v>50554.838709677417</v>
      </c>
      <c r="M159" s="124"/>
      <c r="N159" s="124"/>
    </row>
    <row r="160" spans="1:14" ht="30.65" customHeight="1" x14ac:dyDescent="0.35">
      <c r="A160" s="46" t="s">
        <v>236</v>
      </c>
      <c r="B160" s="25" t="s">
        <v>227</v>
      </c>
      <c r="C160" s="25" t="s">
        <v>228</v>
      </c>
      <c r="D160" s="26" t="s">
        <v>60</v>
      </c>
      <c r="E160" s="27" t="s">
        <v>61</v>
      </c>
      <c r="F160" s="27" t="s">
        <v>79</v>
      </c>
      <c r="G160" s="27" t="s">
        <v>63</v>
      </c>
      <c r="H160" s="27" t="s">
        <v>64</v>
      </c>
      <c r="I160" s="122">
        <v>9074670.9677419346</v>
      </c>
      <c r="J160" s="122"/>
      <c r="K160" s="122"/>
      <c r="L160" s="122">
        <v>8917716.1290322579</v>
      </c>
      <c r="M160" s="123"/>
      <c r="N160" s="123"/>
    </row>
    <row r="161" spans="1:14" ht="30.65" customHeight="1" x14ac:dyDescent="0.35">
      <c r="A161" s="50" t="s">
        <v>237</v>
      </c>
      <c r="B161" s="25" t="s">
        <v>227</v>
      </c>
      <c r="C161" s="25" t="s">
        <v>228</v>
      </c>
      <c r="D161" s="26" t="s">
        <v>60</v>
      </c>
      <c r="E161" s="27" t="s">
        <v>66</v>
      </c>
      <c r="F161" s="27" t="s">
        <v>79</v>
      </c>
      <c r="G161" s="27" t="s">
        <v>63</v>
      </c>
      <c r="H161" s="27" t="s">
        <v>67</v>
      </c>
      <c r="I161" s="122">
        <v>12704541.935483871</v>
      </c>
      <c r="J161" s="122"/>
      <c r="K161" s="122"/>
      <c r="L161" s="122">
        <v>12484800</v>
      </c>
      <c r="M161" s="123"/>
      <c r="N161" s="123"/>
    </row>
    <row r="162" spans="1:14" ht="30.65" customHeight="1" x14ac:dyDescent="0.35">
      <c r="A162" s="50" t="s">
        <v>238</v>
      </c>
      <c r="B162" s="25" t="s">
        <v>227</v>
      </c>
      <c r="C162" s="25" t="s">
        <v>228</v>
      </c>
      <c r="D162" s="26" t="s">
        <v>60</v>
      </c>
      <c r="E162" s="27" t="s">
        <v>66</v>
      </c>
      <c r="F162" s="27" t="s">
        <v>79</v>
      </c>
      <c r="G162" s="27" t="s">
        <v>69</v>
      </c>
      <c r="H162" s="27" t="s">
        <v>69</v>
      </c>
      <c r="I162" s="122">
        <v>302490.32258064515</v>
      </c>
      <c r="J162" s="122"/>
      <c r="K162" s="122"/>
      <c r="L162" s="122">
        <v>297264.51612903224</v>
      </c>
      <c r="M162" s="123"/>
      <c r="N162" s="123"/>
    </row>
    <row r="163" spans="1:14" ht="30.65" customHeight="1" x14ac:dyDescent="0.35">
      <c r="A163" s="50" t="s">
        <v>239</v>
      </c>
      <c r="B163" s="25" t="s">
        <v>227</v>
      </c>
      <c r="C163" s="25" t="s">
        <v>228</v>
      </c>
      <c r="D163" s="26" t="s">
        <v>60</v>
      </c>
      <c r="E163" s="27" t="s">
        <v>66</v>
      </c>
      <c r="F163" s="27" t="s">
        <v>79</v>
      </c>
      <c r="G163" s="27" t="s">
        <v>71</v>
      </c>
      <c r="H163" s="27" t="s">
        <v>71</v>
      </c>
      <c r="I163" s="122">
        <v>50425.806451612902</v>
      </c>
      <c r="J163" s="122"/>
      <c r="K163" s="122"/>
      <c r="L163" s="122">
        <v>49548.38709677419</v>
      </c>
      <c r="M163" s="123"/>
      <c r="N163" s="123"/>
    </row>
    <row r="164" spans="1:14" ht="30.65" customHeight="1" x14ac:dyDescent="0.35">
      <c r="A164" s="46" t="s">
        <v>240</v>
      </c>
      <c r="B164" s="25" t="s">
        <v>227</v>
      </c>
      <c r="C164" s="25" t="s">
        <v>228</v>
      </c>
      <c r="D164" s="26" t="s">
        <v>60</v>
      </c>
      <c r="E164" s="25" t="s">
        <v>113</v>
      </c>
      <c r="F164" s="25" t="s">
        <v>84</v>
      </c>
      <c r="G164" s="25" t="s">
        <v>63</v>
      </c>
      <c r="H164" s="25" t="s">
        <v>64</v>
      </c>
      <c r="I164" s="122">
        <v>9653909.6774193551</v>
      </c>
      <c r="J164" s="122"/>
      <c r="K164" s="122"/>
      <c r="L164" s="122">
        <v>9486941.935483871</v>
      </c>
      <c r="M164" s="124"/>
      <c r="N164" s="124"/>
    </row>
    <row r="165" spans="1:14" ht="30.65" customHeight="1" x14ac:dyDescent="0.35">
      <c r="A165" s="47" t="s">
        <v>241</v>
      </c>
      <c r="B165" s="25" t="s">
        <v>227</v>
      </c>
      <c r="C165" s="25" t="s">
        <v>228</v>
      </c>
      <c r="D165" s="26" t="s">
        <v>60</v>
      </c>
      <c r="E165" s="25" t="s">
        <v>113</v>
      </c>
      <c r="F165" s="25" t="s">
        <v>84</v>
      </c>
      <c r="G165" s="25" t="s">
        <v>63</v>
      </c>
      <c r="H165" s="25" t="s">
        <v>67</v>
      </c>
      <c r="I165" s="122">
        <v>13515458.064516129</v>
      </c>
      <c r="J165" s="122"/>
      <c r="K165" s="122"/>
      <c r="L165" s="122">
        <v>13281703.22580645</v>
      </c>
      <c r="M165" s="124"/>
      <c r="N165" s="124"/>
    </row>
    <row r="166" spans="1:14" ht="30.65" customHeight="1" x14ac:dyDescent="0.35">
      <c r="A166" s="47" t="s">
        <v>242</v>
      </c>
      <c r="B166" s="25" t="s">
        <v>227</v>
      </c>
      <c r="C166" s="25" t="s">
        <v>228</v>
      </c>
      <c r="D166" s="26" t="s">
        <v>60</v>
      </c>
      <c r="E166" s="25" t="s">
        <v>113</v>
      </c>
      <c r="F166" s="25" t="s">
        <v>84</v>
      </c>
      <c r="G166" s="25" t="s">
        <v>69</v>
      </c>
      <c r="H166" s="25" t="s">
        <v>69</v>
      </c>
      <c r="I166" s="122">
        <v>321793.54838709679</v>
      </c>
      <c r="J166" s="122"/>
      <c r="K166" s="122"/>
      <c r="L166" s="122">
        <v>316232.25806451612</v>
      </c>
      <c r="M166" s="124"/>
      <c r="N166" s="124"/>
    </row>
    <row r="167" spans="1:14" ht="30.65" customHeight="1" x14ac:dyDescent="0.35">
      <c r="A167" s="47" t="s">
        <v>243</v>
      </c>
      <c r="B167" s="25" t="s">
        <v>227</v>
      </c>
      <c r="C167" s="25" t="s">
        <v>228</v>
      </c>
      <c r="D167" s="26" t="s">
        <v>60</v>
      </c>
      <c r="E167" s="25" t="s">
        <v>113</v>
      </c>
      <c r="F167" s="25" t="s">
        <v>84</v>
      </c>
      <c r="G167" s="25" t="s">
        <v>71</v>
      </c>
      <c r="H167" s="25" t="s">
        <v>71</v>
      </c>
      <c r="I167" s="122">
        <v>53651.612903225803</v>
      </c>
      <c r="J167" s="122"/>
      <c r="K167" s="122"/>
      <c r="L167" s="122">
        <v>52722.580645161288</v>
      </c>
      <c r="M167" s="124"/>
      <c r="N167" s="124"/>
    </row>
    <row r="168" spans="1:14" s="1" customFormat="1" ht="30.65" customHeight="1" x14ac:dyDescent="0.35">
      <c r="A168" s="46" t="s">
        <v>244</v>
      </c>
      <c r="B168" s="25" t="s">
        <v>227</v>
      </c>
      <c r="C168" s="25" t="s">
        <v>228</v>
      </c>
      <c r="D168" s="26" t="s">
        <v>60</v>
      </c>
      <c r="E168" s="27" t="s">
        <v>61</v>
      </c>
      <c r="F168" s="27" t="s">
        <v>89</v>
      </c>
      <c r="G168" s="27" t="s">
        <v>63</v>
      </c>
      <c r="H168" s="27" t="s">
        <v>64</v>
      </c>
      <c r="I168" s="122">
        <v>10270103.22580645</v>
      </c>
      <c r="J168" s="122"/>
      <c r="K168" s="122"/>
      <c r="L168" s="122">
        <v>10092477.419354839</v>
      </c>
      <c r="M168" s="122"/>
      <c r="N168" s="122"/>
    </row>
    <row r="169" spans="1:14" s="1" customFormat="1" ht="30.65" customHeight="1" x14ac:dyDescent="0.35">
      <c r="A169" s="25" t="s">
        <v>245</v>
      </c>
      <c r="B169" s="25" t="s">
        <v>227</v>
      </c>
      <c r="C169" s="25" t="s">
        <v>228</v>
      </c>
      <c r="D169" s="26" t="s">
        <v>60</v>
      </c>
      <c r="E169" s="27" t="s">
        <v>66</v>
      </c>
      <c r="F169" s="27" t="s">
        <v>89</v>
      </c>
      <c r="G169" s="27" t="s">
        <v>63</v>
      </c>
      <c r="H169" s="27" t="s">
        <v>67</v>
      </c>
      <c r="I169" s="122">
        <v>14378154.838709677</v>
      </c>
      <c r="J169" s="122"/>
      <c r="K169" s="122"/>
      <c r="L169" s="122">
        <v>14129483.870967742</v>
      </c>
      <c r="M169" s="122"/>
      <c r="N169" s="122"/>
    </row>
    <row r="170" spans="1:14" s="1" customFormat="1" ht="30.65" customHeight="1" x14ac:dyDescent="0.35">
      <c r="A170" s="25" t="s">
        <v>246</v>
      </c>
      <c r="B170" s="25" t="s">
        <v>227</v>
      </c>
      <c r="C170" s="25" t="s">
        <v>228</v>
      </c>
      <c r="D170" s="26" t="s">
        <v>60</v>
      </c>
      <c r="E170" s="27" t="s">
        <v>66</v>
      </c>
      <c r="F170" s="27" t="s">
        <v>89</v>
      </c>
      <c r="G170" s="27" t="s">
        <v>69</v>
      </c>
      <c r="H170" s="27" t="s">
        <v>69</v>
      </c>
      <c r="I170" s="122">
        <v>342361.29032258061</v>
      </c>
      <c r="J170" s="122"/>
      <c r="K170" s="122"/>
      <c r="L170" s="122">
        <v>336438.70967741933</v>
      </c>
      <c r="M170" s="122"/>
      <c r="N170" s="122"/>
    </row>
    <row r="171" spans="1:14" s="1" customFormat="1" ht="30.65" customHeight="1" x14ac:dyDescent="0.35">
      <c r="A171" s="25" t="s">
        <v>247</v>
      </c>
      <c r="B171" s="25" t="s">
        <v>227</v>
      </c>
      <c r="C171" s="25" t="s">
        <v>228</v>
      </c>
      <c r="D171" s="26" t="s">
        <v>60</v>
      </c>
      <c r="E171" s="27" t="s">
        <v>66</v>
      </c>
      <c r="F171" s="27" t="s">
        <v>89</v>
      </c>
      <c r="G171" s="27" t="s">
        <v>71</v>
      </c>
      <c r="H171" s="27" t="s">
        <v>71</v>
      </c>
      <c r="I171" s="122">
        <v>57083.870967741932</v>
      </c>
      <c r="J171" s="122"/>
      <c r="K171" s="122"/>
      <c r="L171" s="122">
        <v>56090.322580645159</v>
      </c>
      <c r="M171" s="122"/>
      <c r="N171" s="122"/>
    </row>
    <row r="172" spans="1:14" ht="30.65" customHeight="1" x14ac:dyDescent="0.35">
      <c r="A172" s="46" t="s">
        <v>248</v>
      </c>
      <c r="B172" s="25" t="s">
        <v>227</v>
      </c>
      <c r="C172" s="25" t="s">
        <v>228</v>
      </c>
      <c r="D172" s="26" t="s">
        <v>60</v>
      </c>
      <c r="E172" s="25" t="s">
        <v>113</v>
      </c>
      <c r="F172" s="25" t="s">
        <v>94</v>
      </c>
      <c r="G172" s="25" t="s">
        <v>63</v>
      </c>
      <c r="H172" s="25" t="s">
        <v>64</v>
      </c>
      <c r="I172" s="122">
        <v>10925638.709677419</v>
      </c>
      <c r="J172" s="122"/>
      <c r="K172" s="122"/>
      <c r="L172" s="122">
        <v>10736670.967741935</v>
      </c>
      <c r="M172" s="124"/>
      <c r="N172" s="124"/>
    </row>
    <row r="173" spans="1:14" ht="30.65" customHeight="1" x14ac:dyDescent="0.35">
      <c r="A173" s="47" t="s">
        <v>249</v>
      </c>
      <c r="B173" s="25" t="s">
        <v>227</v>
      </c>
      <c r="C173" s="25" t="s">
        <v>228</v>
      </c>
      <c r="D173" s="26" t="s">
        <v>60</v>
      </c>
      <c r="E173" s="25" t="s">
        <v>113</v>
      </c>
      <c r="F173" s="25" t="s">
        <v>94</v>
      </c>
      <c r="G173" s="25" t="s">
        <v>63</v>
      </c>
      <c r="H173" s="25" t="s">
        <v>67</v>
      </c>
      <c r="I173" s="122">
        <v>15295896.774193548</v>
      </c>
      <c r="J173" s="122"/>
      <c r="K173" s="122"/>
      <c r="L173" s="122">
        <v>15031341.935483871</v>
      </c>
      <c r="M173" s="124"/>
      <c r="N173" s="124"/>
    </row>
    <row r="174" spans="1:14" ht="30.65" customHeight="1" x14ac:dyDescent="0.35">
      <c r="A174" s="47" t="s">
        <v>250</v>
      </c>
      <c r="B174" s="25" t="s">
        <v>227</v>
      </c>
      <c r="C174" s="25" t="s">
        <v>228</v>
      </c>
      <c r="D174" s="26" t="s">
        <v>60</v>
      </c>
      <c r="E174" s="25" t="s">
        <v>113</v>
      </c>
      <c r="F174" s="25" t="s">
        <v>94</v>
      </c>
      <c r="G174" s="25" t="s">
        <v>69</v>
      </c>
      <c r="H174" s="25" t="s">
        <v>69</v>
      </c>
      <c r="I174" s="122">
        <v>364193.54838709679</v>
      </c>
      <c r="J174" s="122"/>
      <c r="K174" s="122"/>
      <c r="L174" s="122">
        <v>357896.77419354836</v>
      </c>
      <c r="M174" s="124"/>
      <c r="N174" s="124"/>
    </row>
    <row r="175" spans="1:14" ht="30.65" customHeight="1" x14ac:dyDescent="0.35">
      <c r="A175" s="47" t="s">
        <v>251</v>
      </c>
      <c r="B175" s="25" t="s">
        <v>227</v>
      </c>
      <c r="C175" s="25" t="s">
        <v>228</v>
      </c>
      <c r="D175" s="26" t="s">
        <v>60</v>
      </c>
      <c r="E175" s="25" t="s">
        <v>113</v>
      </c>
      <c r="F175" s="25" t="s">
        <v>94</v>
      </c>
      <c r="G175" s="25" t="s">
        <v>71</v>
      </c>
      <c r="H175" s="25" t="s">
        <v>71</v>
      </c>
      <c r="I175" s="122">
        <v>60709.677419354834</v>
      </c>
      <c r="J175" s="122"/>
      <c r="K175" s="122"/>
      <c r="L175" s="122">
        <v>59664.516129032258</v>
      </c>
      <c r="M175" s="124"/>
      <c r="N175" s="124"/>
    </row>
    <row r="176" spans="1:14" ht="30.65" customHeight="1" x14ac:dyDescent="0.35">
      <c r="A176" s="49" t="s">
        <v>252</v>
      </c>
      <c r="B176" s="25" t="s">
        <v>227</v>
      </c>
      <c r="C176" s="19" t="s">
        <v>253</v>
      </c>
      <c r="D176" s="26" t="s">
        <v>60</v>
      </c>
      <c r="E176" s="27" t="s">
        <v>61</v>
      </c>
      <c r="F176" s="27" t="s">
        <v>62</v>
      </c>
      <c r="G176" s="27" t="s">
        <v>63</v>
      </c>
      <c r="H176" s="27" t="s">
        <v>64</v>
      </c>
      <c r="I176" s="122">
        <v>10320529.032258064</v>
      </c>
      <c r="J176" s="122"/>
      <c r="K176" s="122"/>
      <c r="L176" s="122">
        <v>9923974.1935483869</v>
      </c>
      <c r="M176" s="123"/>
      <c r="N176" s="123"/>
    </row>
    <row r="177" spans="1:14" ht="30.65" customHeight="1" x14ac:dyDescent="0.35">
      <c r="A177" s="50" t="s">
        <v>254</v>
      </c>
      <c r="B177" s="25" t="s">
        <v>227</v>
      </c>
      <c r="C177" s="19" t="s">
        <v>253</v>
      </c>
      <c r="D177" s="26" t="s">
        <v>60</v>
      </c>
      <c r="E177" s="27" t="s">
        <v>66</v>
      </c>
      <c r="F177" s="27" t="s">
        <v>62</v>
      </c>
      <c r="G177" s="27" t="s">
        <v>63</v>
      </c>
      <c r="H177" s="27" t="s">
        <v>67</v>
      </c>
      <c r="I177" s="122">
        <v>11942296.774193548</v>
      </c>
      <c r="J177" s="122"/>
      <c r="K177" s="122"/>
      <c r="L177" s="122">
        <v>11735741.935483871</v>
      </c>
      <c r="M177" s="123"/>
      <c r="N177" s="123"/>
    </row>
    <row r="178" spans="1:14" ht="30.65" customHeight="1" x14ac:dyDescent="0.35">
      <c r="A178" s="50" t="s">
        <v>255</v>
      </c>
      <c r="B178" s="25" t="s">
        <v>227</v>
      </c>
      <c r="C178" s="19" t="s">
        <v>253</v>
      </c>
      <c r="D178" s="26" t="s">
        <v>60</v>
      </c>
      <c r="E178" s="27" t="s">
        <v>66</v>
      </c>
      <c r="F178" s="27" t="s">
        <v>62</v>
      </c>
      <c r="G178" s="27" t="s">
        <v>69</v>
      </c>
      <c r="H178" s="27" t="s">
        <v>69</v>
      </c>
      <c r="I178" s="122">
        <v>284335.48387096776</v>
      </c>
      <c r="J178" s="122"/>
      <c r="K178" s="122"/>
      <c r="L178" s="122">
        <v>279419.3548387097</v>
      </c>
      <c r="M178" s="123"/>
      <c r="N178" s="123"/>
    </row>
    <row r="179" spans="1:14" ht="30.65" customHeight="1" x14ac:dyDescent="0.35">
      <c r="A179" s="50" t="s">
        <v>256</v>
      </c>
      <c r="B179" s="25" t="s">
        <v>227</v>
      </c>
      <c r="C179" s="19" t="s">
        <v>253</v>
      </c>
      <c r="D179" s="26" t="s">
        <v>60</v>
      </c>
      <c r="E179" s="27" t="s">
        <v>66</v>
      </c>
      <c r="F179" s="27" t="s">
        <v>62</v>
      </c>
      <c r="G179" s="27" t="s">
        <v>71</v>
      </c>
      <c r="H179" s="27" t="s">
        <v>71</v>
      </c>
      <c r="I179" s="122">
        <v>47406.451612903227</v>
      </c>
      <c r="J179" s="122"/>
      <c r="K179" s="122"/>
      <c r="L179" s="122">
        <v>46580.645161290318</v>
      </c>
      <c r="M179" s="123"/>
      <c r="N179" s="123"/>
    </row>
    <row r="180" spans="1:14" ht="30.65" customHeight="1" x14ac:dyDescent="0.35">
      <c r="A180" s="46" t="s">
        <v>257</v>
      </c>
      <c r="B180" s="25" t="s">
        <v>227</v>
      </c>
      <c r="C180" s="19" t="s">
        <v>253</v>
      </c>
      <c r="D180" s="26" t="s">
        <v>60</v>
      </c>
      <c r="E180" s="25" t="s">
        <v>73</v>
      </c>
      <c r="F180" s="25" t="s">
        <v>74</v>
      </c>
      <c r="G180" s="25" t="s">
        <v>63</v>
      </c>
      <c r="H180" s="25" t="s">
        <v>64</v>
      </c>
      <c r="I180" s="122">
        <v>9222903.2258064505</v>
      </c>
      <c r="J180" s="122"/>
      <c r="K180" s="122"/>
      <c r="L180" s="122">
        <v>9063393.5483870972</v>
      </c>
      <c r="M180" s="124"/>
      <c r="N180" s="124"/>
    </row>
    <row r="181" spans="1:14" ht="30.65" customHeight="1" x14ac:dyDescent="0.35">
      <c r="A181" s="47" t="s">
        <v>258</v>
      </c>
      <c r="B181" s="25" t="s">
        <v>227</v>
      </c>
      <c r="C181" s="19" t="s">
        <v>253</v>
      </c>
      <c r="D181" s="26" t="s">
        <v>60</v>
      </c>
      <c r="E181" s="25" t="s">
        <v>73</v>
      </c>
      <c r="F181" s="25" t="s">
        <v>74</v>
      </c>
      <c r="G181" s="25" t="s">
        <v>63</v>
      </c>
      <c r="H181" s="25" t="s">
        <v>67</v>
      </c>
      <c r="I181" s="122">
        <v>12634980.64516129</v>
      </c>
      <c r="J181" s="122"/>
      <c r="K181" s="122"/>
      <c r="L181" s="122">
        <v>12416451.612903226</v>
      </c>
      <c r="M181" s="124"/>
      <c r="N181" s="124"/>
    </row>
    <row r="182" spans="1:14" ht="30.65" customHeight="1" x14ac:dyDescent="0.35">
      <c r="A182" s="47" t="s">
        <v>259</v>
      </c>
      <c r="B182" s="25" t="s">
        <v>227</v>
      </c>
      <c r="C182" s="19" t="s">
        <v>253</v>
      </c>
      <c r="D182" s="26" t="s">
        <v>60</v>
      </c>
      <c r="E182" s="25" t="s">
        <v>73</v>
      </c>
      <c r="F182" s="25" t="s">
        <v>74</v>
      </c>
      <c r="G182" s="25" t="s">
        <v>69</v>
      </c>
      <c r="H182" s="25" t="s">
        <v>69</v>
      </c>
      <c r="I182" s="122">
        <v>307445.16129032255</v>
      </c>
      <c r="J182" s="122"/>
      <c r="K182" s="122"/>
      <c r="L182" s="122">
        <v>302129.03225806449</v>
      </c>
      <c r="M182" s="124"/>
      <c r="N182" s="124"/>
    </row>
    <row r="183" spans="1:14" ht="30.65" customHeight="1" x14ac:dyDescent="0.35">
      <c r="A183" s="47" t="s">
        <v>260</v>
      </c>
      <c r="B183" s="25" t="s">
        <v>227</v>
      </c>
      <c r="C183" s="19" t="s">
        <v>253</v>
      </c>
      <c r="D183" s="26" t="s">
        <v>60</v>
      </c>
      <c r="E183" s="25" t="s">
        <v>73</v>
      </c>
      <c r="F183" s="25" t="s">
        <v>74</v>
      </c>
      <c r="G183" s="25" t="s">
        <v>71</v>
      </c>
      <c r="H183" s="25" t="s">
        <v>71</v>
      </c>
      <c r="I183" s="122">
        <v>51238.709677419356</v>
      </c>
      <c r="J183" s="122"/>
      <c r="K183" s="122"/>
      <c r="L183" s="122">
        <v>50361.290322580644</v>
      </c>
      <c r="M183" s="124"/>
      <c r="N183" s="124"/>
    </row>
    <row r="184" spans="1:14" ht="30.65" customHeight="1" x14ac:dyDescent="0.35">
      <c r="A184" s="46" t="s">
        <v>261</v>
      </c>
      <c r="B184" s="25" t="s">
        <v>227</v>
      </c>
      <c r="C184" s="19" t="s">
        <v>253</v>
      </c>
      <c r="D184" s="26" t="s">
        <v>60</v>
      </c>
      <c r="E184" s="27" t="s">
        <v>61</v>
      </c>
      <c r="F184" s="27" t="s">
        <v>79</v>
      </c>
      <c r="G184" s="27" t="s">
        <v>63</v>
      </c>
      <c r="H184" s="27" t="s">
        <v>64</v>
      </c>
      <c r="I184" s="122">
        <v>9074670.9677419346</v>
      </c>
      <c r="J184" s="122"/>
      <c r="K184" s="122"/>
      <c r="L184" s="122">
        <v>8917729.0322580636</v>
      </c>
      <c r="M184" s="123"/>
      <c r="N184" s="123"/>
    </row>
    <row r="185" spans="1:14" ht="30.65" customHeight="1" x14ac:dyDescent="0.35">
      <c r="A185" s="50" t="s">
        <v>262</v>
      </c>
      <c r="B185" s="25" t="s">
        <v>227</v>
      </c>
      <c r="C185" s="19" t="s">
        <v>253</v>
      </c>
      <c r="D185" s="26" t="s">
        <v>60</v>
      </c>
      <c r="E185" s="27" t="s">
        <v>66</v>
      </c>
      <c r="F185" s="27" t="s">
        <v>79</v>
      </c>
      <c r="G185" s="27" t="s">
        <v>63</v>
      </c>
      <c r="H185" s="27" t="s">
        <v>67</v>
      </c>
      <c r="I185" s="122">
        <v>12704567.741935484</v>
      </c>
      <c r="J185" s="122"/>
      <c r="K185" s="122"/>
      <c r="L185" s="122">
        <v>12484825.806451613</v>
      </c>
      <c r="M185" s="123"/>
      <c r="N185" s="123"/>
    </row>
    <row r="186" spans="1:14" ht="30.65" customHeight="1" x14ac:dyDescent="0.35">
      <c r="A186" s="50" t="s">
        <v>263</v>
      </c>
      <c r="B186" s="25" t="s">
        <v>227</v>
      </c>
      <c r="C186" s="19" t="s">
        <v>253</v>
      </c>
      <c r="D186" s="26" t="s">
        <v>60</v>
      </c>
      <c r="E186" s="27" t="s">
        <v>66</v>
      </c>
      <c r="F186" s="27" t="s">
        <v>79</v>
      </c>
      <c r="G186" s="27" t="s">
        <v>69</v>
      </c>
      <c r="H186" s="27" t="s">
        <v>69</v>
      </c>
      <c r="I186" s="122">
        <v>302503.22580645158</v>
      </c>
      <c r="J186" s="122"/>
      <c r="K186" s="122"/>
      <c r="L186" s="122">
        <v>297277.41935483873</v>
      </c>
      <c r="M186" s="123"/>
      <c r="N186" s="123"/>
    </row>
    <row r="187" spans="1:14" ht="30.65" customHeight="1" x14ac:dyDescent="0.35">
      <c r="A187" s="50" t="s">
        <v>264</v>
      </c>
      <c r="B187" s="25" t="s">
        <v>227</v>
      </c>
      <c r="C187" s="19" t="s">
        <v>253</v>
      </c>
      <c r="D187" s="26" t="s">
        <v>60</v>
      </c>
      <c r="E187" s="27" t="s">
        <v>66</v>
      </c>
      <c r="F187" s="27" t="s">
        <v>79</v>
      </c>
      <c r="G187" s="27" t="s">
        <v>71</v>
      </c>
      <c r="H187" s="27" t="s">
        <v>71</v>
      </c>
      <c r="I187" s="122">
        <v>50438.709677419356</v>
      </c>
      <c r="J187" s="122"/>
      <c r="K187" s="122"/>
      <c r="L187" s="122">
        <v>49561.290322580644</v>
      </c>
      <c r="M187" s="123"/>
      <c r="N187" s="123"/>
    </row>
    <row r="188" spans="1:14" ht="30.65" customHeight="1" x14ac:dyDescent="0.35">
      <c r="A188" s="46" t="s">
        <v>265</v>
      </c>
      <c r="B188" s="25" t="s">
        <v>227</v>
      </c>
      <c r="C188" s="19" t="s">
        <v>253</v>
      </c>
      <c r="D188" s="26" t="s">
        <v>60</v>
      </c>
      <c r="E188" s="25" t="s">
        <v>113</v>
      </c>
      <c r="F188" s="25" t="s">
        <v>84</v>
      </c>
      <c r="G188" s="25" t="s">
        <v>63</v>
      </c>
      <c r="H188" s="25" t="s">
        <v>64</v>
      </c>
      <c r="I188" s="122">
        <v>9653909.6774193551</v>
      </c>
      <c r="J188" s="122"/>
      <c r="K188" s="122"/>
      <c r="L188" s="122">
        <v>9486941.935483871</v>
      </c>
      <c r="M188" s="124"/>
      <c r="N188" s="124"/>
    </row>
    <row r="189" spans="1:14" ht="30.65" customHeight="1" x14ac:dyDescent="0.35">
      <c r="A189" s="47" t="s">
        <v>266</v>
      </c>
      <c r="B189" s="25" t="s">
        <v>227</v>
      </c>
      <c r="C189" s="19" t="s">
        <v>253</v>
      </c>
      <c r="D189" s="26" t="s">
        <v>60</v>
      </c>
      <c r="E189" s="25" t="s">
        <v>113</v>
      </c>
      <c r="F189" s="25" t="s">
        <v>84</v>
      </c>
      <c r="G189" s="25" t="s">
        <v>63</v>
      </c>
      <c r="H189" s="25" t="s">
        <v>67</v>
      </c>
      <c r="I189" s="122">
        <v>13515509.677419355</v>
      </c>
      <c r="J189" s="122"/>
      <c r="K189" s="122"/>
      <c r="L189" s="122">
        <v>13281754.838709677</v>
      </c>
      <c r="M189" s="124"/>
      <c r="N189" s="124"/>
    </row>
    <row r="190" spans="1:14" ht="30.65" customHeight="1" x14ac:dyDescent="0.35">
      <c r="A190" s="47" t="s">
        <v>267</v>
      </c>
      <c r="B190" s="25" t="s">
        <v>227</v>
      </c>
      <c r="C190" s="19" t="s">
        <v>253</v>
      </c>
      <c r="D190" s="26" t="s">
        <v>60</v>
      </c>
      <c r="E190" s="25" t="s">
        <v>113</v>
      </c>
      <c r="F190" s="25" t="s">
        <v>84</v>
      </c>
      <c r="G190" s="25" t="s">
        <v>69</v>
      </c>
      <c r="H190" s="25" t="s">
        <v>69</v>
      </c>
      <c r="I190" s="122">
        <v>321806.45161290321</v>
      </c>
      <c r="J190" s="122"/>
      <c r="K190" s="122"/>
      <c r="L190" s="122">
        <v>316245.16129032255</v>
      </c>
      <c r="M190" s="124"/>
      <c r="N190" s="124"/>
    </row>
    <row r="191" spans="1:14" ht="30.65" customHeight="1" x14ac:dyDescent="0.35">
      <c r="A191" s="47" t="s">
        <v>268</v>
      </c>
      <c r="B191" s="25" t="s">
        <v>227</v>
      </c>
      <c r="C191" s="19" t="s">
        <v>253</v>
      </c>
      <c r="D191" s="26" t="s">
        <v>60</v>
      </c>
      <c r="E191" s="25" t="s">
        <v>113</v>
      </c>
      <c r="F191" s="25" t="s">
        <v>84</v>
      </c>
      <c r="G191" s="25" t="s">
        <v>71</v>
      </c>
      <c r="H191" s="25" t="s">
        <v>71</v>
      </c>
      <c r="I191" s="122">
        <v>53651.612903225803</v>
      </c>
      <c r="J191" s="122"/>
      <c r="K191" s="122"/>
      <c r="L191" s="122">
        <v>52722.580645161288</v>
      </c>
      <c r="M191" s="124"/>
      <c r="N191" s="124"/>
    </row>
    <row r="192" spans="1:14" s="1" customFormat="1" ht="30.65" customHeight="1" x14ac:dyDescent="0.35">
      <c r="A192" s="46" t="s">
        <v>269</v>
      </c>
      <c r="B192" s="25" t="s">
        <v>227</v>
      </c>
      <c r="C192" s="19" t="s">
        <v>253</v>
      </c>
      <c r="D192" s="26" t="s">
        <v>60</v>
      </c>
      <c r="E192" s="27" t="s">
        <v>61</v>
      </c>
      <c r="F192" s="27" t="s">
        <v>89</v>
      </c>
      <c r="G192" s="27" t="s">
        <v>63</v>
      </c>
      <c r="H192" s="27" t="s">
        <v>64</v>
      </c>
      <c r="I192" s="122">
        <v>10270129.032258064</v>
      </c>
      <c r="J192" s="122"/>
      <c r="K192" s="122"/>
      <c r="L192" s="122">
        <v>10092503.22580645</v>
      </c>
      <c r="M192" s="122"/>
      <c r="N192" s="122"/>
    </row>
    <row r="193" spans="1:14" s="1" customFormat="1" ht="30.65" customHeight="1" x14ac:dyDescent="0.35">
      <c r="A193" s="50" t="s">
        <v>270</v>
      </c>
      <c r="B193" s="25" t="s">
        <v>227</v>
      </c>
      <c r="C193" s="19" t="s">
        <v>253</v>
      </c>
      <c r="D193" s="26" t="s">
        <v>60</v>
      </c>
      <c r="E193" s="27" t="s">
        <v>66</v>
      </c>
      <c r="F193" s="27" t="s">
        <v>89</v>
      </c>
      <c r="G193" s="27" t="s">
        <v>63</v>
      </c>
      <c r="H193" s="27" t="s">
        <v>67</v>
      </c>
      <c r="I193" s="122">
        <v>14378167.741935484</v>
      </c>
      <c r="J193" s="122"/>
      <c r="K193" s="122"/>
      <c r="L193" s="122">
        <v>14129496.774193548</v>
      </c>
      <c r="M193" s="122"/>
      <c r="N193" s="122"/>
    </row>
    <row r="194" spans="1:14" s="1" customFormat="1" ht="30.65" customHeight="1" x14ac:dyDescent="0.35">
      <c r="A194" s="50" t="s">
        <v>271</v>
      </c>
      <c r="B194" s="25" t="s">
        <v>227</v>
      </c>
      <c r="C194" s="19" t="s">
        <v>253</v>
      </c>
      <c r="D194" s="26" t="s">
        <v>60</v>
      </c>
      <c r="E194" s="27" t="s">
        <v>66</v>
      </c>
      <c r="F194" s="27" t="s">
        <v>89</v>
      </c>
      <c r="G194" s="27" t="s">
        <v>69</v>
      </c>
      <c r="H194" s="27" t="s">
        <v>69</v>
      </c>
      <c r="I194" s="122">
        <v>342361.29032258061</v>
      </c>
      <c r="J194" s="122"/>
      <c r="K194" s="122"/>
      <c r="L194" s="122">
        <v>336438.70967741933</v>
      </c>
      <c r="M194" s="122"/>
      <c r="N194" s="122"/>
    </row>
    <row r="195" spans="1:14" s="1" customFormat="1" ht="30.65" customHeight="1" x14ac:dyDescent="0.35">
      <c r="A195" s="50" t="s">
        <v>272</v>
      </c>
      <c r="B195" s="25" t="s">
        <v>227</v>
      </c>
      <c r="C195" s="19" t="s">
        <v>253</v>
      </c>
      <c r="D195" s="26" t="s">
        <v>60</v>
      </c>
      <c r="E195" s="27" t="s">
        <v>66</v>
      </c>
      <c r="F195" s="27" t="s">
        <v>89</v>
      </c>
      <c r="G195" s="27" t="s">
        <v>71</v>
      </c>
      <c r="H195" s="27" t="s">
        <v>71</v>
      </c>
      <c r="I195" s="122">
        <v>57083.870967741932</v>
      </c>
      <c r="J195" s="122"/>
      <c r="K195" s="122"/>
      <c r="L195" s="122">
        <v>56090.322580645159</v>
      </c>
      <c r="M195" s="122"/>
      <c r="N195" s="122"/>
    </row>
    <row r="196" spans="1:14" ht="30.65" customHeight="1" x14ac:dyDescent="0.35">
      <c r="A196" s="46" t="s">
        <v>273</v>
      </c>
      <c r="B196" s="25" t="s">
        <v>227</v>
      </c>
      <c r="C196" s="19" t="s">
        <v>253</v>
      </c>
      <c r="D196" s="26" t="s">
        <v>60</v>
      </c>
      <c r="E196" s="25" t="s">
        <v>113</v>
      </c>
      <c r="F196" s="25" t="s">
        <v>94</v>
      </c>
      <c r="G196" s="25" t="s">
        <v>63</v>
      </c>
      <c r="H196" s="25" t="s">
        <v>64</v>
      </c>
      <c r="I196" s="122">
        <v>10925664.516129032</v>
      </c>
      <c r="J196" s="122"/>
      <c r="K196" s="122"/>
      <c r="L196" s="122">
        <v>10736696.774193548</v>
      </c>
      <c r="M196" s="124"/>
      <c r="N196" s="124"/>
    </row>
    <row r="197" spans="1:14" ht="30.65" customHeight="1" x14ac:dyDescent="0.35">
      <c r="A197" s="47" t="s">
        <v>274</v>
      </c>
      <c r="B197" s="25" t="s">
        <v>227</v>
      </c>
      <c r="C197" s="19" t="s">
        <v>253</v>
      </c>
      <c r="D197" s="26" t="s">
        <v>60</v>
      </c>
      <c r="E197" s="25" t="s">
        <v>113</v>
      </c>
      <c r="F197" s="25" t="s">
        <v>94</v>
      </c>
      <c r="G197" s="25" t="s">
        <v>63</v>
      </c>
      <c r="H197" s="25" t="s">
        <v>67</v>
      </c>
      <c r="I197" s="122">
        <v>15295935.483870968</v>
      </c>
      <c r="J197" s="122"/>
      <c r="K197" s="122"/>
      <c r="L197" s="122">
        <v>15031393.548387097</v>
      </c>
      <c r="M197" s="124"/>
      <c r="N197" s="124"/>
    </row>
    <row r="198" spans="1:14" ht="30.65" customHeight="1" x14ac:dyDescent="0.35">
      <c r="A198" s="47" t="s">
        <v>275</v>
      </c>
      <c r="B198" s="25" t="s">
        <v>227</v>
      </c>
      <c r="C198" s="19" t="s">
        <v>253</v>
      </c>
      <c r="D198" s="26" t="s">
        <v>60</v>
      </c>
      <c r="E198" s="25" t="s">
        <v>113</v>
      </c>
      <c r="F198" s="25" t="s">
        <v>94</v>
      </c>
      <c r="G198" s="25" t="s">
        <v>69</v>
      </c>
      <c r="H198" s="25" t="s">
        <v>69</v>
      </c>
      <c r="I198" s="122">
        <v>364180.6451612903</v>
      </c>
      <c r="J198" s="122"/>
      <c r="K198" s="122"/>
      <c r="L198" s="122">
        <v>357896.77419354836</v>
      </c>
      <c r="M198" s="124"/>
      <c r="N198" s="124"/>
    </row>
    <row r="199" spans="1:14" ht="30.65" customHeight="1" x14ac:dyDescent="0.35">
      <c r="A199" s="47" t="s">
        <v>276</v>
      </c>
      <c r="B199" s="25" t="s">
        <v>227</v>
      </c>
      <c r="C199" s="19" t="s">
        <v>253</v>
      </c>
      <c r="D199" s="26" t="s">
        <v>60</v>
      </c>
      <c r="E199" s="25" t="s">
        <v>113</v>
      </c>
      <c r="F199" s="25" t="s">
        <v>94</v>
      </c>
      <c r="G199" s="25" t="s">
        <v>71</v>
      </c>
      <c r="H199" s="25" t="s">
        <v>71</v>
      </c>
      <c r="I199" s="122">
        <v>60696.774193548386</v>
      </c>
      <c r="J199" s="122"/>
      <c r="K199" s="122"/>
      <c r="L199" s="122">
        <v>59651.612903225803</v>
      </c>
      <c r="M199" s="124"/>
      <c r="N199" s="124"/>
    </row>
    <row r="200" spans="1:14" ht="30.65" customHeight="1" x14ac:dyDescent="0.35">
      <c r="A200" s="49" t="s">
        <v>277</v>
      </c>
      <c r="B200" s="25" t="s">
        <v>227</v>
      </c>
      <c r="C200" s="25" t="s">
        <v>278</v>
      </c>
      <c r="D200" s="26" t="s">
        <v>60</v>
      </c>
      <c r="E200" s="27" t="s">
        <v>61</v>
      </c>
      <c r="F200" s="27" t="s">
        <v>62</v>
      </c>
      <c r="G200" s="27" t="s">
        <v>63</v>
      </c>
      <c r="H200" s="27" t="s">
        <v>64</v>
      </c>
      <c r="I200" s="122">
        <v>10320529.032258064</v>
      </c>
      <c r="J200" s="122"/>
      <c r="K200" s="122"/>
      <c r="L200" s="122">
        <v>9923974.1935483869</v>
      </c>
      <c r="M200" s="123"/>
      <c r="N200" s="123"/>
    </row>
    <row r="201" spans="1:14" ht="30.65" customHeight="1" x14ac:dyDescent="0.35">
      <c r="A201" s="50" t="s">
        <v>279</v>
      </c>
      <c r="B201" s="25" t="s">
        <v>227</v>
      </c>
      <c r="C201" s="25" t="s">
        <v>278</v>
      </c>
      <c r="D201" s="26" t="s">
        <v>60</v>
      </c>
      <c r="E201" s="27" t="s">
        <v>66</v>
      </c>
      <c r="F201" s="27" t="s">
        <v>62</v>
      </c>
      <c r="G201" s="27" t="s">
        <v>63</v>
      </c>
      <c r="H201" s="27" t="s">
        <v>67</v>
      </c>
      <c r="I201" s="122">
        <v>11942296.774193548</v>
      </c>
      <c r="J201" s="122"/>
      <c r="K201" s="122"/>
      <c r="L201" s="122">
        <v>11735741.935483871</v>
      </c>
      <c r="M201" s="123"/>
      <c r="N201" s="123"/>
    </row>
    <row r="202" spans="1:14" ht="30.65" customHeight="1" x14ac:dyDescent="0.35">
      <c r="A202" s="50" t="s">
        <v>280</v>
      </c>
      <c r="B202" s="25" t="s">
        <v>227</v>
      </c>
      <c r="C202" s="25" t="s">
        <v>278</v>
      </c>
      <c r="D202" s="26" t="s">
        <v>60</v>
      </c>
      <c r="E202" s="27" t="s">
        <v>66</v>
      </c>
      <c r="F202" s="27" t="s">
        <v>62</v>
      </c>
      <c r="G202" s="27" t="s">
        <v>69</v>
      </c>
      <c r="H202" s="27" t="s">
        <v>69</v>
      </c>
      <c r="I202" s="122">
        <v>284335.48387096776</v>
      </c>
      <c r="J202" s="122"/>
      <c r="K202" s="122"/>
      <c r="L202" s="122">
        <v>279419.3548387097</v>
      </c>
      <c r="M202" s="123"/>
      <c r="N202" s="123"/>
    </row>
    <row r="203" spans="1:14" ht="30.65" customHeight="1" x14ac:dyDescent="0.35">
      <c r="A203" s="50" t="s">
        <v>281</v>
      </c>
      <c r="B203" s="25" t="s">
        <v>227</v>
      </c>
      <c r="C203" s="25" t="s">
        <v>278</v>
      </c>
      <c r="D203" s="26" t="s">
        <v>60</v>
      </c>
      <c r="E203" s="27" t="s">
        <v>66</v>
      </c>
      <c r="F203" s="27" t="s">
        <v>62</v>
      </c>
      <c r="G203" s="27" t="s">
        <v>71</v>
      </c>
      <c r="H203" s="27" t="s">
        <v>71</v>
      </c>
      <c r="I203" s="122">
        <v>47406.451612903227</v>
      </c>
      <c r="J203" s="122"/>
      <c r="K203" s="122"/>
      <c r="L203" s="122">
        <v>46580.645161290318</v>
      </c>
      <c r="M203" s="123"/>
      <c r="N203" s="123"/>
    </row>
    <row r="204" spans="1:14" ht="30.65" customHeight="1" x14ac:dyDescent="0.35">
      <c r="A204" s="46" t="s">
        <v>282</v>
      </c>
      <c r="B204" s="25" t="s">
        <v>227</v>
      </c>
      <c r="C204" s="25" t="s">
        <v>278</v>
      </c>
      <c r="D204" s="26" t="s">
        <v>60</v>
      </c>
      <c r="E204" s="25" t="s">
        <v>73</v>
      </c>
      <c r="F204" s="25" t="s">
        <v>74</v>
      </c>
      <c r="G204" s="25" t="s">
        <v>63</v>
      </c>
      <c r="H204" s="25" t="s">
        <v>64</v>
      </c>
      <c r="I204" s="122">
        <v>9222903.2258064505</v>
      </c>
      <c r="J204" s="122"/>
      <c r="K204" s="122"/>
      <c r="L204" s="122">
        <v>9063393.5483870972</v>
      </c>
      <c r="M204" s="124"/>
      <c r="N204" s="124"/>
    </row>
    <row r="205" spans="1:14" ht="30.65" customHeight="1" x14ac:dyDescent="0.35">
      <c r="A205" s="47" t="s">
        <v>283</v>
      </c>
      <c r="B205" s="25" t="s">
        <v>227</v>
      </c>
      <c r="C205" s="25" t="s">
        <v>278</v>
      </c>
      <c r="D205" s="26" t="s">
        <v>60</v>
      </c>
      <c r="E205" s="25" t="s">
        <v>73</v>
      </c>
      <c r="F205" s="25" t="s">
        <v>74</v>
      </c>
      <c r="G205" s="25" t="s">
        <v>63</v>
      </c>
      <c r="H205" s="25" t="s">
        <v>67</v>
      </c>
      <c r="I205" s="122">
        <v>12634980.64516129</v>
      </c>
      <c r="J205" s="122"/>
      <c r="K205" s="122"/>
      <c r="L205" s="122">
        <v>12416451.612903226</v>
      </c>
      <c r="M205" s="124"/>
      <c r="N205" s="124"/>
    </row>
    <row r="206" spans="1:14" ht="30.65" customHeight="1" x14ac:dyDescent="0.35">
      <c r="A206" s="47" t="s">
        <v>284</v>
      </c>
      <c r="B206" s="25" t="s">
        <v>227</v>
      </c>
      <c r="C206" s="25" t="s">
        <v>278</v>
      </c>
      <c r="D206" s="26" t="s">
        <v>60</v>
      </c>
      <c r="E206" s="25" t="s">
        <v>73</v>
      </c>
      <c r="F206" s="25" t="s">
        <v>74</v>
      </c>
      <c r="G206" s="25" t="s">
        <v>69</v>
      </c>
      <c r="H206" s="25" t="s">
        <v>69</v>
      </c>
      <c r="I206" s="122">
        <v>307445.16129032255</v>
      </c>
      <c r="J206" s="122"/>
      <c r="K206" s="122"/>
      <c r="L206" s="122">
        <v>302129.03225806449</v>
      </c>
      <c r="M206" s="124"/>
      <c r="N206" s="124"/>
    </row>
    <row r="207" spans="1:14" ht="30.65" customHeight="1" x14ac:dyDescent="0.35">
      <c r="A207" s="47" t="s">
        <v>285</v>
      </c>
      <c r="B207" s="25" t="s">
        <v>227</v>
      </c>
      <c r="C207" s="25" t="s">
        <v>278</v>
      </c>
      <c r="D207" s="26" t="s">
        <v>60</v>
      </c>
      <c r="E207" s="25" t="s">
        <v>73</v>
      </c>
      <c r="F207" s="25" t="s">
        <v>74</v>
      </c>
      <c r="G207" s="25" t="s">
        <v>71</v>
      </c>
      <c r="H207" s="25" t="s">
        <v>71</v>
      </c>
      <c r="I207" s="122">
        <v>51238.709677419356</v>
      </c>
      <c r="J207" s="122"/>
      <c r="K207" s="122"/>
      <c r="L207" s="122">
        <v>50361.290322580644</v>
      </c>
      <c r="M207" s="124"/>
      <c r="N207" s="124"/>
    </row>
    <row r="208" spans="1:14" ht="30.65" customHeight="1" x14ac:dyDescent="0.35">
      <c r="A208" s="46" t="s">
        <v>286</v>
      </c>
      <c r="B208" s="25" t="s">
        <v>227</v>
      </c>
      <c r="C208" s="25" t="s">
        <v>278</v>
      </c>
      <c r="D208" s="26" t="s">
        <v>60</v>
      </c>
      <c r="E208" s="27" t="s">
        <v>61</v>
      </c>
      <c r="F208" s="27" t="s">
        <v>79</v>
      </c>
      <c r="G208" s="27" t="s">
        <v>63</v>
      </c>
      <c r="H208" s="27" t="s">
        <v>64</v>
      </c>
      <c r="I208" s="122">
        <v>9074670.9677419346</v>
      </c>
      <c r="J208" s="122"/>
      <c r="K208" s="122"/>
      <c r="L208" s="122">
        <v>8917729.0322580636</v>
      </c>
      <c r="M208" s="123"/>
      <c r="N208" s="123"/>
    </row>
    <row r="209" spans="1:14" ht="30.65" customHeight="1" x14ac:dyDescent="0.35">
      <c r="A209" s="50" t="s">
        <v>287</v>
      </c>
      <c r="B209" s="25" t="s">
        <v>227</v>
      </c>
      <c r="C209" s="25" t="s">
        <v>278</v>
      </c>
      <c r="D209" s="26" t="s">
        <v>60</v>
      </c>
      <c r="E209" s="27" t="s">
        <v>66</v>
      </c>
      <c r="F209" s="27" t="s">
        <v>79</v>
      </c>
      <c r="G209" s="27" t="s">
        <v>63</v>
      </c>
      <c r="H209" s="27" t="s">
        <v>67</v>
      </c>
      <c r="I209" s="122">
        <v>12704567.741935484</v>
      </c>
      <c r="J209" s="122"/>
      <c r="K209" s="122"/>
      <c r="L209" s="122">
        <v>12484825.806451613</v>
      </c>
      <c r="M209" s="123"/>
      <c r="N209" s="123"/>
    </row>
    <row r="210" spans="1:14" ht="30.65" customHeight="1" x14ac:dyDescent="0.35">
      <c r="A210" s="50" t="s">
        <v>288</v>
      </c>
      <c r="B210" s="25" t="s">
        <v>227</v>
      </c>
      <c r="C210" s="25" t="s">
        <v>278</v>
      </c>
      <c r="D210" s="26" t="s">
        <v>60</v>
      </c>
      <c r="E210" s="27" t="s">
        <v>66</v>
      </c>
      <c r="F210" s="27" t="s">
        <v>79</v>
      </c>
      <c r="G210" s="27" t="s">
        <v>69</v>
      </c>
      <c r="H210" s="27" t="s">
        <v>69</v>
      </c>
      <c r="I210" s="122">
        <v>302503.22580645158</v>
      </c>
      <c r="J210" s="122"/>
      <c r="K210" s="122"/>
      <c r="L210" s="122">
        <v>297277.41935483873</v>
      </c>
      <c r="M210" s="123"/>
      <c r="N210" s="123"/>
    </row>
    <row r="211" spans="1:14" ht="30.65" customHeight="1" x14ac:dyDescent="0.35">
      <c r="A211" s="50" t="s">
        <v>289</v>
      </c>
      <c r="B211" s="25" t="s">
        <v>227</v>
      </c>
      <c r="C211" s="25" t="s">
        <v>278</v>
      </c>
      <c r="D211" s="26" t="s">
        <v>60</v>
      </c>
      <c r="E211" s="27" t="s">
        <v>66</v>
      </c>
      <c r="F211" s="27" t="s">
        <v>79</v>
      </c>
      <c r="G211" s="27" t="s">
        <v>71</v>
      </c>
      <c r="H211" s="27" t="s">
        <v>71</v>
      </c>
      <c r="I211" s="122">
        <v>50438.709677419356</v>
      </c>
      <c r="J211" s="122"/>
      <c r="K211" s="122"/>
      <c r="L211" s="122">
        <v>49561.290322580644</v>
      </c>
      <c r="M211" s="123"/>
      <c r="N211" s="123"/>
    </row>
    <row r="212" spans="1:14" ht="30.65" customHeight="1" x14ac:dyDescent="0.35">
      <c r="A212" s="46" t="s">
        <v>290</v>
      </c>
      <c r="B212" s="25" t="s">
        <v>227</v>
      </c>
      <c r="C212" s="25" t="s">
        <v>278</v>
      </c>
      <c r="D212" s="26" t="s">
        <v>60</v>
      </c>
      <c r="E212" s="25" t="s">
        <v>113</v>
      </c>
      <c r="F212" s="25" t="s">
        <v>84</v>
      </c>
      <c r="G212" s="25" t="s">
        <v>63</v>
      </c>
      <c r="H212" s="25" t="s">
        <v>64</v>
      </c>
      <c r="I212" s="122">
        <v>9653909.6774193551</v>
      </c>
      <c r="J212" s="122"/>
      <c r="K212" s="122"/>
      <c r="L212" s="122">
        <v>9486941.935483871</v>
      </c>
      <c r="M212" s="124"/>
      <c r="N212" s="124"/>
    </row>
    <row r="213" spans="1:14" ht="30.65" customHeight="1" x14ac:dyDescent="0.35">
      <c r="A213" s="47" t="s">
        <v>291</v>
      </c>
      <c r="B213" s="25" t="s">
        <v>227</v>
      </c>
      <c r="C213" s="25" t="s">
        <v>278</v>
      </c>
      <c r="D213" s="26" t="s">
        <v>60</v>
      </c>
      <c r="E213" s="25" t="s">
        <v>113</v>
      </c>
      <c r="F213" s="25" t="s">
        <v>84</v>
      </c>
      <c r="G213" s="25" t="s">
        <v>63</v>
      </c>
      <c r="H213" s="25" t="s">
        <v>67</v>
      </c>
      <c r="I213" s="122">
        <v>13515509.677419355</v>
      </c>
      <c r="J213" s="122"/>
      <c r="K213" s="122"/>
      <c r="L213" s="122">
        <v>13281754.838709677</v>
      </c>
      <c r="M213" s="124"/>
      <c r="N213" s="124"/>
    </row>
    <row r="214" spans="1:14" ht="30.65" customHeight="1" x14ac:dyDescent="0.35">
      <c r="A214" s="47" t="s">
        <v>292</v>
      </c>
      <c r="B214" s="25" t="s">
        <v>227</v>
      </c>
      <c r="C214" s="25" t="s">
        <v>278</v>
      </c>
      <c r="D214" s="26" t="s">
        <v>60</v>
      </c>
      <c r="E214" s="25" t="s">
        <v>113</v>
      </c>
      <c r="F214" s="25" t="s">
        <v>84</v>
      </c>
      <c r="G214" s="25" t="s">
        <v>69</v>
      </c>
      <c r="H214" s="25" t="s">
        <v>69</v>
      </c>
      <c r="I214" s="122">
        <v>321806.45161290321</v>
      </c>
      <c r="J214" s="122"/>
      <c r="K214" s="122"/>
      <c r="L214" s="122">
        <v>316245.16129032255</v>
      </c>
      <c r="M214" s="124"/>
      <c r="N214" s="124"/>
    </row>
    <row r="215" spans="1:14" ht="30.65" customHeight="1" x14ac:dyDescent="0.35">
      <c r="A215" s="47" t="s">
        <v>293</v>
      </c>
      <c r="B215" s="25" t="s">
        <v>227</v>
      </c>
      <c r="C215" s="25" t="s">
        <v>278</v>
      </c>
      <c r="D215" s="26" t="s">
        <v>60</v>
      </c>
      <c r="E215" s="25" t="s">
        <v>113</v>
      </c>
      <c r="F215" s="25" t="s">
        <v>84</v>
      </c>
      <c r="G215" s="25" t="s">
        <v>71</v>
      </c>
      <c r="H215" s="25" t="s">
        <v>71</v>
      </c>
      <c r="I215" s="122">
        <v>53651.612903225803</v>
      </c>
      <c r="J215" s="122"/>
      <c r="K215" s="122"/>
      <c r="L215" s="122">
        <v>52722.580645161288</v>
      </c>
      <c r="M215" s="124"/>
      <c r="N215" s="124"/>
    </row>
    <row r="216" spans="1:14" s="1" customFormat="1" ht="30.65" customHeight="1" x14ac:dyDescent="0.35">
      <c r="A216" s="46" t="s">
        <v>294</v>
      </c>
      <c r="B216" s="25" t="s">
        <v>227</v>
      </c>
      <c r="C216" s="25" t="s">
        <v>278</v>
      </c>
      <c r="D216" s="26" t="s">
        <v>60</v>
      </c>
      <c r="E216" s="27" t="s">
        <v>61</v>
      </c>
      <c r="F216" s="27" t="s">
        <v>89</v>
      </c>
      <c r="G216" s="27" t="s">
        <v>63</v>
      </c>
      <c r="H216" s="27" t="s">
        <v>64</v>
      </c>
      <c r="I216" s="122">
        <v>10270129.032258064</v>
      </c>
      <c r="J216" s="122"/>
      <c r="K216" s="122"/>
      <c r="L216" s="122">
        <v>10092503.22580645</v>
      </c>
      <c r="M216" s="122"/>
      <c r="N216" s="122"/>
    </row>
    <row r="217" spans="1:14" s="1" customFormat="1" ht="30.65" customHeight="1" x14ac:dyDescent="0.35">
      <c r="A217" s="50" t="s">
        <v>295</v>
      </c>
      <c r="B217" s="25" t="s">
        <v>227</v>
      </c>
      <c r="C217" s="25" t="s">
        <v>278</v>
      </c>
      <c r="D217" s="26" t="s">
        <v>60</v>
      </c>
      <c r="E217" s="27" t="s">
        <v>66</v>
      </c>
      <c r="F217" s="27" t="s">
        <v>89</v>
      </c>
      <c r="G217" s="27" t="s">
        <v>63</v>
      </c>
      <c r="H217" s="27" t="s">
        <v>67</v>
      </c>
      <c r="I217" s="122">
        <v>14378167.741935484</v>
      </c>
      <c r="J217" s="122"/>
      <c r="K217" s="122"/>
      <c r="L217" s="122">
        <v>14129496.774193548</v>
      </c>
      <c r="M217" s="122"/>
      <c r="N217" s="122"/>
    </row>
    <row r="218" spans="1:14" s="1" customFormat="1" ht="30.65" customHeight="1" x14ac:dyDescent="0.35">
      <c r="A218" s="50" t="s">
        <v>296</v>
      </c>
      <c r="B218" s="25" t="s">
        <v>227</v>
      </c>
      <c r="C218" s="25" t="s">
        <v>278</v>
      </c>
      <c r="D218" s="26" t="s">
        <v>60</v>
      </c>
      <c r="E218" s="27" t="s">
        <v>66</v>
      </c>
      <c r="F218" s="27" t="s">
        <v>89</v>
      </c>
      <c r="G218" s="27" t="s">
        <v>69</v>
      </c>
      <c r="H218" s="27" t="s">
        <v>69</v>
      </c>
      <c r="I218" s="122">
        <v>342361.29032258061</v>
      </c>
      <c r="J218" s="122"/>
      <c r="K218" s="122"/>
      <c r="L218" s="122">
        <v>336438.70967741933</v>
      </c>
      <c r="M218" s="122"/>
      <c r="N218" s="122"/>
    </row>
    <row r="219" spans="1:14" s="1" customFormat="1" ht="30.65" customHeight="1" x14ac:dyDescent="0.35">
      <c r="A219" s="50" t="s">
        <v>297</v>
      </c>
      <c r="B219" s="25" t="s">
        <v>227</v>
      </c>
      <c r="C219" s="25" t="s">
        <v>278</v>
      </c>
      <c r="D219" s="26" t="s">
        <v>60</v>
      </c>
      <c r="E219" s="27" t="s">
        <v>66</v>
      </c>
      <c r="F219" s="27" t="s">
        <v>89</v>
      </c>
      <c r="G219" s="27" t="s">
        <v>71</v>
      </c>
      <c r="H219" s="27" t="s">
        <v>71</v>
      </c>
      <c r="I219" s="122">
        <v>57083.870967741932</v>
      </c>
      <c r="J219" s="122"/>
      <c r="K219" s="122"/>
      <c r="L219" s="122">
        <v>56090.322580645159</v>
      </c>
      <c r="M219" s="122"/>
      <c r="N219" s="122"/>
    </row>
    <row r="220" spans="1:14" ht="30.65" customHeight="1" x14ac:dyDescent="0.35">
      <c r="A220" s="46" t="s">
        <v>298</v>
      </c>
      <c r="B220" s="25" t="s">
        <v>227</v>
      </c>
      <c r="C220" s="25" t="s">
        <v>278</v>
      </c>
      <c r="D220" s="26" t="s">
        <v>60</v>
      </c>
      <c r="E220" s="25" t="s">
        <v>113</v>
      </c>
      <c r="F220" s="25" t="s">
        <v>94</v>
      </c>
      <c r="G220" s="25" t="s">
        <v>63</v>
      </c>
      <c r="H220" s="25" t="s">
        <v>64</v>
      </c>
      <c r="I220" s="122">
        <v>10925664.516129032</v>
      </c>
      <c r="J220" s="122"/>
      <c r="K220" s="122"/>
      <c r="L220" s="122">
        <v>10736696.774193548</v>
      </c>
      <c r="M220" s="124"/>
      <c r="N220" s="124"/>
    </row>
    <row r="221" spans="1:14" ht="30.65" customHeight="1" x14ac:dyDescent="0.35">
      <c r="A221" s="47" t="s">
        <v>299</v>
      </c>
      <c r="B221" s="25" t="s">
        <v>227</v>
      </c>
      <c r="C221" s="25" t="s">
        <v>278</v>
      </c>
      <c r="D221" s="26" t="s">
        <v>60</v>
      </c>
      <c r="E221" s="25" t="s">
        <v>113</v>
      </c>
      <c r="F221" s="25" t="s">
        <v>94</v>
      </c>
      <c r="G221" s="25" t="s">
        <v>63</v>
      </c>
      <c r="H221" s="25" t="s">
        <v>67</v>
      </c>
      <c r="I221" s="122">
        <v>15295935.483870968</v>
      </c>
      <c r="J221" s="122"/>
      <c r="K221" s="122"/>
      <c r="L221" s="122">
        <v>15031393.548387097</v>
      </c>
      <c r="M221" s="124"/>
      <c r="N221" s="124"/>
    </row>
    <row r="222" spans="1:14" ht="30.65" customHeight="1" x14ac:dyDescent="0.35">
      <c r="A222" s="47" t="s">
        <v>300</v>
      </c>
      <c r="B222" s="25" t="s">
        <v>227</v>
      </c>
      <c r="C222" s="25" t="s">
        <v>278</v>
      </c>
      <c r="D222" s="26" t="s">
        <v>60</v>
      </c>
      <c r="E222" s="25" t="s">
        <v>113</v>
      </c>
      <c r="F222" s="25" t="s">
        <v>94</v>
      </c>
      <c r="G222" s="25" t="s">
        <v>69</v>
      </c>
      <c r="H222" s="25" t="s">
        <v>69</v>
      </c>
      <c r="I222" s="122">
        <v>364180.6451612903</v>
      </c>
      <c r="J222" s="122"/>
      <c r="K222" s="122"/>
      <c r="L222" s="122">
        <v>357896.77419354836</v>
      </c>
      <c r="M222" s="124"/>
      <c r="N222" s="124"/>
    </row>
    <row r="223" spans="1:14" ht="30.65" customHeight="1" x14ac:dyDescent="0.35">
      <c r="A223" s="47" t="s">
        <v>301</v>
      </c>
      <c r="B223" s="25" t="s">
        <v>227</v>
      </c>
      <c r="C223" s="25" t="s">
        <v>278</v>
      </c>
      <c r="D223" s="26" t="s">
        <v>60</v>
      </c>
      <c r="E223" s="25" t="s">
        <v>113</v>
      </c>
      <c r="F223" s="25" t="s">
        <v>94</v>
      </c>
      <c r="G223" s="25" t="s">
        <v>71</v>
      </c>
      <c r="H223" s="25" t="s">
        <v>71</v>
      </c>
      <c r="I223" s="122">
        <v>60696.774193548386</v>
      </c>
      <c r="J223" s="122"/>
      <c r="K223" s="122"/>
      <c r="L223" s="122">
        <v>59651.612903225803</v>
      </c>
      <c r="M223" s="124"/>
      <c r="N223" s="124"/>
    </row>
    <row r="224" spans="1:14" ht="30.65" customHeight="1" x14ac:dyDescent="0.35">
      <c r="A224" s="49" t="s">
        <v>302</v>
      </c>
      <c r="B224" s="25" t="s">
        <v>227</v>
      </c>
      <c r="C224" s="19" t="s">
        <v>303</v>
      </c>
      <c r="D224" s="26" t="s">
        <v>60</v>
      </c>
      <c r="E224" s="27" t="s">
        <v>61</v>
      </c>
      <c r="F224" s="27" t="s">
        <v>62</v>
      </c>
      <c r="G224" s="27" t="s">
        <v>63</v>
      </c>
      <c r="H224" s="27" t="s">
        <v>64</v>
      </c>
      <c r="I224" s="122">
        <v>10320529.032258064</v>
      </c>
      <c r="J224" s="122"/>
      <c r="K224" s="122"/>
      <c r="L224" s="122">
        <v>9923974.1935483869</v>
      </c>
      <c r="M224" s="123"/>
      <c r="N224" s="123"/>
    </row>
    <row r="225" spans="1:14" ht="30.65" customHeight="1" x14ac:dyDescent="0.35">
      <c r="A225" s="50" t="s">
        <v>304</v>
      </c>
      <c r="B225" s="25" t="s">
        <v>227</v>
      </c>
      <c r="C225" s="19" t="s">
        <v>303</v>
      </c>
      <c r="D225" s="26" t="s">
        <v>60</v>
      </c>
      <c r="E225" s="27" t="s">
        <v>66</v>
      </c>
      <c r="F225" s="27" t="s">
        <v>62</v>
      </c>
      <c r="G225" s="27" t="s">
        <v>63</v>
      </c>
      <c r="H225" s="27" t="s">
        <v>67</v>
      </c>
      <c r="I225" s="122">
        <v>11942296.774193548</v>
      </c>
      <c r="J225" s="122"/>
      <c r="K225" s="122"/>
      <c r="L225" s="122">
        <v>11735741.935483871</v>
      </c>
      <c r="M225" s="123"/>
      <c r="N225" s="123"/>
    </row>
    <row r="226" spans="1:14" ht="30.65" customHeight="1" x14ac:dyDescent="0.35">
      <c r="A226" s="50" t="s">
        <v>305</v>
      </c>
      <c r="B226" s="25" t="s">
        <v>227</v>
      </c>
      <c r="C226" s="19" t="s">
        <v>303</v>
      </c>
      <c r="D226" s="26" t="s">
        <v>60</v>
      </c>
      <c r="E226" s="27" t="s">
        <v>66</v>
      </c>
      <c r="F226" s="27" t="s">
        <v>62</v>
      </c>
      <c r="G226" s="27" t="s">
        <v>69</v>
      </c>
      <c r="H226" s="27" t="s">
        <v>69</v>
      </c>
      <c r="I226" s="122">
        <v>284335.48387096776</v>
      </c>
      <c r="J226" s="122"/>
      <c r="K226" s="122"/>
      <c r="L226" s="122">
        <v>279419.3548387097</v>
      </c>
      <c r="M226" s="123"/>
      <c r="N226" s="123"/>
    </row>
    <row r="227" spans="1:14" ht="30.65" customHeight="1" x14ac:dyDescent="0.35">
      <c r="A227" s="50" t="s">
        <v>306</v>
      </c>
      <c r="B227" s="25" t="s">
        <v>227</v>
      </c>
      <c r="C227" s="19" t="s">
        <v>303</v>
      </c>
      <c r="D227" s="26" t="s">
        <v>60</v>
      </c>
      <c r="E227" s="27" t="s">
        <v>66</v>
      </c>
      <c r="F227" s="27" t="s">
        <v>62</v>
      </c>
      <c r="G227" s="27" t="s">
        <v>71</v>
      </c>
      <c r="H227" s="27" t="s">
        <v>71</v>
      </c>
      <c r="I227" s="122">
        <v>47406.451612903227</v>
      </c>
      <c r="J227" s="122"/>
      <c r="K227" s="122"/>
      <c r="L227" s="122">
        <v>46580.645161290318</v>
      </c>
      <c r="M227" s="123"/>
      <c r="N227" s="123"/>
    </row>
    <row r="228" spans="1:14" ht="30.65" customHeight="1" x14ac:dyDescent="0.35">
      <c r="A228" s="46" t="s">
        <v>307</v>
      </c>
      <c r="B228" s="25" t="s">
        <v>227</v>
      </c>
      <c r="C228" s="19" t="s">
        <v>303</v>
      </c>
      <c r="D228" s="26" t="s">
        <v>60</v>
      </c>
      <c r="E228" s="25" t="s">
        <v>73</v>
      </c>
      <c r="F228" s="25" t="s">
        <v>74</v>
      </c>
      <c r="G228" s="25" t="s">
        <v>63</v>
      </c>
      <c r="H228" s="25" t="s">
        <v>64</v>
      </c>
      <c r="I228" s="122">
        <v>9222903.2258064505</v>
      </c>
      <c r="J228" s="122"/>
      <c r="K228" s="122"/>
      <c r="L228" s="122">
        <v>9063393.5483870972</v>
      </c>
      <c r="M228" s="124"/>
      <c r="N228" s="124"/>
    </row>
    <row r="229" spans="1:14" ht="30.65" customHeight="1" x14ac:dyDescent="0.35">
      <c r="A229" s="47" t="s">
        <v>308</v>
      </c>
      <c r="B229" s="25" t="s">
        <v>227</v>
      </c>
      <c r="C229" s="19" t="s">
        <v>303</v>
      </c>
      <c r="D229" s="26" t="s">
        <v>60</v>
      </c>
      <c r="E229" s="25" t="s">
        <v>73</v>
      </c>
      <c r="F229" s="25" t="s">
        <v>74</v>
      </c>
      <c r="G229" s="25" t="s">
        <v>63</v>
      </c>
      <c r="H229" s="25" t="s">
        <v>67</v>
      </c>
      <c r="I229" s="122">
        <v>12634980.64516129</v>
      </c>
      <c r="J229" s="122"/>
      <c r="K229" s="122"/>
      <c r="L229" s="122">
        <v>12416451.612903226</v>
      </c>
      <c r="M229" s="124"/>
      <c r="N229" s="124"/>
    </row>
    <row r="230" spans="1:14" ht="30.65" customHeight="1" x14ac:dyDescent="0.35">
      <c r="A230" s="47" t="s">
        <v>309</v>
      </c>
      <c r="B230" s="25" t="s">
        <v>227</v>
      </c>
      <c r="C230" s="19" t="s">
        <v>303</v>
      </c>
      <c r="D230" s="26" t="s">
        <v>60</v>
      </c>
      <c r="E230" s="25" t="s">
        <v>73</v>
      </c>
      <c r="F230" s="25" t="s">
        <v>74</v>
      </c>
      <c r="G230" s="25" t="s">
        <v>69</v>
      </c>
      <c r="H230" s="25" t="s">
        <v>69</v>
      </c>
      <c r="I230" s="122">
        <v>307445.16129032255</v>
      </c>
      <c r="J230" s="122"/>
      <c r="K230" s="122"/>
      <c r="L230" s="122">
        <v>302129.03225806449</v>
      </c>
      <c r="M230" s="124"/>
      <c r="N230" s="124"/>
    </row>
    <row r="231" spans="1:14" ht="30.65" customHeight="1" x14ac:dyDescent="0.35">
      <c r="A231" s="47" t="s">
        <v>310</v>
      </c>
      <c r="B231" s="25" t="s">
        <v>227</v>
      </c>
      <c r="C231" s="19" t="s">
        <v>303</v>
      </c>
      <c r="D231" s="26" t="s">
        <v>60</v>
      </c>
      <c r="E231" s="25" t="s">
        <v>73</v>
      </c>
      <c r="F231" s="25" t="s">
        <v>74</v>
      </c>
      <c r="G231" s="25" t="s">
        <v>71</v>
      </c>
      <c r="H231" s="25" t="s">
        <v>71</v>
      </c>
      <c r="I231" s="122">
        <v>51238.709677419356</v>
      </c>
      <c r="J231" s="122"/>
      <c r="K231" s="122"/>
      <c r="L231" s="122">
        <v>50361.290322580644</v>
      </c>
      <c r="M231" s="124"/>
      <c r="N231" s="124"/>
    </row>
    <row r="232" spans="1:14" ht="30.65" customHeight="1" x14ac:dyDescent="0.35">
      <c r="A232" s="46" t="s">
        <v>311</v>
      </c>
      <c r="B232" s="25" t="s">
        <v>227</v>
      </c>
      <c r="C232" s="19" t="s">
        <v>303</v>
      </c>
      <c r="D232" s="26" t="s">
        <v>60</v>
      </c>
      <c r="E232" s="27" t="s">
        <v>61</v>
      </c>
      <c r="F232" s="27" t="s">
        <v>79</v>
      </c>
      <c r="G232" s="27" t="s">
        <v>63</v>
      </c>
      <c r="H232" s="27" t="s">
        <v>64</v>
      </c>
      <c r="I232" s="122">
        <v>9074670.9677419346</v>
      </c>
      <c r="J232" s="122"/>
      <c r="K232" s="122"/>
      <c r="L232" s="122">
        <v>8917729.0322580636</v>
      </c>
      <c r="M232" s="123"/>
      <c r="N232" s="123"/>
    </row>
    <row r="233" spans="1:14" ht="30.65" customHeight="1" x14ac:dyDescent="0.35">
      <c r="A233" s="50" t="s">
        <v>312</v>
      </c>
      <c r="B233" s="25" t="s">
        <v>227</v>
      </c>
      <c r="C233" s="19" t="s">
        <v>303</v>
      </c>
      <c r="D233" s="26" t="s">
        <v>60</v>
      </c>
      <c r="E233" s="27" t="s">
        <v>66</v>
      </c>
      <c r="F233" s="27" t="s">
        <v>79</v>
      </c>
      <c r="G233" s="27" t="s">
        <v>63</v>
      </c>
      <c r="H233" s="27" t="s">
        <v>67</v>
      </c>
      <c r="I233" s="122">
        <v>12704567.741935484</v>
      </c>
      <c r="J233" s="122"/>
      <c r="K233" s="122"/>
      <c r="L233" s="122">
        <v>12484825.806451613</v>
      </c>
      <c r="M233" s="123"/>
      <c r="N233" s="123"/>
    </row>
    <row r="234" spans="1:14" ht="30.65" customHeight="1" x14ac:dyDescent="0.35">
      <c r="A234" s="50" t="s">
        <v>313</v>
      </c>
      <c r="B234" s="25" t="s">
        <v>227</v>
      </c>
      <c r="C234" s="19" t="s">
        <v>303</v>
      </c>
      <c r="D234" s="26" t="s">
        <v>60</v>
      </c>
      <c r="E234" s="27" t="s">
        <v>66</v>
      </c>
      <c r="F234" s="27" t="s">
        <v>79</v>
      </c>
      <c r="G234" s="27" t="s">
        <v>69</v>
      </c>
      <c r="H234" s="27" t="s">
        <v>69</v>
      </c>
      <c r="I234" s="122">
        <v>302503.22580645158</v>
      </c>
      <c r="J234" s="122"/>
      <c r="K234" s="122"/>
      <c r="L234" s="122">
        <v>297277.41935483873</v>
      </c>
      <c r="M234" s="123"/>
      <c r="N234" s="123"/>
    </row>
    <row r="235" spans="1:14" ht="30.65" customHeight="1" x14ac:dyDescent="0.35">
      <c r="A235" s="50" t="s">
        <v>314</v>
      </c>
      <c r="B235" s="25" t="s">
        <v>227</v>
      </c>
      <c r="C235" s="19" t="s">
        <v>303</v>
      </c>
      <c r="D235" s="26" t="s">
        <v>60</v>
      </c>
      <c r="E235" s="27" t="s">
        <v>66</v>
      </c>
      <c r="F235" s="27" t="s">
        <v>79</v>
      </c>
      <c r="G235" s="27" t="s">
        <v>71</v>
      </c>
      <c r="H235" s="27" t="s">
        <v>71</v>
      </c>
      <c r="I235" s="122">
        <v>50438.709677419356</v>
      </c>
      <c r="J235" s="122"/>
      <c r="K235" s="122"/>
      <c r="L235" s="122">
        <v>49561.290322580644</v>
      </c>
      <c r="M235" s="123"/>
      <c r="N235" s="123"/>
    </row>
    <row r="236" spans="1:14" ht="30.65" customHeight="1" x14ac:dyDescent="0.35">
      <c r="A236" s="46" t="s">
        <v>315</v>
      </c>
      <c r="B236" s="25" t="s">
        <v>227</v>
      </c>
      <c r="C236" s="19" t="s">
        <v>303</v>
      </c>
      <c r="D236" s="26" t="s">
        <v>60</v>
      </c>
      <c r="E236" s="25" t="s">
        <v>113</v>
      </c>
      <c r="F236" s="25" t="s">
        <v>84</v>
      </c>
      <c r="G236" s="25" t="s">
        <v>63</v>
      </c>
      <c r="H236" s="25" t="s">
        <v>64</v>
      </c>
      <c r="I236" s="122">
        <v>9653909.6774193551</v>
      </c>
      <c r="J236" s="122"/>
      <c r="K236" s="122"/>
      <c r="L236" s="122">
        <v>9486941.935483871</v>
      </c>
      <c r="M236" s="124"/>
      <c r="N236" s="124"/>
    </row>
    <row r="237" spans="1:14" ht="30.65" customHeight="1" x14ac:dyDescent="0.35">
      <c r="A237" s="47" t="s">
        <v>316</v>
      </c>
      <c r="B237" s="25" t="s">
        <v>227</v>
      </c>
      <c r="C237" s="19" t="s">
        <v>303</v>
      </c>
      <c r="D237" s="26" t="s">
        <v>60</v>
      </c>
      <c r="E237" s="25" t="s">
        <v>113</v>
      </c>
      <c r="F237" s="25" t="s">
        <v>84</v>
      </c>
      <c r="G237" s="25" t="s">
        <v>63</v>
      </c>
      <c r="H237" s="25" t="s">
        <v>67</v>
      </c>
      <c r="I237" s="122">
        <v>13515509.677419355</v>
      </c>
      <c r="J237" s="122"/>
      <c r="K237" s="122"/>
      <c r="L237" s="122">
        <v>13281754.838709677</v>
      </c>
      <c r="M237" s="124"/>
      <c r="N237" s="124"/>
    </row>
    <row r="238" spans="1:14" ht="30.65" customHeight="1" x14ac:dyDescent="0.35">
      <c r="A238" s="47" t="s">
        <v>317</v>
      </c>
      <c r="B238" s="25" t="s">
        <v>227</v>
      </c>
      <c r="C238" s="19" t="s">
        <v>303</v>
      </c>
      <c r="D238" s="26" t="s">
        <v>60</v>
      </c>
      <c r="E238" s="25" t="s">
        <v>113</v>
      </c>
      <c r="F238" s="25" t="s">
        <v>84</v>
      </c>
      <c r="G238" s="25" t="s">
        <v>69</v>
      </c>
      <c r="H238" s="25" t="s">
        <v>69</v>
      </c>
      <c r="I238" s="122">
        <v>321806.45161290321</v>
      </c>
      <c r="J238" s="122"/>
      <c r="K238" s="122"/>
      <c r="L238" s="122">
        <v>316245.16129032255</v>
      </c>
      <c r="M238" s="124"/>
      <c r="N238" s="124"/>
    </row>
    <row r="239" spans="1:14" ht="30.65" customHeight="1" x14ac:dyDescent="0.35">
      <c r="A239" s="47" t="s">
        <v>318</v>
      </c>
      <c r="B239" s="25" t="s">
        <v>227</v>
      </c>
      <c r="C239" s="19" t="s">
        <v>303</v>
      </c>
      <c r="D239" s="26" t="s">
        <v>60</v>
      </c>
      <c r="E239" s="25" t="s">
        <v>113</v>
      </c>
      <c r="F239" s="25" t="s">
        <v>84</v>
      </c>
      <c r="G239" s="25" t="s">
        <v>71</v>
      </c>
      <c r="H239" s="25" t="s">
        <v>71</v>
      </c>
      <c r="I239" s="122">
        <v>53651.612903225803</v>
      </c>
      <c r="J239" s="122"/>
      <c r="K239" s="122"/>
      <c r="L239" s="122">
        <v>52722.580645161288</v>
      </c>
      <c r="M239" s="124"/>
      <c r="N239" s="124"/>
    </row>
    <row r="240" spans="1:14" s="1" customFormat="1" ht="30.65" customHeight="1" x14ac:dyDescent="0.35">
      <c r="A240" s="46" t="s">
        <v>319</v>
      </c>
      <c r="B240" s="25" t="s">
        <v>227</v>
      </c>
      <c r="C240" s="19" t="s">
        <v>303</v>
      </c>
      <c r="D240" s="26" t="s">
        <v>60</v>
      </c>
      <c r="E240" s="27" t="s">
        <v>61</v>
      </c>
      <c r="F240" s="27" t="s">
        <v>89</v>
      </c>
      <c r="G240" s="27" t="s">
        <v>63</v>
      </c>
      <c r="H240" s="27" t="s">
        <v>64</v>
      </c>
      <c r="I240" s="122">
        <v>10270129.032258064</v>
      </c>
      <c r="J240" s="122"/>
      <c r="K240" s="122"/>
      <c r="L240" s="122">
        <v>10092503.22580645</v>
      </c>
      <c r="M240" s="122"/>
      <c r="N240" s="122"/>
    </row>
    <row r="241" spans="1:14" s="1" customFormat="1" ht="30.65" customHeight="1" x14ac:dyDescent="0.35">
      <c r="A241" s="25" t="s">
        <v>320</v>
      </c>
      <c r="B241" s="25" t="s">
        <v>227</v>
      </c>
      <c r="C241" s="19" t="s">
        <v>303</v>
      </c>
      <c r="D241" s="26" t="s">
        <v>60</v>
      </c>
      <c r="E241" s="27" t="s">
        <v>66</v>
      </c>
      <c r="F241" s="27" t="s">
        <v>89</v>
      </c>
      <c r="G241" s="27" t="s">
        <v>63</v>
      </c>
      <c r="H241" s="27" t="s">
        <v>67</v>
      </c>
      <c r="I241" s="122">
        <v>14378167.741935484</v>
      </c>
      <c r="J241" s="122"/>
      <c r="K241" s="122"/>
      <c r="L241" s="122">
        <v>14129496.774193548</v>
      </c>
      <c r="M241" s="122"/>
      <c r="N241" s="122"/>
    </row>
    <row r="242" spans="1:14" s="1" customFormat="1" ht="30.65" customHeight="1" x14ac:dyDescent="0.35">
      <c r="A242" s="25" t="s">
        <v>321</v>
      </c>
      <c r="B242" s="25" t="s">
        <v>227</v>
      </c>
      <c r="C242" s="19" t="s">
        <v>303</v>
      </c>
      <c r="D242" s="26" t="s">
        <v>60</v>
      </c>
      <c r="E242" s="27" t="s">
        <v>66</v>
      </c>
      <c r="F242" s="27" t="s">
        <v>89</v>
      </c>
      <c r="G242" s="27" t="s">
        <v>69</v>
      </c>
      <c r="H242" s="27" t="s">
        <v>69</v>
      </c>
      <c r="I242" s="122">
        <v>342361.29032258061</v>
      </c>
      <c r="J242" s="122"/>
      <c r="K242" s="122"/>
      <c r="L242" s="122">
        <v>336438.70967741933</v>
      </c>
      <c r="M242" s="122"/>
      <c r="N242" s="122"/>
    </row>
    <row r="243" spans="1:14" s="1" customFormat="1" ht="30.65" customHeight="1" x14ac:dyDescent="0.35">
      <c r="A243" s="25" t="s">
        <v>322</v>
      </c>
      <c r="B243" s="25" t="s">
        <v>227</v>
      </c>
      <c r="C243" s="19" t="s">
        <v>303</v>
      </c>
      <c r="D243" s="26" t="s">
        <v>60</v>
      </c>
      <c r="E243" s="27" t="s">
        <v>66</v>
      </c>
      <c r="F243" s="27" t="s">
        <v>89</v>
      </c>
      <c r="G243" s="27" t="s">
        <v>71</v>
      </c>
      <c r="H243" s="27" t="s">
        <v>71</v>
      </c>
      <c r="I243" s="122">
        <v>57083.870967741932</v>
      </c>
      <c r="J243" s="122"/>
      <c r="K243" s="122"/>
      <c r="L243" s="122">
        <v>56090.322580645159</v>
      </c>
      <c r="M243" s="122"/>
      <c r="N243" s="122"/>
    </row>
    <row r="244" spans="1:14" ht="30.65" customHeight="1" x14ac:dyDescent="0.35">
      <c r="A244" s="46" t="s">
        <v>323</v>
      </c>
      <c r="B244" s="25" t="s">
        <v>227</v>
      </c>
      <c r="C244" s="19" t="s">
        <v>303</v>
      </c>
      <c r="D244" s="26" t="s">
        <v>60</v>
      </c>
      <c r="E244" s="25" t="s">
        <v>113</v>
      </c>
      <c r="F244" s="25" t="s">
        <v>94</v>
      </c>
      <c r="G244" s="25" t="s">
        <v>63</v>
      </c>
      <c r="H244" s="25" t="s">
        <v>64</v>
      </c>
      <c r="I244" s="122">
        <v>10925664.516129032</v>
      </c>
      <c r="J244" s="122"/>
      <c r="K244" s="122"/>
      <c r="L244" s="122">
        <v>10736696.774193548</v>
      </c>
      <c r="M244" s="124"/>
      <c r="N244" s="124"/>
    </row>
    <row r="245" spans="1:14" ht="30.65" customHeight="1" x14ac:dyDescent="0.35">
      <c r="A245" s="47" t="s">
        <v>324</v>
      </c>
      <c r="B245" s="25" t="s">
        <v>227</v>
      </c>
      <c r="C245" s="19" t="s">
        <v>303</v>
      </c>
      <c r="D245" s="26" t="s">
        <v>60</v>
      </c>
      <c r="E245" s="25" t="s">
        <v>113</v>
      </c>
      <c r="F245" s="25" t="s">
        <v>94</v>
      </c>
      <c r="G245" s="25" t="s">
        <v>63</v>
      </c>
      <c r="H245" s="25" t="s">
        <v>67</v>
      </c>
      <c r="I245" s="122">
        <v>15295935.483870968</v>
      </c>
      <c r="J245" s="122"/>
      <c r="K245" s="122"/>
      <c r="L245" s="122">
        <v>15031393.548387097</v>
      </c>
      <c r="M245" s="124"/>
      <c r="N245" s="124"/>
    </row>
    <row r="246" spans="1:14" ht="30.65" customHeight="1" x14ac:dyDescent="0.35">
      <c r="A246" s="47" t="s">
        <v>325</v>
      </c>
      <c r="B246" s="25" t="s">
        <v>227</v>
      </c>
      <c r="C246" s="19" t="s">
        <v>303</v>
      </c>
      <c r="D246" s="26" t="s">
        <v>60</v>
      </c>
      <c r="E246" s="25" t="s">
        <v>113</v>
      </c>
      <c r="F246" s="25" t="s">
        <v>94</v>
      </c>
      <c r="G246" s="25" t="s">
        <v>69</v>
      </c>
      <c r="H246" s="25" t="s">
        <v>69</v>
      </c>
      <c r="I246" s="122">
        <v>364180.6451612903</v>
      </c>
      <c r="J246" s="122"/>
      <c r="K246" s="122"/>
      <c r="L246" s="122">
        <v>357896.77419354836</v>
      </c>
      <c r="M246" s="124"/>
      <c r="N246" s="124"/>
    </row>
    <row r="247" spans="1:14" ht="30.65" customHeight="1" x14ac:dyDescent="0.35">
      <c r="A247" s="47" t="s">
        <v>326</v>
      </c>
      <c r="B247" s="25" t="s">
        <v>227</v>
      </c>
      <c r="C247" s="19" t="s">
        <v>303</v>
      </c>
      <c r="D247" s="26" t="s">
        <v>60</v>
      </c>
      <c r="E247" s="25" t="s">
        <v>113</v>
      </c>
      <c r="F247" s="25" t="s">
        <v>94</v>
      </c>
      <c r="G247" s="25" t="s">
        <v>71</v>
      </c>
      <c r="H247" s="25" t="s">
        <v>71</v>
      </c>
      <c r="I247" s="122">
        <v>60696.774193548386</v>
      </c>
      <c r="J247" s="122"/>
      <c r="K247" s="122"/>
      <c r="L247" s="122">
        <v>59651.612903225803</v>
      </c>
      <c r="M247" s="124"/>
      <c r="N247" s="124"/>
    </row>
    <row r="248" spans="1:14" ht="30.65" customHeight="1" x14ac:dyDescent="0.35">
      <c r="A248" s="49" t="s">
        <v>327</v>
      </c>
      <c r="B248" s="25" t="s">
        <v>227</v>
      </c>
      <c r="C248" s="25" t="s">
        <v>328</v>
      </c>
      <c r="D248" s="26" t="s">
        <v>60</v>
      </c>
      <c r="E248" s="27" t="s">
        <v>61</v>
      </c>
      <c r="F248" s="27" t="s">
        <v>62</v>
      </c>
      <c r="G248" s="27" t="s">
        <v>63</v>
      </c>
      <c r="H248" s="27" t="s">
        <v>64</v>
      </c>
      <c r="I248" s="122">
        <v>10320529.032258064</v>
      </c>
      <c r="J248" s="122"/>
      <c r="K248" s="122"/>
      <c r="L248" s="122">
        <v>9923974.1935483869</v>
      </c>
      <c r="M248" s="123"/>
      <c r="N248" s="123"/>
    </row>
    <row r="249" spans="1:14" ht="30.65" customHeight="1" x14ac:dyDescent="0.35">
      <c r="A249" s="50" t="s">
        <v>329</v>
      </c>
      <c r="B249" s="25" t="s">
        <v>227</v>
      </c>
      <c r="C249" s="25" t="s">
        <v>328</v>
      </c>
      <c r="D249" s="26" t="s">
        <v>60</v>
      </c>
      <c r="E249" s="27" t="s">
        <v>66</v>
      </c>
      <c r="F249" s="27" t="s">
        <v>62</v>
      </c>
      <c r="G249" s="27" t="s">
        <v>63</v>
      </c>
      <c r="H249" s="27" t="s">
        <v>67</v>
      </c>
      <c r="I249" s="122">
        <v>11942283.870967742</v>
      </c>
      <c r="J249" s="122"/>
      <c r="K249" s="122"/>
      <c r="L249" s="122">
        <v>11735729.032258064</v>
      </c>
      <c r="M249" s="123"/>
      <c r="N249" s="123"/>
    </row>
    <row r="250" spans="1:14" ht="30.65" customHeight="1" x14ac:dyDescent="0.35">
      <c r="A250" s="50" t="s">
        <v>330</v>
      </c>
      <c r="B250" s="25" t="s">
        <v>227</v>
      </c>
      <c r="C250" s="25" t="s">
        <v>328</v>
      </c>
      <c r="D250" s="26" t="s">
        <v>60</v>
      </c>
      <c r="E250" s="27" t="s">
        <v>66</v>
      </c>
      <c r="F250" s="27" t="s">
        <v>62</v>
      </c>
      <c r="G250" s="27" t="s">
        <v>69</v>
      </c>
      <c r="H250" s="27" t="s">
        <v>69</v>
      </c>
      <c r="I250" s="122">
        <v>284361.29032258067</v>
      </c>
      <c r="J250" s="122"/>
      <c r="K250" s="122"/>
      <c r="L250" s="122">
        <v>279445.16129032255</v>
      </c>
      <c r="M250" s="123"/>
      <c r="N250" s="123"/>
    </row>
    <row r="251" spans="1:14" ht="30.65" customHeight="1" x14ac:dyDescent="0.35">
      <c r="A251" s="50" t="s">
        <v>331</v>
      </c>
      <c r="B251" s="25" t="s">
        <v>227</v>
      </c>
      <c r="C251" s="25" t="s">
        <v>328</v>
      </c>
      <c r="D251" s="26" t="s">
        <v>60</v>
      </c>
      <c r="E251" s="27" t="s">
        <v>66</v>
      </c>
      <c r="F251" s="27" t="s">
        <v>62</v>
      </c>
      <c r="G251" s="27" t="s">
        <v>71</v>
      </c>
      <c r="H251" s="27" t="s">
        <v>71</v>
      </c>
      <c r="I251" s="122">
        <v>47393.548387096773</v>
      </c>
      <c r="J251" s="122"/>
      <c r="K251" s="122"/>
      <c r="L251" s="122">
        <v>46567.741935483871</v>
      </c>
      <c r="M251" s="123"/>
      <c r="N251" s="123"/>
    </row>
    <row r="252" spans="1:14" ht="30.65" customHeight="1" x14ac:dyDescent="0.35">
      <c r="A252" s="46" t="s">
        <v>332</v>
      </c>
      <c r="B252" s="25" t="s">
        <v>227</v>
      </c>
      <c r="C252" s="25" t="s">
        <v>328</v>
      </c>
      <c r="D252" s="26" t="s">
        <v>60</v>
      </c>
      <c r="E252" s="25" t="s">
        <v>73</v>
      </c>
      <c r="F252" s="25" t="s">
        <v>74</v>
      </c>
      <c r="G252" s="25" t="s">
        <v>63</v>
      </c>
      <c r="H252" s="25" t="s">
        <v>64</v>
      </c>
      <c r="I252" s="122">
        <v>10320529.032258064</v>
      </c>
      <c r="J252" s="122"/>
      <c r="K252" s="122"/>
      <c r="L252" s="122">
        <v>9923974.1935483869</v>
      </c>
      <c r="M252" s="124"/>
      <c r="N252" s="124"/>
    </row>
    <row r="253" spans="1:14" ht="30.65" customHeight="1" x14ac:dyDescent="0.35">
      <c r="A253" s="47" t="s">
        <v>333</v>
      </c>
      <c r="B253" s="25" t="s">
        <v>227</v>
      </c>
      <c r="C253" s="25" t="s">
        <v>328</v>
      </c>
      <c r="D253" s="26" t="s">
        <v>60</v>
      </c>
      <c r="E253" s="25" t="s">
        <v>73</v>
      </c>
      <c r="F253" s="25" t="s">
        <v>74</v>
      </c>
      <c r="G253" s="25" t="s">
        <v>63</v>
      </c>
      <c r="H253" s="25" t="s">
        <v>67</v>
      </c>
      <c r="I253" s="122">
        <v>12649909.677419355</v>
      </c>
      <c r="J253" s="122"/>
      <c r="K253" s="122"/>
      <c r="L253" s="122">
        <v>12431122.580645161</v>
      </c>
      <c r="M253" s="124"/>
      <c r="N253" s="124"/>
    </row>
    <row r="254" spans="1:14" ht="30.65" customHeight="1" x14ac:dyDescent="0.35">
      <c r="A254" s="47" t="s">
        <v>334</v>
      </c>
      <c r="B254" s="25" t="s">
        <v>227</v>
      </c>
      <c r="C254" s="25" t="s">
        <v>328</v>
      </c>
      <c r="D254" s="26" t="s">
        <v>60</v>
      </c>
      <c r="E254" s="25" t="s">
        <v>73</v>
      </c>
      <c r="F254" s="25" t="s">
        <v>74</v>
      </c>
      <c r="G254" s="25" t="s">
        <v>69</v>
      </c>
      <c r="H254" s="25" t="s">
        <v>69</v>
      </c>
      <c r="I254" s="122">
        <v>307935.48387096776</v>
      </c>
      <c r="J254" s="122"/>
      <c r="K254" s="122"/>
      <c r="L254" s="122">
        <v>302619.3548387097</v>
      </c>
      <c r="M254" s="124"/>
      <c r="N254" s="124"/>
    </row>
    <row r="255" spans="1:14" ht="30.65" customHeight="1" x14ac:dyDescent="0.35">
      <c r="A255" s="47" t="s">
        <v>335</v>
      </c>
      <c r="B255" s="25" t="s">
        <v>227</v>
      </c>
      <c r="C255" s="25" t="s">
        <v>328</v>
      </c>
      <c r="D255" s="26" t="s">
        <v>60</v>
      </c>
      <c r="E255" s="25" t="s">
        <v>73</v>
      </c>
      <c r="F255" s="25" t="s">
        <v>74</v>
      </c>
      <c r="G255" s="25" t="s">
        <v>71</v>
      </c>
      <c r="H255" s="25" t="s">
        <v>71</v>
      </c>
      <c r="I255" s="122">
        <v>51329.032258064515</v>
      </c>
      <c r="J255" s="122"/>
      <c r="K255" s="122"/>
      <c r="L255" s="122">
        <v>50451.612903225803</v>
      </c>
      <c r="M255" s="124"/>
      <c r="N255" s="124"/>
    </row>
    <row r="256" spans="1:14" ht="30.65" customHeight="1" x14ac:dyDescent="0.35">
      <c r="A256" s="46" t="s">
        <v>336</v>
      </c>
      <c r="B256" s="25" t="s">
        <v>227</v>
      </c>
      <c r="C256" s="25" t="s">
        <v>328</v>
      </c>
      <c r="D256" s="26" t="s">
        <v>60</v>
      </c>
      <c r="E256" s="27" t="s">
        <v>61</v>
      </c>
      <c r="F256" s="27" t="s">
        <v>79</v>
      </c>
      <c r="G256" s="27" t="s">
        <v>63</v>
      </c>
      <c r="H256" s="27" t="s">
        <v>64</v>
      </c>
      <c r="I256" s="122">
        <v>9074670.9677419346</v>
      </c>
      <c r="J256" s="122"/>
      <c r="K256" s="122"/>
      <c r="L256" s="122">
        <v>8917729.0322580636</v>
      </c>
      <c r="M256" s="123"/>
      <c r="N256" s="123"/>
    </row>
    <row r="257" spans="1:14" ht="30.65" customHeight="1" x14ac:dyDescent="0.35">
      <c r="A257" s="50" t="s">
        <v>337</v>
      </c>
      <c r="B257" s="25" t="s">
        <v>227</v>
      </c>
      <c r="C257" s="25" t="s">
        <v>328</v>
      </c>
      <c r="D257" s="26" t="s">
        <v>60</v>
      </c>
      <c r="E257" s="27" t="s">
        <v>66</v>
      </c>
      <c r="F257" s="27" t="s">
        <v>79</v>
      </c>
      <c r="G257" s="27" t="s">
        <v>63</v>
      </c>
      <c r="H257" s="27" t="s">
        <v>67</v>
      </c>
      <c r="I257" s="122">
        <v>12704554.838709677</v>
      </c>
      <c r="J257" s="122"/>
      <c r="K257" s="122"/>
      <c r="L257" s="122">
        <v>12484812.903225806</v>
      </c>
      <c r="M257" s="123"/>
      <c r="N257" s="123"/>
    </row>
    <row r="258" spans="1:14" ht="30.65" customHeight="1" x14ac:dyDescent="0.35">
      <c r="A258" s="50" t="s">
        <v>338</v>
      </c>
      <c r="B258" s="25" t="s">
        <v>227</v>
      </c>
      <c r="C258" s="25" t="s">
        <v>328</v>
      </c>
      <c r="D258" s="26" t="s">
        <v>60</v>
      </c>
      <c r="E258" s="27" t="s">
        <v>66</v>
      </c>
      <c r="F258" s="27" t="s">
        <v>79</v>
      </c>
      <c r="G258" s="27" t="s">
        <v>69</v>
      </c>
      <c r="H258" s="27" t="s">
        <v>69</v>
      </c>
      <c r="I258" s="122">
        <v>302516.12903225806</v>
      </c>
      <c r="J258" s="122"/>
      <c r="K258" s="122"/>
      <c r="L258" s="122">
        <v>297290.32258064515</v>
      </c>
      <c r="M258" s="123"/>
      <c r="N258" s="123"/>
    </row>
    <row r="259" spans="1:14" ht="30.65" customHeight="1" x14ac:dyDescent="0.35">
      <c r="A259" s="50" t="s">
        <v>339</v>
      </c>
      <c r="B259" s="25" t="s">
        <v>227</v>
      </c>
      <c r="C259" s="25" t="s">
        <v>328</v>
      </c>
      <c r="D259" s="26" t="s">
        <v>60</v>
      </c>
      <c r="E259" s="27" t="s">
        <v>66</v>
      </c>
      <c r="F259" s="27" t="s">
        <v>79</v>
      </c>
      <c r="G259" s="27" t="s">
        <v>71</v>
      </c>
      <c r="H259" s="27" t="s">
        <v>71</v>
      </c>
      <c r="I259" s="122">
        <v>50438.709677419356</v>
      </c>
      <c r="J259" s="122"/>
      <c r="K259" s="122"/>
      <c r="L259" s="122">
        <v>49561.290322580644</v>
      </c>
      <c r="M259" s="123"/>
      <c r="N259" s="123"/>
    </row>
    <row r="260" spans="1:14" ht="30.65" customHeight="1" x14ac:dyDescent="0.35">
      <c r="A260" s="46" t="s">
        <v>340</v>
      </c>
      <c r="B260" s="25" t="s">
        <v>227</v>
      </c>
      <c r="C260" s="25" t="s">
        <v>328</v>
      </c>
      <c r="D260" s="26" t="s">
        <v>60</v>
      </c>
      <c r="E260" s="25" t="s">
        <v>113</v>
      </c>
      <c r="F260" s="25" t="s">
        <v>84</v>
      </c>
      <c r="G260" s="25" t="s">
        <v>63</v>
      </c>
      <c r="H260" s="25" t="s">
        <v>64</v>
      </c>
      <c r="I260" s="122">
        <v>9653922.5806451607</v>
      </c>
      <c r="J260" s="122"/>
      <c r="K260" s="122"/>
      <c r="L260" s="122">
        <v>9486954.8387096766</v>
      </c>
      <c r="M260" s="124"/>
      <c r="N260" s="124"/>
    </row>
    <row r="261" spans="1:14" ht="30.65" customHeight="1" x14ac:dyDescent="0.35">
      <c r="A261" s="47" t="s">
        <v>341</v>
      </c>
      <c r="B261" s="25" t="s">
        <v>227</v>
      </c>
      <c r="C261" s="25" t="s">
        <v>328</v>
      </c>
      <c r="D261" s="26" t="s">
        <v>60</v>
      </c>
      <c r="E261" s="25" t="s">
        <v>113</v>
      </c>
      <c r="F261" s="25" t="s">
        <v>84</v>
      </c>
      <c r="G261" s="25" t="s">
        <v>63</v>
      </c>
      <c r="H261" s="25" t="s">
        <v>67</v>
      </c>
      <c r="I261" s="122">
        <v>13515470.967741935</v>
      </c>
      <c r="J261" s="122"/>
      <c r="K261" s="122"/>
      <c r="L261" s="122">
        <v>13281716.129032258</v>
      </c>
      <c r="M261" s="124"/>
      <c r="N261" s="124"/>
    </row>
    <row r="262" spans="1:14" ht="30.65" customHeight="1" x14ac:dyDescent="0.35">
      <c r="A262" s="47" t="s">
        <v>342</v>
      </c>
      <c r="B262" s="25" t="s">
        <v>227</v>
      </c>
      <c r="C262" s="25" t="s">
        <v>328</v>
      </c>
      <c r="D262" s="26" t="s">
        <v>60</v>
      </c>
      <c r="E262" s="25" t="s">
        <v>113</v>
      </c>
      <c r="F262" s="25" t="s">
        <v>84</v>
      </c>
      <c r="G262" s="25" t="s">
        <v>69</v>
      </c>
      <c r="H262" s="25" t="s">
        <v>69</v>
      </c>
      <c r="I262" s="122">
        <v>321806.45161290321</v>
      </c>
      <c r="J262" s="122"/>
      <c r="K262" s="122"/>
      <c r="L262" s="122">
        <v>316245.16129032255</v>
      </c>
      <c r="M262" s="124"/>
      <c r="N262" s="124"/>
    </row>
    <row r="263" spans="1:14" ht="30.65" customHeight="1" x14ac:dyDescent="0.35">
      <c r="A263" s="47" t="s">
        <v>343</v>
      </c>
      <c r="B263" s="25" t="s">
        <v>227</v>
      </c>
      <c r="C263" s="25" t="s">
        <v>328</v>
      </c>
      <c r="D263" s="26" t="s">
        <v>60</v>
      </c>
      <c r="E263" s="25" t="s">
        <v>113</v>
      </c>
      <c r="F263" s="25" t="s">
        <v>84</v>
      </c>
      <c r="G263" s="25" t="s">
        <v>71</v>
      </c>
      <c r="H263" s="25" t="s">
        <v>71</v>
      </c>
      <c r="I263" s="122">
        <v>53664.516129032258</v>
      </c>
      <c r="J263" s="122"/>
      <c r="K263" s="122"/>
      <c r="L263" s="122">
        <v>52722.580645161288</v>
      </c>
      <c r="M263" s="124"/>
      <c r="N263" s="124"/>
    </row>
    <row r="264" spans="1:14" s="1" customFormat="1" ht="30.65" customHeight="1" x14ac:dyDescent="0.35">
      <c r="A264" s="46" t="s">
        <v>344</v>
      </c>
      <c r="B264" s="25" t="s">
        <v>227</v>
      </c>
      <c r="C264" s="25" t="s">
        <v>328</v>
      </c>
      <c r="D264" s="26" t="s">
        <v>60</v>
      </c>
      <c r="E264" s="27" t="s">
        <v>61</v>
      </c>
      <c r="F264" s="27" t="s">
        <v>89</v>
      </c>
      <c r="G264" s="27" t="s">
        <v>63</v>
      </c>
      <c r="H264" s="27" t="s">
        <v>64</v>
      </c>
      <c r="I264" s="122">
        <v>10270116.129032258</v>
      </c>
      <c r="J264" s="122"/>
      <c r="K264" s="122"/>
      <c r="L264" s="122">
        <v>10092490.322580645</v>
      </c>
      <c r="M264" s="122"/>
      <c r="N264" s="122"/>
    </row>
    <row r="265" spans="1:14" s="1" customFormat="1" ht="30.65" customHeight="1" x14ac:dyDescent="0.35">
      <c r="A265" s="25" t="s">
        <v>345</v>
      </c>
      <c r="B265" s="25" t="s">
        <v>227</v>
      </c>
      <c r="C265" s="25" t="s">
        <v>328</v>
      </c>
      <c r="D265" s="26" t="s">
        <v>60</v>
      </c>
      <c r="E265" s="27" t="s">
        <v>66</v>
      </c>
      <c r="F265" s="27" t="s">
        <v>89</v>
      </c>
      <c r="G265" s="27" t="s">
        <v>63</v>
      </c>
      <c r="H265" s="27" t="s">
        <v>67</v>
      </c>
      <c r="I265" s="122">
        <v>14378154.838709677</v>
      </c>
      <c r="J265" s="122"/>
      <c r="K265" s="122"/>
      <c r="L265" s="122">
        <v>14129483.870967742</v>
      </c>
      <c r="M265" s="122"/>
      <c r="N265" s="122"/>
    </row>
    <row r="266" spans="1:14" s="1" customFormat="1" ht="30.65" customHeight="1" x14ac:dyDescent="0.35">
      <c r="A266" s="25" t="s">
        <v>346</v>
      </c>
      <c r="B266" s="25" t="s">
        <v>227</v>
      </c>
      <c r="C266" s="25" t="s">
        <v>328</v>
      </c>
      <c r="D266" s="26" t="s">
        <v>60</v>
      </c>
      <c r="E266" s="27" t="s">
        <v>66</v>
      </c>
      <c r="F266" s="27" t="s">
        <v>89</v>
      </c>
      <c r="G266" s="27" t="s">
        <v>69</v>
      </c>
      <c r="H266" s="27" t="s">
        <v>69</v>
      </c>
      <c r="I266" s="122">
        <v>342361.29032258061</v>
      </c>
      <c r="J266" s="122"/>
      <c r="K266" s="122"/>
      <c r="L266" s="122">
        <v>336438.70967741933</v>
      </c>
      <c r="M266" s="122"/>
      <c r="N266" s="122"/>
    </row>
    <row r="267" spans="1:14" s="1" customFormat="1" ht="30.65" customHeight="1" x14ac:dyDescent="0.35">
      <c r="A267" s="25" t="s">
        <v>347</v>
      </c>
      <c r="B267" s="25" t="s">
        <v>227</v>
      </c>
      <c r="C267" s="25" t="s">
        <v>328</v>
      </c>
      <c r="D267" s="26" t="s">
        <v>60</v>
      </c>
      <c r="E267" s="27" t="s">
        <v>66</v>
      </c>
      <c r="F267" s="27" t="s">
        <v>89</v>
      </c>
      <c r="G267" s="27" t="s">
        <v>71</v>
      </c>
      <c r="H267" s="27" t="s">
        <v>71</v>
      </c>
      <c r="I267" s="122">
        <v>57083.870967741932</v>
      </c>
      <c r="J267" s="122"/>
      <c r="K267" s="122"/>
      <c r="L267" s="122">
        <v>56090.322580645159</v>
      </c>
      <c r="M267" s="122"/>
      <c r="N267" s="122"/>
    </row>
    <row r="268" spans="1:14" ht="30.65" customHeight="1" x14ac:dyDescent="0.35">
      <c r="A268" s="46" t="s">
        <v>348</v>
      </c>
      <c r="B268" s="25" t="s">
        <v>227</v>
      </c>
      <c r="C268" s="25" t="s">
        <v>328</v>
      </c>
      <c r="D268" s="26" t="s">
        <v>60</v>
      </c>
      <c r="E268" s="25" t="s">
        <v>113</v>
      </c>
      <c r="F268" s="25" t="s">
        <v>94</v>
      </c>
      <c r="G268" s="25" t="s">
        <v>63</v>
      </c>
      <c r="H268" s="25" t="s">
        <v>64</v>
      </c>
      <c r="I268" s="122">
        <v>10925638.709677419</v>
      </c>
      <c r="J268" s="122"/>
      <c r="K268" s="122"/>
      <c r="L268" s="122">
        <v>10736670.967741935</v>
      </c>
      <c r="M268" s="124"/>
      <c r="N268" s="124"/>
    </row>
    <row r="269" spans="1:14" ht="30.65" customHeight="1" x14ac:dyDescent="0.35">
      <c r="A269" s="47" t="s">
        <v>349</v>
      </c>
      <c r="B269" s="25" t="s">
        <v>227</v>
      </c>
      <c r="C269" s="25" t="s">
        <v>328</v>
      </c>
      <c r="D269" s="26" t="s">
        <v>60</v>
      </c>
      <c r="E269" s="25" t="s">
        <v>113</v>
      </c>
      <c r="F269" s="25" t="s">
        <v>94</v>
      </c>
      <c r="G269" s="25" t="s">
        <v>63</v>
      </c>
      <c r="H269" s="25" t="s">
        <v>67</v>
      </c>
      <c r="I269" s="122">
        <v>15295896.774193548</v>
      </c>
      <c r="J269" s="122"/>
      <c r="K269" s="122"/>
      <c r="L269" s="122">
        <v>15031341.935483871</v>
      </c>
      <c r="M269" s="124"/>
      <c r="N269" s="124"/>
    </row>
    <row r="270" spans="1:14" ht="30.65" customHeight="1" x14ac:dyDescent="0.35">
      <c r="A270" s="47" t="s">
        <v>350</v>
      </c>
      <c r="B270" s="25" t="s">
        <v>227</v>
      </c>
      <c r="C270" s="25" t="s">
        <v>328</v>
      </c>
      <c r="D270" s="26" t="s">
        <v>60</v>
      </c>
      <c r="E270" s="25" t="s">
        <v>113</v>
      </c>
      <c r="F270" s="25" t="s">
        <v>94</v>
      </c>
      <c r="G270" s="25" t="s">
        <v>69</v>
      </c>
      <c r="H270" s="25" t="s">
        <v>69</v>
      </c>
      <c r="I270" s="122">
        <v>364193.54838709679</v>
      </c>
      <c r="J270" s="122"/>
      <c r="K270" s="122"/>
      <c r="L270" s="122">
        <v>357896.77419354836</v>
      </c>
      <c r="M270" s="124"/>
      <c r="N270" s="124"/>
    </row>
    <row r="271" spans="1:14" ht="30.65" customHeight="1" x14ac:dyDescent="0.35">
      <c r="A271" s="47" t="s">
        <v>351</v>
      </c>
      <c r="B271" s="25" t="s">
        <v>227</v>
      </c>
      <c r="C271" s="25" t="s">
        <v>328</v>
      </c>
      <c r="D271" s="26" t="s">
        <v>60</v>
      </c>
      <c r="E271" s="25" t="s">
        <v>113</v>
      </c>
      <c r="F271" s="25" t="s">
        <v>94</v>
      </c>
      <c r="G271" s="25" t="s">
        <v>71</v>
      </c>
      <c r="H271" s="25" t="s">
        <v>71</v>
      </c>
      <c r="I271" s="122">
        <v>60709.677419354834</v>
      </c>
      <c r="J271" s="122"/>
      <c r="K271" s="122"/>
      <c r="L271" s="122">
        <v>59664.516129032258</v>
      </c>
      <c r="M271" s="124"/>
      <c r="N271" s="124"/>
    </row>
    <row r="272" spans="1:14" ht="30.65" customHeight="1" x14ac:dyDescent="0.35">
      <c r="A272" s="20" t="s">
        <v>352</v>
      </c>
      <c r="B272" s="19" t="s">
        <v>353</v>
      </c>
      <c r="C272" s="19" t="s">
        <v>354</v>
      </c>
      <c r="D272" s="26" t="s">
        <v>60</v>
      </c>
      <c r="E272" s="27" t="s">
        <v>61</v>
      </c>
      <c r="F272" s="27" t="s">
        <v>62</v>
      </c>
      <c r="G272" s="27" t="s">
        <v>63</v>
      </c>
      <c r="H272" s="27" t="s">
        <v>64</v>
      </c>
      <c r="I272" s="122">
        <v>12062606.451612903</v>
      </c>
      <c r="J272" s="122"/>
      <c r="K272" s="122"/>
      <c r="L272" s="122">
        <v>11599122.580645161</v>
      </c>
      <c r="M272" s="123"/>
      <c r="N272" s="123"/>
    </row>
    <row r="273" spans="1:14" ht="30.65" customHeight="1" x14ac:dyDescent="0.35">
      <c r="A273" s="21" t="s">
        <v>355</v>
      </c>
      <c r="B273" s="19" t="s">
        <v>353</v>
      </c>
      <c r="C273" s="19" t="s">
        <v>354</v>
      </c>
      <c r="D273" s="26" t="s">
        <v>60</v>
      </c>
      <c r="E273" s="27" t="s">
        <v>66</v>
      </c>
      <c r="F273" s="27" t="s">
        <v>62</v>
      </c>
      <c r="G273" s="27" t="s">
        <v>63</v>
      </c>
      <c r="H273" s="27" t="s">
        <v>67</v>
      </c>
      <c r="I273" s="122">
        <v>13958090.322580645</v>
      </c>
      <c r="J273" s="122"/>
      <c r="K273" s="122"/>
      <c r="L273" s="122">
        <v>13716670.967741935</v>
      </c>
      <c r="M273" s="123"/>
      <c r="N273" s="123"/>
    </row>
    <row r="274" spans="1:14" ht="30.65" customHeight="1" x14ac:dyDescent="0.35">
      <c r="A274" s="21" t="s">
        <v>356</v>
      </c>
      <c r="B274" s="19" t="s">
        <v>353</v>
      </c>
      <c r="C274" s="19" t="s">
        <v>354</v>
      </c>
      <c r="D274" s="26" t="s">
        <v>60</v>
      </c>
      <c r="E274" s="27" t="s">
        <v>66</v>
      </c>
      <c r="F274" s="27" t="s">
        <v>62</v>
      </c>
      <c r="G274" s="27" t="s">
        <v>69</v>
      </c>
      <c r="H274" s="27" t="s">
        <v>69</v>
      </c>
      <c r="I274" s="122">
        <v>332335.48387096776</v>
      </c>
      <c r="J274" s="122"/>
      <c r="K274" s="122"/>
      <c r="L274" s="122">
        <v>326593.54838709679</v>
      </c>
      <c r="M274" s="123"/>
      <c r="N274" s="123"/>
    </row>
    <row r="275" spans="1:14" ht="30.65" customHeight="1" x14ac:dyDescent="0.35">
      <c r="A275" s="21" t="s">
        <v>357</v>
      </c>
      <c r="B275" s="19" t="s">
        <v>353</v>
      </c>
      <c r="C275" s="19" t="s">
        <v>354</v>
      </c>
      <c r="D275" s="26" t="s">
        <v>60</v>
      </c>
      <c r="E275" s="27" t="s">
        <v>66</v>
      </c>
      <c r="F275" s="27" t="s">
        <v>62</v>
      </c>
      <c r="G275" s="27" t="s">
        <v>71</v>
      </c>
      <c r="H275" s="27" t="s">
        <v>71</v>
      </c>
      <c r="I275" s="122">
        <v>55380.645161290318</v>
      </c>
      <c r="J275" s="122"/>
      <c r="K275" s="122"/>
      <c r="L275" s="122">
        <v>54425.806451612902</v>
      </c>
      <c r="M275" s="123"/>
      <c r="N275" s="123"/>
    </row>
    <row r="276" spans="1:14" ht="30.65" customHeight="1" x14ac:dyDescent="0.35">
      <c r="A276" s="22" t="s">
        <v>358</v>
      </c>
      <c r="B276" s="19" t="s">
        <v>353</v>
      </c>
      <c r="C276" s="19" t="s">
        <v>354</v>
      </c>
      <c r="D276" s="26" t="s">
        <v>60</v>
      </c>
      <c r="E276" s="25" t="s">
        <v>73</v>
      </c>
      <c r="F276" s="25" t="s">
        <v>74</v>
      </c>
      <c r="G276" s="25" t="s">
        <v>63</v>
      </c>
      <c r="H276" s="25" t="s">
        <v>64</v>
      </c>
      <c r="I276" s="122">
        <v>10729767.741935484</v>
      </c>
      <c r="J276" s="122"/>
      <c r="K276" s="122"/>
      <c r="L276" s="122">
        <v>10544180.64516129</v>
      </c>
      <c r="M276" s="124"/>
      <c r="N276" s="124"/>
    </row>
    <row r="277" spans="1:14" ht="30.65" customHeight="1" x14ac:dyDescent="0.35">
      <c r="A277" s="23" t="s">
        <v>359</v>
      </c>
      <c r="B277" s="19" t="s">
        <v>353</v>
      </c>
      <c r="C277" s="19" t="s">
        <v>354</v>
      </c>
      <c r="D277" s="26" t="s">
        <v>60</v>
      </c>
      <c r="E277" s="25" t="s">
        <v>73</v>
      </c>
      <c r="F277" s="25" t="s">
        <v>74</v>
      </c>
      <c r="G277" s="25" t="s">
        <v>63</v>
      </c>
      <c r="H277" s="25" t="s">
        <v>67</v>
      </c>
      <c r="I277" s="122">
        <v>14717780.64516129</v>
      </c>
      <c r="J277" s="122"/>
      <c r="K277" s="122"/>
      <c r="L277" s="122">
        <v>14463238.709677419</v>
      </c>
      <c r="M277" s="124"/>
      <c r="N277" s="124"/>
    </row>
    <row r="278" spans="1:14" ht="30.65" customHeight="1" x14ac:dyDescent="0.35">
      <c r="A278" s="23" t="s">
        <v>360</v>
      </c>
      <c r="B278" s="19" t="s">
        <v>353</v>
      </c>
      <c r="C278" s="19" t="s">
        <v>354</v>
      </c>
      <c r="D278" s="26" t="s">
        <v>60</v>
      </c>
      <c r="E278" s="25" t="s">
        <v>73</v>
      </c>
      <c r="F278" s="25" t="s">
        <v>74</v>
      </c>
      <c r="G278" s="25" t="s">
        <v>69</v>
      </c>
      <c r="H278" s="25" t="s">
        <v>69</v>
      </c>
      <c r="I278" s="122">
        <v>357690.32258064515</v>
      </c>
      <c r="J278" s="122"/>
      <c r="K278" s="122"/>
      <c r="L278" s="122">
        <v>351496.77419354836</v>
      </c>
      <c r="M278" s="124"/>
      <c r="N278" s="124"/>
    </row>
    <row r="279" spans="1:14" ht="30.65" customHeight="1" x14ac:dyDescent="0.35">
      <c r="A279" s="23" t="s">
        <v>361</v>
      </c>
      <c r="B279" s="19" t="s">
        <v>353</v>
      </c>
      <c r="C279" s="19" t="s">
        <v>354</v>
      </c>
      <c r="D279" s="26" t="s">
        <v>60</v>
      </c>
      <c r="E279" s="25" t="s">
        <v>73</v>
      </c>
      <c r="F279" s="25" t="s">
        <v>74</v>
      </c>
      <c r="G279" s="25" t="s">
        <v>71</v>
      </c>
      <c r="H279" s="25" t="s">
        <v>71</v>
      </c>
      <c r="I279" s="122">
        <v>59625.806451612902</v>
      </c>
      <c r="J279" s="122"/>
      <c r="K279" s="122"/>
      <c r="L279" s="122">
        <v>58593.548387096773</v>
      </c>
      <c r="M279" s="124"/>
      <c r="N279" s="124"/>
    </row>
    <row r="280" spans="1:14" ht="30.65" customHeight="1" x14ac:dyDescent="0.35">
      <c r="A280" s="22" t="s">
        <v>362</v>
      </c>
      <c r="B280" s="19" t="s">
        <v>353</v>
      </c>
      <c r="C280" s="19" t="s">
        <v>354</v>
      </c>
      <c r="D280" s="26" t="s">
        <v>60</v>
      </c>
      <c r="E280" s="27" t="s">
        <v>61</v>
      </c>
      <c r="F280" s="27" t="s">
        <v>79</v>
      </c>
      <c r="G280" s="27" t="s">
        <v>63</v>
      </c>
      <c r="H280" s="27" t="s">
        <v>64</v>
      </c>
      <c r="I280" s="122">
        <v>10606464.516129032</v>
      </c>
      <c r="J280" s="122"/>
      <c r="K280" s="122"/>
      <c r="L280" s="122">
        <v>10423019.35483871</v>
      </c>
      <c r="M280" s="123"/>
      <c r="N280" s="123"/>
    </row>
    <row r="281" spans="1:14" ht="30.65" customHeight="1" x14ac:dyDescent="0.35">
      <c r="A281" s="21" t="s">
        <v>363</v>
      </c>
      <c r="B281" s="19" t="s">
        <v>353</v>
      </c>
      <c r="C281" s="19" t="s">
        <v>354</v>
      </c>
      <c r="D281" s="26" t="s">
        <v>60</v>
      </c>
      <c r="E281" s="27" t="s">
        <v>66</v>
      </c>
      <c r="F281" s="27" t="s">
        <v>79</v>
      </c>
      <c r="G281" s="27" t="s">
        <v>63</v>
      </c>
      <c r="H281" s="27" t="s">
        <v>67</v>
      </c>
      <c r="I281" s="122">
        <v>14849032.258064516</v>
      </c>
      <c r="J281" s="122"/>
      <c r="K281" s="122"/>
      <c r="L281" s="122">
        <v>14592219.354838708</v>
      </c>
      <c r="M281" s="123"/>
      <c r="N281" s="123"/>
    </row>
    <row r="282" spans="1:14" ht="30.65" customHeight="1" x14ac:dyDescent="0.35">
      <c r="A282" s="21" t="s">
        <v>364</v>
      </c>
      <c r="B282" s="19" t="s">
        <v>353</v>
      </c>
      <c r="C282" s="19" t="s">
        <v>354</v>
      </c>
      <c r="D282" s="26" t="s">
        <v>60</v>
      </c>
      <c r="E282" s="27" t="s">
        <v>66</v>
      </c>
      <c r="F282" s="27" t="s">
        <v>79</v>
      </c>
      <c r="G282" s="27" t="s">
        <v>69</v>
      </c>
      <c r="H282" s="27" t="s">
        <v>69</v>
      </c>
      <c r="I282" s="122">
        <v>353561.29032258061</v>
      </c>
      <c r="J282" s="122"/>
      <c r="K282" s="122"/>
      <c r="L282" s="122">
        <v>347458.06451612903</v>
      </c>
      <c r="M282" s="123"/>
      <c r="N282" s="123"/>
    </row>
    <row r="283" spans="1:14" ht="30.65" customHeight="1" x14ac:dyDescent="0.35">
      <c r="A283" s="21" t="s">
        <v>365</v>
      </c>
      <c r="B283" s="19" t="s">
        <v>353</v>
      </c>
      <c r="C283" s="19" t="s">
        <v>354</v>
      </c>
      <c r="D283" s="26" t="s">
        <v>60</v>
      </c>
      <c r="E283" s="27" t="s">
        <v>66</v>
      </c>
      <c r="F283" s="27" t="s">
        <v>79</v>
      </c>
      <c r="G283" s="27" t="s">
        <v>71</v>
      </c>
      <c r="H283" s="27" t="s">
        <v>71</v>
      </c>
      <c r="I283" s="122">
        <v>58929.032258064515</v>
      </c>
      <c r="J283" s="122"/>
      <c r="K283" s="122"/>
      <c r="L283" s="122">
        <v>57909.677419354834</v>
      </c>
      <c r="M283" s="123"/>
      <c r="N283" s="123"/>
    </row>
    <row r="284" spans="1:14" ht="30.65" customHeight="1" x14ac:dyDescent="0.35">
      <c r="A284" s="22" t="s">
        <v>366</v>
      </c>
      <c r="B284" s="19" t="s">
        <v>353</v>
      </c>
      <c r="C284" s="19" t="s">
        <v>354</v>
      </c>
      <c r="D284" s="26" t="s">
        <v>60</v>
      </c>
      <c r="E284" s="25" t="s">
        <v>113</v>
      </c>
      <c r="F284" s="25" t="s">
        <v>84</v>
      </c>
      <c r="G284" s="25" t="s">
        <v>63</v>
      </c>
      <c r="H284" s="25" t="s">
        <v>64</v>
      </c>
      <c r="I284" s="122">
        <v>11283445.161290321</v>
      </c>
      <c r="J284" s="122"/>
      <c r="K284" s="122"/>
      <c r="L284" s="122">
        <v>11088296.774193548</v>
      </c>
      <c r="M284" s="124"/>
      <c r="N284" s="124"/>
    </row>
    <row r="285" spans="1:14" ht="30.65" customHeight="1" x14ac:dyDescent="0.35">
      <c r="A285" s="23" t="s">
        <v>367</v>
      </c>
      <c r="B285" s="19" t="s">
        <v>353</v>
      </c>
      <c r="C285" s="19" t="s">
        <v>354</v>
      </c>
      <c r="D285" s="26" t="s">
        <v>60</v>
      </c>
      <c r="E285" s="25" t="s">
        <v>113</v>
      </c>
      <c r="F285" s="25" t="s">
        <v>84</v>
      </c>
      <c r="G285" s="25" t="s">
        <v>63</v>
      </c>
      <c r="H285" s="25" t="s">
        <v>67</v>
      </c>
      <c r="I285" s="122">
        <v>15796838.709677419</v>
      </c>
      <c r="J285" s="122"/>
      <c r="K285" s="122"/>
      <c r="L285" s="122">
        <v>15523638.709677419</v>
      </c>
      <c r="M285" s="124"/>
      <c r="N285" s="124"/>
    </row>
    <row r="286" spans="1:14" ht="30.65" customHeight="1" x14ac:dyDescent="0.35">
      <c r="A286" s="23" t="s">
        <v>368</v>
      </c>
      <c r="B286" s="19" t="s">
        <v>353</v>
      </c>
      <c r="C286" s="19" t="s">
        <v>354</v>
      </c>
      <c r="D286" s="26" t="s">
        <v>60</v>
      </c>
      <c r="E286" s="25" t="s">
        <v>113</v>
      </c>
      <c r="F286" s="25" t="s">
        <v>84</v>
      </c>
      <c r="G286" s="25" t="s">
        <v>69</v>
      </c>
      <c r="H286" s="25" t="s">
        <v>69</v>
      </c>
      <c r="I286" s="122">
        <v>376141.93548387097</v>
      </c>
      <c r="J286" s="122"/>
      <c r="K286" s="122"/>
      <c r="L286" s="122">
        <v>369638.70967741933</v>
      </c>
      <c r="M286" s="124"/>
      <c r="N286" s="124"/>
    </row>
    <row r="287" spans="1:14" ht="30.65" customHeight="1" x14ac:dyDescent="0.35">
      <c r="A287" s="23" t="s">
        <v>369</v>
      </c>
      <c r="B287" s="19" t="s">
        <v>353</v>
      </c>
      <c r="C287" s="19" t="s">
        <v>354</v>
      </c>
      <c r="D287" s="26" t="s">
        <v>60</v>
      </c>
      <c r="E287" s="25" t="s">
        <v>113</v>
      </c>
      <c r="F287" s="25" t="s">
        <v>84</v>
      </c>
      <c r="G287" s="25" t="s">
        <v>71</v>
      </c>
      <c r="H287" s="25" t="s">
        <v>71</v>
      </c>
      <c r="I287" s="122">
        <v>62709.677419354834</v>
      </c>
      <c r="J287" s="122"/>
      <c r="K287" s="122"/>
      <c r="L287" s="122">
        <v>61625.806451612902</v>
      </c>
      <c r="M287" s="124"/>
      <c r="N287" s="124"/>
    </row>
    <row r="288" spans="1:14" ht="30.65" customHeight="1" x14ac:dyDescent="0.35">
      <c r="A288" s="22" t="s">
        <v>370</v>
      </c>
      <c r="B288" s="19" t="s">
        <v>353</v>
      </c>
      <c r="C288" s="19" t="s">
        <v>354</v>
      </c>
      <c r="D288" s="26" t="s">
        <v>60</v>
      </c>
      <c r="E288" s="27" t="s">
        <v>61</v>
      </c>
      <c r="F288" s="27" t="s">
        <v>89</v>
      </c>
      <c r="G288" s="27" t="s">
        <v>63</v>
      </c>
      <c r="H288" s="27" t="s">
        <v>64</v>
      </c>
      <c r="I288" s="122">
        <v>12003664.516129032</v>
      </c>
      <c r="J288" s="122"/>
      <c r="K288" s="122"/>
      <c r="L288" s="122">
        <v>11796064.516129032</v>
      </c>
      <c r="M288" s="124"/>
      <c r="N288" s="124"/>
    </row>
    <row r="289" spans="1:14" ht="30.65" customHeight="1" x14ac:dyDescent="0.35">
      <c r="A289" s="21" t="s">
        <v>371</v>
      </c>
      <c r="B289" s="19" t="s">
        <v>353</v>
      </c>
      <c r="C289" s="19" t="s">
        <v>354</v>
      </c>
      <c r="D289" s="26" t="s">
        <v>60</v>
      </c>
      <c r="E289" s="27" t="s">
        <v>66</v>
      </c>
      <c r="F289" s="27" t="s">
        <v>89</v>
      </c>
      <c r="G289" s="27" t="s">
        <v>63</v>
      </c>
      <c r="H289" s="27" t="s">
        <v>67</v>
      </c>
      <c r="I289" s="122">
        <v>16805161.290322579</v>
      </c>
      <c r="J289" s="122"/>
      <c r="K289" s="122"/>
      <c r="L289" s="122">
        <v>16514516.129032258</v>
      </c>
      <c r="M289" s="124"/>
      <c r="N289" s="124"/>
    </row>
    <row r="290" spans="1:14" ht="30.65" customHeight="1" x14ac:dyDescent="0.35">
      <c r="A290" s="21" t="s">
        <v>372</v>
      </c>
      <c r="B290" s="19" t="s">
        <v>353</v>
      </c>
      <c r="C290" s="19" t="s">
        <v>354</v>
      </c>
      <c r="D290" s="26" t="s">
        <v>60</v>
      </c>
      <c r="E290" s="27" t="s">
        <v>66</v>
      </c>
      <c r="F290" s="27" t="s">
        <v>89</v>
      </c>
      <c r="G290" s="27" t="s">
        <v>69</v>
      </c>
      <c r="H290" s="27" t="s">
        <v>69</v>
      </c>
      <c r="I290" s="122">
        <v>400129.03225806449</v>
      </c>
      <c r="J290" s="122"/>
      <c r="K290" s="122"/>
      <c r="L290" s="122">
        <v>393212.90322580643</v>
      </c>
      <c r="M290" s="124"/>
      <c r="N290" s="124"/>
    </row>
    <row r="291" spans="1:14" ht="30.65" customHeight="1" x14ac:dyDescent="0.35">
      <c r="A291" s="21" t="s">
        <v>373</v>
      </c>
      <c r="B291" s="19" t="s">
        <v>353</v>
      </c>
      <c r="C291" s="19" t="s">
        <v>354</v>
      </c>
      <c r="D291" s="26" t="s">
        <v>60</v>
      </c>
      <c r="E291" s="27" t="s">
        <v>66</v>
      </c>
      <c r="F291" s="27" t="s">
        <v>89</v>
      </c>
      <c r="G291" s="27" t="s">
        <v>71</v>
      </c>
      <c r="H291" s="27" t="s">
        <v>71</v>
      </c>
      <c r="I291" s="122">
        <v>66683.870967741939</v>
      </c>
      <c r="J291" s="122"/>
      <c r="K291" s="122"/>
      <c r="L291" s="122">
        <v>65535.483870967742</v>
      </c>
      <c r="M291" s="124"/>
      <c r="N291" s="124"/>
    </row>
    <row r="292" spans="1:14" ht="30.65" customHeight="1" x14ac:dyDescent="0.35">
      <c r="A292" s="22" t="s">
        <v>374</v>
      </c>
      <c r="B292" s="19" t="s">
        <v>353</v>
      </c>
      <c r="C292" s="19" t="s">
        <v>354</v>
      </c>
      <c r="D292" s="26" t="s">
        <v>60</v>
      </c>
      <c r="E292" s="25" t="s">
        <v>113</v>
      </c>
      <c r="F292" s="25" t="s">
        <v>94</v>
      </c>
      <c r="G292" s="25" t="s">
        <v>63</v>
      </c>
      <c r="H292" s="25" t="s">
        <v>64</v>
      </c>
      <c r="I292" s="122">
        <v>12769870.967741935</v>
      </c>
      <c r="J292" s="122"/>
      <c r="K292" s="122"/>
      <c r="L292" s="122">
        <v>12549006.451612903</v>
      </c>
      <c r="M292" s="124"/>
      <c r="N292" s="124"/>
    </row>
    <row r="293" spans="1:14" ht="30.65" customHeight="1" x14ac:dyDescent="0.35">
      <c r="A293" s="23" t="s">
        <v>375</v>
      </c>
      <c r="B293" s="19" t="s">
        <v>353</v>
      </c>
      <c r="C293" s="19" t="s">
        <v>354</v>
      </c>
      <c r="D293" s="26" t="s">
        <v>60</v>
      </c>
      <c r="E293" s="25" t="s">
        <v>113</v>
      </c>
      <c r="F293" s="25" t="s">
        <v>94</v>
      </c>
      <c r="G293" s="25" t="s">
        <v>63</v>
      </c>
      <c r="H293" s="25" t="s">
        <v>67</v>
      </c>
      <c r="I293" s="122">
        <v>17877806.451612901</v>
      </c>
      <c r="J293" s="122"/>
      <c r="K293" s="122"/>
      <c r="L293" s="122">
        <v>17568606.451612901</v>
      </c>
      <c r="M293" s="124"/>
      <c r="N293" s="124"/>
    </row>
    <row r="294" spans="1:14" ht="30.65" customHeight="1" x14ac:dyDescent="0.35">
      <c r="A294" s="23" t="s">
        <v>376</v>
      </c>
      <c r="B294" s="19" t="s">
        <v>353</v>
      </c>
      <c r="C294" s="19" t="s">
        <v>354</v>
      </c>
      <c r="D294" s="26" t="s">
        <v>60</v>
      </c>
      <c r="E294" s="25" t="s">
        <v>113</v>
      </c>
      <c r="F294" s="25" t="s">
        <v>94</v>
      </c>
      <c r="G294" s="25" t="s">
        <v>69</v>
      </c>
      <c r="H294" s="25" t="s">
        <v>69</v>
      </c>
      <c r="I294" s="122">
        <v>425677.41935483867</v>
      </c>
      <c r="J294" s="122"/>
      <c r="K294" s="122"/>
      <c r="L294" s="122">
        <v>418322.58064516127</v>
      </c>
      <c r="M294" s="124"/>
      <c r="N294" s="124"/>
    </row>
    <row r="295" spans="1:14" ht="30.65" customHeight="1" x14ac:dyDescent="0.35">
      <c r="A295" s="23" t="s">
        <v>377</v>
      </c>
      <c r="B295" s="19" t="s">
        <v>353</v>
      </c>
      <c r="C295" s="19" t="s">
        <v>354</v>
      </c>
      <c r="D295" s="26" t="s">
        <v>60</v>
      </c>
      <c r="E295" s="25" t="s">
        <v>113</v>
      </c>
      <c r="F295" s="25" t="s">
        <v>94</v>
      </c>
      <c r="G295" s="25" t="s">
        <v>71</v>
      </c>
      <c r="H295" s="25" t="s">
        <v>71</v>
      </c>
      <c r="I295" s="122">
        <v>70954.838709677424</v>
      </c>
      <c r="J295" s="122"/>
      <c r="K295" s="122"/>
      <c r="L295" s="122">
        <v>69729.032258064515</v>
      </c>
      <c r="M295" s="124"/>
      <c r="N295" s="124"/>
    </row>
    <row r="296" spans="1:14" ht="30.65" customHeight="1" x14ac:dyDescent="0.35">
      <c r="A296" s="49" t="s">
        <v>378</v>
      </c>
      <c r="B296" s="25" t="s">
        <v>353</v>
      </c>
      <c r="C296" s="25" t="s">
        <v>379</v>
      </c>
      <c r="D296" s="26" t="s">
        <v>60</v>
      </c>
      <c r="E296" s="27" t="s">
        <v>61</v>
      </c>
      <c r="F296" s="27" t="s">
        <v>62</v>
      </c>
      <c r="G296" s="27" t="s">
        <v>63</v>
      </c>
      <c r="H296" s="27" t="s">
        <v>64</v>
      </c>
      <c r="I296" s="122">
        <v>12062606.451612903</v>
      </c>
      <c r="J296" s="122"/>
      <c r="K296" s="122"/>
      <c r="L296" s="122">
        <v>11599122.580645161</v>
      </c>
      <c r="M296" s="123"/>
      <c r="N296" s="123"/>
    </row>
    <row r="297" spans="1:14" ht="30.65" customHeight="1" x14ac:dyDescent="0.35">
      <c r="A297" s="50" t="s">
        <v>380</v>
      </c>
      <c r="B297" s="25" t="s">
        <v>353</v>
      </c>
      <c r="C297" s="25" t="s">
        <v>379</v>
      </c>
      <c r="D297" s="26" t="s">
        <v>60</v>
      </c>
      <c r="E297" s="27" t="s">
        <v>66</v>
      </c>
      <c r="F297" s="27" t="s">
        <v>62</v>
      </c>
      <c r="G297" s="27" t="s">
        <v>63</v>
      </c>
      <c r="H297" s="27" t="s">
        <v>67</v>
      </c>
      <c r="I297" s="122">
        <v>13958103.22580645</v>
      </c>
      <c r="J297" s="122"/>
      <c r="K297" s="122"/>
      <c r="L297" s="122">
        <v>13716683.870967742</v>
      </c>
      <c r="M297" s="123"/>
      <c r="N297" s="123"/>
    </row>
    <row r="298" spans="1:14" ht="30.65" customHeight="1" x14ac:dyDescent="0.35">
      <c r="A298" s="50" t="s">
        <v>381</v>
      </c>
      <c r="B298" s="25" t="s">
        <v>353</v>
      </c>
      <c r="C298" s="25" t="s">
        <v>379</v>
      </c>
      <c r="D298" s="26" t="s">
        <v>60</v>
      </c>
      <c r="E298" s="27" t="s">
        <v>66</v>
      </c>
      <c r="F298" s="27" t="s">
        <v>62</v>
      </c>
      <c r="G298" s="27" t="s">
        <v>69</v>
      </c>
      <c r="H298" s="27" t="s">
        <v>69</v>
      </c>
      <c r="I298" s="122">
        <v>332348.38709677418</v>
      </c>
      <c r="J298" s="122"/>
      <c r="K298" s="122"/>
      <c r="L298" s="122">
        <v>326606.45161290321</v>
      </c>
      <c r="M298" s="123"/>
      <c r="N298" s="123"/>
    </row>
    <row r="299" spans="1:14" ht="30.65" customHeight="1" x14ac:dyDescent="0.35">
      <c r="A299" s="50" t="s">
        <v>382</v>
      </c>
      <c r="B299" s="25" t="s">
        <v>353</v>
      </c>
      <c r="C299" s="25" t="s">
        <v>379</v>
      </c>
      <c r="D299" s="26" t="s">
        <v>60</v>
      </c>
      <c r="E299" s="27" t="s">
        <v>66</v>
      </c>
      <c r="F299" s="27" t="s">
        <v>62</v>
      </c>
      <c r="G299" s="27" t="s">
        <v>71</v>
      </c>
      <c r="H299" s="27" t="s">
        <v>71</v>
      </c>
      <c r="I299" s="122">
        <v>55380.645161290318</v>
      </c>
      <c r="J299" s="122"/>
      <c r="K299" s="122"/>
      <c r="L299" s="122">
        <v>54425.806451612902</v>
      </c>
      <c r="M299" s="123"/>
      <c r="N299" s="123"/>
    </row>
    <row r="300" spans="1:14" ht="30.65" customHeight="1" x14ac:dyDescent="0.35">
      <c r="A300" s="46" t="s">
        <v>383</v>
      </c>
      <c r="B300" s="25" t="s">
        <v>353</v>
      </c>
      <c r="C300" s="25" t="s">
        <v>379</v>
      </c>
      <c r="D300" s="26" t="s">
        <v>60</v>
      </c>
      <c r="E300" s="25" t="s">
        <v>73</v>
      </c>
      <c r="F300" s="25" t="s">
        <v>74</v>
      </c>
      <c r="G300" s="25" t="s">
        <v>63</v>
      </c>
      <c r="H300" s="25" t="s">
        <v>64</v>
      </c>
      <c r="I300" s="122">
        <v>10714348.387096774</v>
      </c>
      <c r="J300" s="122"/>
      <c r="K300" s="122"/>
      <c r="L300" s="122">
        <v>10529045.161290321</v>
      </c>
      <c r="M300" s="124"/>
      <c r="N300" s="124"/>
    </row>
    <row r="301" spans="1:14" ht="30.65" customHeight="1" x14ac:dyDescent="0.35">
      <c r="A301" s="47" t="s">
        <v>384</v>
      </c>
      <c r="B301" s="25" t="s">
        <v>353</v>
      </c>
      <c r="C301" s="25" t="s">
        <v>379</v>
      </c>
      <c r="D301" s="26" t="s">
        <v>60</v>
      </c>
      <c r="E301" s="25" t="s">
        <v>73</v>
      </c>
      <c r="F301" s="25" t="s">
        <v>74</v>
      </c>
      <c r="G301" s="25" t="s">
        <v>63</v>
      </c>
      <c r="H301" s="25" t="s">
        <v>67</v>
      </c>
      <c r="I301" s="122">
        <v>14702374.193548387</v>
      </c>
      <c r="J301" s="122"/>
      <c r="K301" s="122"/>
      <c r="L301" s="122">
        <v>14448090.322580645</v>
      </c>
      <c r="M301" s="124"/>
      <c r="N301" s="124"/>
    </row>
    <row r="302" spans="1:14" ht="30.65" customHeight="1" x14ac:dyDescent="0.35">
      <c r="A302" s="47" t="s">
        <v>385</v>
      </c>
      <c r="B302" s="25" t="s">
        <v>353</v>
      </c>
      <c r="C302" s="25" t="s">
        <v>379</v>
      </c>
      <c r="D302" s="26" t="s">
        <v>60</v>
      </c>
      <c r="E302" s="25" t="s">
        <v>73</v>
      </c>
      <c r="F302" s="25" t="s">
        <v>74</v>
      </c>
      <c r="G302" s="25" t="s">
        <v>69</v>
      </c>
      <c r="H302" s="25" t="s">
        <v>69</v>
      </c>
      <c r="I302" s="122">
        <v>357135.48387096776</v>
      </c>
      <c r="J302" s="122"/>
      <c r="K302" s="122"/>
      <c r="L302" s="122">
        <v>350967.74193548388</v>
      </c>
      <c r="M302" s="124"/>
      <c r="N302" s="124"/>
    </row>
    <row r="303" spans="1:14" ht="30.65" customHeight="1" x14ac:dyDescent="0.35">
      <c r="A303" s="47" t="s">
        <v>386</v>
      </c>
      <c r="B303" s="25" t="s">
        <v>353</v>
      </c>
      <c r="C303" s="25" t="s">
        <v>379</v>
      </c>
      <c r="D303" s="26" t="s">
        <v>60</v>
      </c>
      <c r="E303" s="25" t="s">
        <v>73</v>
      </c>
      <c r="F303" s="25" t="s">
        <v>74</v>
      </c>
      <c r="G303" s="25" t="s">
        <v>71</v>
      </c>
      <c r="H303" s="25" t="s">
        <v>71</v>
      </c>
      <c r="I303" s="122">
        <v>59535.483870967742</v>
      </c>
      <c r="J303" s="122"/>
      <c r="K303" s="122"/>
      <c r="L303" s="122">
        <v>58503.225806451614</v>
      </c>
      <c r="M303" s="124"/>
      <c r="N303" s="124"/>
    </row>
    <row r="304" spans="1:14" ht="30.65" customHeight="1" x14ac:dyDescent="0.35">
      <c r="A304" s="46" t="s">
        <v>387</v>
      </c>
      <c r="B304" s="25" t="s">
        <v>353</v>
      </c>
      <c r="C304" s="25" t="s">
        <v>379</v>
      </c>
      <c r="D304" s="26" t="s">
        <v>60</v>
      </c>
      <c r="E304" s="27" t="s">
        <v>61</v>
      </c>
      <c r="F304" s="27" t="s">
        <v>79</v>
      </c>
      <c r="G304" s="27" t="s">
        <v>63</v>
      </c>
      <c r="H304" s="27" t="s">
        <v>64</v>
      </c>
      <c r="I304" s="122">
        <v>10606451.612903226</v>
      </c>
      <c r="J304" s="122"/>
      <c r="K304" s="122"/>
      <c r="L304" s="122">
        <v>10423006.451612903</v>
      </c>
      <c r="M304" s="123"/>
      <c r="N304" s="123"/>
    </row>
    <row r="305" spans="1:14" ht="30.65" customHeight="1" x14ac:dyDescent="0.35">
      <c r="A305" s="50" t="s">
        <v>388</v>
      </c>
      <c r="B305" s="25" t="s">
        <v>353</v>
      </c>
      <c r="C305" s="25" t="s">
        <v>379</v>
      </c>
      <c r="D305" s="26" t="s">
        <v>60</v>
      </c>
      <c r="E305" s="27" t="s">
        <v>66</v>
      </c>
      <c r="F305" s="27" t="s">
        <v>79</v>
      </c>
      <c r="G305" s="27" t="s">
        <v>63</v>
      </c>
      <c r="H305" s="27" t="s">
        <v>67</v>
      </c>
      <c r="I305" s="122">
        <v>14849058.064516129</v>
      </c>
      <c r="J305" s="122"/>
      <c r="K305" s="122"/>
      <c r="L305" s="122">
        <v>14592232.258064516</v>
      </c>
      <c r="M305" s="123"/>
      <c r="N305" s="123"/>
    </row>
    <row r="306" spans="1:14" ht="30.65" customHeight="1" x14ac:dyDescent="0.35">
      <c r="A306" s="50" t="s">
        <v>389</v>
      </c>
      <c r="B306" s="25" t="s">
        <v>353</v>
      </c>
      <c r="C306" s="25" t="s">
        <v>379</v>
      </c>
      <c r="D306" s="26" t="s">
        <v>60</v>
      </c>
      <c r="E306" s="27" t="s">
        <v>66</v>
      </c>
      <c r="F306" s="27" t="s">
        <v>79</v>
      </c>
      <c r="G306" s="27" t="s">
        <v>69</v>
      </c>
      <c r="H306" s="27" t="s">
        <v>69</v>
      </c>
      <c r="I306" s="122">
        <v>353561.29032258061</v>
      </c>
      <c r="J306" s="122"/>
      <c r="K306" s="122"/>
      <c r="L306" s="122">
        <v>347458.06451612903</v>
      </c>
      <c r="M306" s="123"/>
      <c r="N306" s="123"/>
    </row>
    <row r="307" spans="1:14" ht="30.65" customHeight="1" x14ac:dyDescent="0.35">
      <c r="A307" s="50" t="s">
        <v>390</v>
      </c>
      <c r="B307" s="25" t="s">
        <v>353</v>
      </c>
      <c r="C307" s="25" t="s">
        <v>379</v>
      </c>
      <c r="D307" s="26" t="s">
        <v>60</v>
      </c>
      <c r="E307" s="27" t="s">
        <v>66</v>
      </c>
      <c r="F307" s="27" t="s">
        <v>79</v>
      </c>
      <c r="G307" s="27" t="s">
        <v>71</v>
      </c>
      <c r="H307" s="27" t="s">
        <v>71</v>
      </c>
      <c r="I307" s="122">
        <v>58941.93548387097</v>
      </c>
      <c r="J307" s="122"/>
      <c r="K307" s="122"/>
      <c r="L307" s="122">
        <v>57922.580645161288</v>
      </c>
      <c r="M307" s="123"/>
      <c r="N307" s="123"/>
    </row>
    <row r="308" spans="1:14" ht="30.65" customHeight="1" x14ac:dyDescent="0.35">
      <c r="A308" s="46" t="s">
        <v>391</v>
      </c>
      <c r="B308" s="25" t="s">
        <v>353</v>
      </c>
      <c r="C308" s="25" t="s">
        <v>379</v>
      </c>
      <c r="D308" s="26" t="s">
        <v>60</v>
      </c>
      <c r="E308" s="25" t="s">
        <v>113</v>
      </c>
      <c r="F308" s="25" t="s">
        <v>84</v>
      </c>
      <c r="G308" s="25" t="s">
        <v>63</v>
      </c>
      <c r="H308" s="25" t="s">
        <v>64</v>
      </c>
      <c r="I308" s="122">
        <v>11283458.064516129</v>
      </c>
      <c r="J308" s="122"/>
      <c r="K308" s="122"/>
      <c r="L308" s="122">
        <v>11088309.677419355</v>
      </c>
      <c r="M308" s="124"/>
      <c r="N308" s="124"/>
    </row>
    <row r="309" spans="1:14" ht="30.65" customHeight="1" x14ac:dyDescent="0.35">
      <c r="A309" s="47" t="s">
        <v>392</v>
      </c>
      <c r="B309" s="25" t="s">
        <v>353</v>
      </c>
      <c r="C309" s="25" t="s">
        <v>379</v>
      </c>
      <c r="D309" s="26" t="s">
        <v>60</v>
      </c>
      <c r="E309" s="25" t="s">
        <v>113</v>
      </c>
      <c r="F309" s="25" t="s">
        <v>84</v>
      </c>
      <c r="G309" s="25" t="s">
        <v>63</v>
      </c>
      <c r="H309" s="25" t="s">
        <v>67</v>
      </c>
      <c r="I309" s="122">
        <v>15796838.709677419</v>
      </c>
      <c r="J309" s="122"/>
      <c r="K309" s="122"/>
      <c r="L309" s="122">
        <v>15523638.709677419</v>
      </c>
      <c r="M309" s="124"/>
      <c r="N309" s="124"/>
    </row>
    <row r="310" spans="1:14" ht="30.65" customHeight="1" x14ac:dyDescent="0.35">
      <c r="A310" s="47" t="s">
        <v>393</v>
      </c>
      <c r="B310" s="25" t="s">
        <v>353</v>
      </c>
      <c r="C310" s="25" t="s">
        <v>379</v>
      </c>
      <c r="D310" s="26" t="s">
        <v>60</v>
      </c>
      <c r="E310" s="25" t="s">
        <v>113</v>
      </c>
      <c r="F310" s="25" t="s">
        <v>84</v>
      </c>
      <c r="G310" s="25" t="s">
        <v>69</v>
      </c>
      <c r="H310" s="25" t="s">
        <v>69</v>
      </c>
      <c r="I310" s="122">
        <v>376116.12903225806</v>
      </c>
      <c r="J310" s="122"/>
      <c r="K310" s="122"/>
      <c r="L310" s="122">
        <v>369612.90322580643</v>
      </c>
      <c r="M310" s="124"/>
      <c r="N310" s="124"/>
    </row>
    <row r="311" spans="1:14" ht="30.65" customHeight="1" x14ac:dyDescent="0.35">
      <c r="A311" s="47" t="s">
        <v>394</v>
      </c>
      <c r="B311" s="25" t="s">
        <v>353</v>
      </c>
      <c r="C311" s="25" t="s">
        <v>379</v>
      </c>
      <c r="D311" s="26" t="s">
        <v>60</v>
      </c>
      <c r="E311" s="25" t="s">
        <v>113</v>
      </c>
      <c r="F311" s="25" t="s">
        <v>84</v>
      </c>
      <c r="G311" s="25" t="s">
        <v>71</v>
      </c>
      <c r="H311" s="25" t="s">
        <v>71</v>
      </c>
      <c r="I311" s="122">
        <v>62696.774193548386</v>
      </c>
      <c r="J311" s="122"/>
      <c r="K311" s="122"/>
      <c r="L311" s="122">
        <v>61612.903225806447</v>
      </c>
      <c r="M311" s="124"/>
      <c r="N311" s="124"/>
    </row>
    <row r="312" spans="1:14" s="1" customFormat="1" ht="30.65" customHeight="1" x14ac:dyDescent="0.35">
      <c r="A312" s="46" t="s">
        <v>395</v>
      </c>
      <c r="B312" s="25" t="s">
        <v>353</v>
      </c>
      <c r="C312" s="25" t="s">
        <v>379</v>
      </c>
      <c r="D312" s="26" t="s">
        <v>60</v>
      </c>
      <c r="E312" s="27" t="s">
        <v>61</v>
      </c>
      <c r="F312" s="27" t="s">
        <v>89</v>
      </c>
      <c r="G312" s="27" t="s">
        <v>63</v>
      </c>
      <c r="H312" s="27" t="s">
        <v>64</v>
      </c>
      <c r="I312" s="122">
        <v>12003703.22580645</v>
      </c>
      <c r="J312" s="122"/>
      <c r="K312" s="122"/>
      <c r="L312" s="122">
        <v>11796077.419354839</v>
      </c>
      <c r="M312" s="122"/>
      <c r="N312" s="122"/>
    </row>
    <row r="313" spans="1:14" s="1" customFormat="1" ht="30.65" customHeight="1" x14ac:dyDescent="0.35">
      <c r="A313" s="25" t="s">
        <v>396</v>
      </c>
      <c r="B313" s="25" t="s">
        <v>353</v>
      </c>
      <c r="C313" s="25" t="s">
        <v>379</v>
      </c>
      <c r="D313" s="26" t="s">
        <v>60</v>
      </c>
      <c r="E313" s="27" t="s">
        <v>66</v>
      </c>
      <c r="F313" s="27" t="s">
        <v>89</v>
      </c>
      <c r="G313" s="27" t="s">
        <v>63</v>
      </c>
      <c r="H313" s="27" t="s">
        <v>67</v>
      </c>
      <c r="I313" s="122">
        <v>16805161.290322579</v>
      </c>
      <c r="J313" s="122"/>
      <c r="K313" s="122"/>
      <c r="L313" s="122">
        <v>16514516.129032258</v>
      </c>
      <c r="M313" s="122"/>
      <c r="N313" s="122"/>
    </row>
    <row r="314" spans="1:14" s="1" customFormat="1" ht="30.65" customHeight="1" x14ac:dyDescent="0.35">
      <c r="A314" s="25" t="s">
        <v>397</v>
      </c>
      <c r="B314" s="25" t="s">
        <v>353</v>
      </c>
      <c r="C314" s="25" t="s">
        <v>379</v>
      </c>
      <c r="D314" s="26" t="s">
        <v>60</v>
      </c>
      <c r="E314" s="27" t="s">
        <v>66</v>
      </c>
      <c r="F314" s="27" t="s">
        <v>89</v>
      </c>
      <c r="G314" s="27" t="s">
        <v>69</v>
      </c>
      <c r="H314" s="27" t="s">
        <v>69</v>
      </c>
      <c r="I314" s="122">
        <v>400141.93548387097</v>
      </c>
      <c r="J314" s="122"/>
      <c r="K314" s="122"/>
      <c r="L314" s="122">
        <v>393225.80645161291</v>
      </c>
      <c r="M314" s="122"/>
      <c r="N314" s="122"/>
    </row>
    <row r="315" spans="1:14" s="1" customFormat="1" ht="30.65" customHeight="1" x14ac:dyDescent="0.35">
      <c r="A315" s="25" t="s">
        <v>398</v>
      </c>
      <c r="B315" s="25" t="s">
        <v>353</v>
      </c>
      <c r="C315" s="25" t="s">
        <v>379</v>
      </c>
      <c r="D315" s="26" t="s">
        <v>60</v>
      </c>
      <c r="E315" s="27" t="s">
        <v>66</v>
      </c>
      <c r="F315" s="27" t="s">
        <v>89</v>
      </c>
      <c r="G315" s="27" t="s">
        <v>71</v>
      </c>
      <c r="H315" s="27" t="s">
        <v>71</v>
      </c>
      <c r="I315" s="122">
        <v>66696.774193548379</v>
      </c>
      <c r="J315" s="122"/>
      <c r="K315" s="122"/>
      <c r="L315" s="122">
        <v>65548.387096774197</v>
      </c>
      <c r="M315" s="122"/>
      <c r="N315" s="122"/>
    </row>
    <row r="316" spans="1:14" ht="30.65" customHeight="1" x14ac:dyDescent="0.35">
      <c r="A316" s="46" t="s">
        <v>399</v>
      </c>
      <c r="B316" s="25" t="s">
        <v>353</v>
      </c>
      <c r="C316" s="25" t="s">
        <v>379</v>
      </c>
      <c r="D316" s="26" t="s">
        <v>60</v>
      </c>
      <c r="E316" s="25" t="s">
        <v>113</v>
      </c>
      <c r="F316" s="25" t="s">
        <v>94</v>
      </c>
      <c r="G316" s="25" t="s">
        <v>63</v>
      </c>
      <c r="H316" s="25" t="s">
        <v>64</v>
      </c>
      <c r="I316" s="122">
        <v>12769896.774193548</v>
      </c>
      <c r="J316" s="122"/>
      <c r="K316" s="122"/>
      <c r="L316" s="122">
        <v>12549019.354838708</v>
      </c>
      <c r="M316" s="124"/>
      <c r="N316" s="124"/>
    </row>
    <row r="317" spans="1:14" ht="30.65" customHeight="1" x14ac:dyDescent="0.35">
      <c r="A317" s="47" t="s">
        <v>400</v>
      </c>
      <c r="B317" s="25" t="s">
        <v>353</v>
      </c>
      <c r="C317" s="25" t="s">
        <v>379</v>
      </c>
      <c r="D317" s="26" t="s">
        <v>60</v>
      </c>
      <c r="E317" s="25" t="s">
        <v>113</v>
      </c>
      <c r="F317" s="25" t="s">
        <v>94</v>
      </c>
      <c r="G317" s="25" t="s">
        <v>63</v>
      </c>
      <c r="H317" s="25" t="s">
        <v>67</v>
      </c>
      <c r="I317" s="122">
        <v>17877819.35483871</v>
      </c>
      <c r="J317" s="122"/>
      <c r="K317" s="122"/>
      <c r="L317" s="122">
        <v>17568619.35483871</v>
      </c>
      <c r="M317" s="124"/>
      <c r="N317" s="124"/>
    </row>
    <row r="318" spans="1:14" ht="30.65" customHeight="1" x14ac:dyDescent="0.35">
      <c r="A318" s="47" t="s">
        <v>401</v>
      </c>
      <c r="B318" s="25" t="s">
        <v>353</v>
      </c>
      <c r="C318" s="25" t="s">
        <v>379</v>
      </c>
      <c r="D318" s="26" t="s">
        <v>60</v>
      </c>
      <c r="E318" s="25" t="s">
        <v>113</v>
      </c>
      <c r="F318" s="25" t="s">
        <v>94</v>
      </c>
      <c r="G318" s="25" t="s">
        <v>69</v>
      </c>
      <c r="H318" s="25" t="s">
        <v>69</v>
      </c>
      <c r="I318" s="122">
        <v>425677.41935483867</v>
      </c>
      <c r="J318" s="122"/>
      <c r="K318" s="122"/>
      <c r="L318" s="122">
        <v>418309.67741935485</v>
      </c>
      <c r="M318" s="124"/>
      <c r="N318" s="124"/>
    </row>
    <row r="319" spans="1:14" ht="30.65" customHeight="1" x14ac:dyDescent="0.35">
      <c r="A319" s="47" t="s">
        <v>402</v>
      </c>
      <c r="B319" s="25" t="s">
        <v>353</v>
      </c>
      <c r="C319" s="25" t="s">
        <v>379</v>
      </c>
      <c r="D319" s="26" t="s">
        <v>60</v>
      </c>
      <c r="E319" s="25" t="s">
        <v>113</v>
      </c>
      <c r="F319" s="25" t="s">
        <v>94</v>
      </c>
      <c r="G319" s="25" t="s">
        <v>71</v>
      </c>
      <c r="H319" s="25" t="s">
        <v>71</v>
      </c>
      <c r="I319" s="122">
        <v>70954.838709677424</v>
      </c>
      <c r="J319" s="122"/>
      <c r="K319" s="122"/>
      <c r="L319" s="122">
        <v>69729.032258064515</v>
      </c>
      <c r="M319" s="124"/>
      <c r="N319" s="124"/>
    </row>
    <row r="320" spans="1:14" ht="30.65" customHeight="1" x14ac:dyDescent="0.35">
      <c r="A320" s="24" t="s">
        <v>403</v>
      </c>
      <c r="B320" s="19" t="s">
        <v>353</v>
      </c>
      <c r="C320" s="19" t="s">
        <v>404</v>
      </c>
      <c r="D320" s="26" t="s">
        <v>60</v>
      </c>
      <c r="E320" s="27" t="s">
        <v>61</v>
      </c>
      <c r="F320" s="27" t="s">
        <v>62</v>
      </c>
      <c r="G320" s="27" t="s">
        <v>63</v>
      </c>
      <c r="H320" s="27" t="s">
        <v>64</v>
      </c>
      <c r="I320" s="122">
        <v>12062606.451612903</v>
      </c>
      <c r="J320" s="122"/>
      <c r="K320" s="122"/>
      <c r="L320" s="122">
        <v>11599122.580645161</v>
      </c>
      <c r="M320" s="123"/>
      <c r="N320" s="123"/>
    </row>
    <row r="321" spans="1:14" ht="30.65" customHeight="1" x14ac:dyDescent="0.35">
      <c r="A321" s="21" t="s">
        <v>405</v>
      </c>
      <c r="B321" s="19" t="s">
        <v>353</v>
      </c>
      <c r="C321" s="19" t="s">
        <v>404</v>
      </c>
      <c r="D321" s="26" t="s">
        <v>60</v>
      </c>
      <c r="E321" s="27" t="s">
        <v>66</v>
      </c>
      <c r="F321" s="27" t="s">
        <v>62</v>
      </c>
      <c r="G321" s="27" t="s">
        <v>63</v>
      </c>
      <c r="H321" s="27" t="s">
        <v>67</v>
      </c>
      <c r="I321" s="122">
        <v>13958116.129032258</v>
      </c>
      <c r="J321" s="122"/>
      <c r="K321" s="122"/>
      <c r="L321" s="122">
        <v>13716696.774193548</v>
      </c>
      <c r="M321" s="123"/>
      <c r="N321" s="123"/>
    </row>
    <row r="322" spans="1:14" ht="30.65" customHeight="1" x14ac:dyDescent="0.35">
      <c r="A322" s="21" t="s">
        <v>406</v>
      </c>
      <c r="B322" s="19" t="s">
        <v>353</v>
      </c>
      <c r="C322" s="19" t="s">
        <v>404</v>
      </c>
      <c r="D322" s="26" t="s">
        <v>60</v>
      </c>
      <c r="E322" s="27" t="s">
        <v>66</v>
      </c>
      <c r="F322" s="27" t="s">
        <v>62</v>
      </c>
      <c r="G322" s="27" t="s">
        <v>69</v>
      </c>
      <c r="H322" s="27" t="s">
        <v>69</v>
      </c>
      <c r="I322" s="122">
        <v>332335.48387096776</v>
      </c>
      <c r="J322" s="122"/>
      <c r="K322" s="122"/>
      <c r="L322" s="122">
        <v>326593.54838709679</v>
      </c>
      <c r="M322" s="123"/>
      <c r="N322" s="123"/>
    </row>
    <row r="323" spans="1:14" ht="30.65" customHeight="1" x14ac:dyDescent="0.35">
      <c r="A323" s="21" t="s">
        <v>407</v>
      </c>
      <c r="B323" s="19" t="s">
        <v>353</v>
      </c>
      <c r="C323" s="19" t="s">
        <v>404</v>
      </c>
      <c r="D323" s="26" t="s">
        <v>60</v>
      </c>
      <c r="E323" s="27" t="s">
        <v>66</v>
      </c>
      <c r="F323" s="27" t="s">
        <v>62</v>
      </c>
      <c r="G323" s="27" t="s">
        <v>71</v>
      </c>
      <c r="H323" s="27" t="s">
        <v>71</v>
      </c>
      <c r="I323" s="122">
        <v>55380.645161290318</v>
      </c>
      <c r="J323" s="122"/>
      <c r="K323" s="122"/>
      <c r="L323" s="122">
        <v>54425.806451612902</v>
      </c>
      <c r="M323" s="123"/>
      <c r="N323" s="123"/>
    </row>
    <row r="324" spans="1:14" ht="30.65" customHeight="1" x14ac:dyDescent="0.35">
      <c r="A324" s="22" t="s">
        <v>408</v>
      </c>
      <c r="B324" s="19" t="s">
        <v>353</v>
      </c>
      <c r="C324" s="19" t="s">
        <v>404</v>
      </c>
      <c r="D324" s="26" t="s">
        <v>60</v>
      </c>
      <c r="E324" s="25" t="s">
        <v>73</v>
      </c>
      <c r="F324" s="25" t="s">
        <v>74</v>
      </c>
      <c r="G324" s="25" t="s">
        <v>63</v>
      </c>
      <c r="H324" s="25" t="s">
        <v>64</v>
      </c>
      <c r="I324" s="122">
        <v>12062606.451612903</v>
      </c>
      <c r="J324" s="122"/>
      <c r="K324" s="122"/>
      <c r="L324" s="122">
        <v>11599122.580645161</v>
      </c>
      <c r="M324" s="124"/>
      <c r="N324" s="124"/>
    </row>
    <row r="325" spans="1:14" ht="30.65" customHeight="1" x14ac:dyDescent="0.35">
      <c r="A325" s="23" t="s">
        <v>409</v>
      </c>
      <c r="B325" s="19" t="s">
        <v>353</v>
      </c>
      <c r="C325" s="19" t="s">
        <v>404</v>
      </c>
      <c r="D325" s="26" t="s">
        <v>60</v>
      </c>
      <c r="E325" s="25" t="s">
        <v>73</v>
      </c>
      <c r="F325" s="25" t="s">
        <v>74</v>
      </c>
      <c r="G325" s="25" t="s">
        <v>63</v>
      </c>
      <c r="H325" s="25" t="s">
        <v>67</v>
      </c>
      <c r="I325" s="122">
        <v>14658593.548387097</v>
      </c>
      <c r="J325" s="122"/>
      <c r="K325" s="122"/>
      <c r="L325" s="122">
        <v>14405058.064516129</v>
      </c>
      <c r="M325" s="124"/>
      <c r="N325" s="124"/>
    </row>
    <row r="326" spans="1:14" ht="30.65" customHeight="1" x14ac:dyDescent="0.35">
      <c r="A326" s="23" t="s">
        <v>410</v>
      </c>
      <c r="B326" s="19" t="s">
        <v>353</v>
      </c>
      <c r="C326" s="19" t="s">
        <v>404</v>
      </c>
      <c r="D326" s="26" t="s">
        <v>60</v>
      </c>
      <c r="E326" s="25" t="s">
        <v>73</v>
      </c>
      <c r="F326" s="25" t="s">
        <v>74</v>
      </c>
      <c r="G326" s="25" t="s">
        <v>69</v>
      </c>
      <c r="H326" s="25" t="s">
        <v>69</v>
      </c>
      <c r="I326" s="122">
        <v>355677.41935483873</v>
      </c>
      <c r="J326" s="122"/>
      <c r="K326" s="122"/>
      <c r="L326" s="122">
        <v>349535.48387096776</v>
      </c>
      <c r="M326" s="124"/>
      <c r="N326" s="124"/>
    </row>
    <row r="327" spans="1:14" ht="30.65" customHeight="1" x14ac:dyDescent="0.35">
      <c r="A327" s="23" t="s">
        <v>411</v>
      </c>
      <c r="B327" s="19" t="s">
        <v>353</v>
      </c>
      <c r="C327" s="19" t="s">
        <v>404</v>
      </c>
      <c r="D327" s="26" t="s">
        <v>60</v>
      </c>
      <c r="E327" s="25" t="s">
        <v>73</v>
      </c>
      <c r="F327" s="25" t="s">
        <v>74</v>
      </c>
      <c r="G327" s="25" t="s">
        <v>71</v>
      </c>
      <c r="H327" s="25" t="s">
        <v>71</v>
      </c>
      <c r="I327" s="122">
        <v>59303.225806451614</v>
      </c>
      <c r="J327" s="122"/>
      <c r="K327" s="122"/>
      <c r="L327" s="122">
        <v>58270.967741935485</v>
      </c>
      <c r="M327" s="124"/>
      <c r="N327" s="124"/>
    </row>
    <row r="328" spans="1:14" ht="30.65" customHeight="1" x14ac:dyDescent="0.35">
      <c r="A328" s="22" t="s">
        <v>412</v>
      </c>
      <c r="B328" s="19" t="s">
        <v>353</v>
      </c>
      <c r="C328" s="19" t="s">
        <v>404</v>
      </c>
      <c r="D328" s="26" t="s">
        <v>60</v>
      </c>
      <c r="E328" s="27" t="s">
        <v>61</v>
      </c>
      <c r="F328" s="27" t="s">
        <v>79</v>
      </c>
      <c r="G328" s="27" t="s">
        <v>63</v>
      </c>
      <c r="H328" s="27" t="s">
        <v>64</v>
      </c>
      <c r="I328" s="122">
        <v>10606464.516129032</v>
      </c>
      <c r="J328" s="122"/>
      <c r="K328" s="122"/>
      <c r="L328" s="122">
        <v>10423019.35483871</v>
      </c>
      <c r="M328" s="123"/>
      <c r="N328" s="123"/>
    </row>
    <row r="329" spans="1:14" ht="30.65" customHeight="1" x14ac:dyDescent="0.35">
      <c r="A329" s="21" t="s">
        <v>413</v>
      </c>
      <c r="B329" s="19" t="s">
        <v>353</v>
      </c>
      <c r="C329" s="19" t="s">
        <v>404</v>
      </c>
      <c r="D329" s="26" t="s">
        <v>60</v>
      </c>
      <c r="E329" s="27" t="s">
        <v>66</v>
      </c>
      <c r="F329" s="27" t="s">
        <v>79</v>
      </c>
      <c r="G329" s="27" t="s">
        <v>63</v>
      </c>
      <c r="H329" s="27" t="s">
        <v>67</v>
      </c>
      <c r="I329" s="122">
        <v>14849058.064516129</v>
      </c>
      <c r="J329" s="122"/>
      <c r="K329" s="122"/>
      <c r="L329" s="122">
        <v>14592232.258064516</v>
      </c>
      <c r="M329" s="123"/>
      <c r="N329" s="123"/>
    </row>
    <row r="330" spans="1:14" ht="30.65" customHeight="1" x14ac:dyDescent="0.35">
      <c r="A330" s="21" t="s">
        <v>414</v>
      </c>
      <c r="B330" s="19" t="s">
        <v>353</v>
      </c>
      <c r="C330" s="19" t="s">
        <v>404</v>
      </c>
      <c r="D330" s="26" t="s">
        <v>60</v>
      </c>
      <c r="E330" s="27" t="s">
        <v>66</v>
      </c>
      <c r="F330" s="27" t="s">
        <v>79</v>
      </c>
      <c r="G330" s="27" t="s">
        <v>69</v>
      </c>
      <c r="H330" s="27" t="s">
        <v>69</v>
      </c>
      <c r="I330" s="122">
        <v>353548.38709677418</v>
      </c>
      <c r="J330" s="122"/>
      <c r="K330" s="122"/>
      <c r="L330" s="122">
        <v>347445.16129032255</v>
      </c>
      <c r="M330" s="123"/>
      <c r="N330" s="123"/>
    </row>
    <row r="331" spans="1:14" ht="30.65" customHeight="1" x14ac:dyDescent="0.35">
      <c r="A331" s="21" t="s">
        <v>415</v>
      </c>
      <c r="B331" s="19" t="s">
        <v>353</v>
      </c>
      <c r="C331" s="19" t="s">
        <v>404</v>
      </c>
      <c r="D331" s="26" t="s">
        <v>60</v>
      </c>
      <c r="E331" s="27" t="s">
        <v>66</v>
      </c>
      <c r="F331" s="27" t="s">
        <v>79</v>
      </c>
      <c r="G331" s="27" t="s">
        <v>71</v>
      </c>
      <c r="H331" s="27" t="s">
        <v>71</v>
      </c>
      <c r="I331" s="122">
        <v>58929.032258064515</v>
      </c>
      <c r="J331" s="122"/>
      <c r="K331" s="122"/>
      <c r="L331" s="122">
        <v>57909.677419354834</v>
      </c>
      <c r="M331" s="123"/>
      <c r="N331" s="123"/>
    </row>
    <row r="332" spans="1:14" ht="30.65" customHeight="1" x14ac:dyDescent="0.35">
      <c r="A332" s="22" t="s">
        <v>416</v>
      </c>
      <c r="B332" s="19" t="s">
        <v>353</v>
      </c>
      <c r="C332" s="19" t="s">
        <v>404</v>
      </c>
      <c r="D332" s="26" t="s">
        <v>60</v>
      </c>
      <c r="E332" s="25" t="s">
        <v>113</v>
      </c>
      <c r="F332" s="25" t="s">
        <v>84</v>
      </c>
      <c r="G332" s="25" t="s">
        <v>63</v>
      </c>
      <c r="H332" s="25" t="s">
        <v>64</v>
      </c>
      <c r="I332" s="122">
        <v>11283470.967741935</v>
      </c>
      <c r="J332" s="122"/>
      <c r="K332" s="122"/>
      <c r="L332" s="122">
        <v>11088322.580645161</v>
      </c>
      <c r="M332" s="124"/>
      <c r="N332" s="124"/>
    </row>
    <row r="333" spans="1:14" ht="30.65" customHeight="1" x14ac:dyDescent="0.35">
      <c r="A333" s="23" t="s">
        <v>417</v>
      </c>
      <c r="B333" s="19" t="s">
        <v>353</v>
      </c>
      <c r="C333" s="19" t="s">
        <v>404</v>
      </c>
      <c r="D333" s="26" t="s">
        <v>60</v>
      </c>
      <c r="E333" s="25" t="s">
        <v>113</v>
      </c>
      <c r="F333" s="25" t="s">
        <v>84</v>
      </c>
      <c r="G333" s="25" t="s">
        <v>63</v>
      </c>
      <c r="H333" s="25" t="s">
        <v>67</v>
      </c>
      <c r="I333" s="122">
        <v>15796851.612903226</v>
      </c>
      <c r="J333" s="122"/>
      <c r="K333" s="122"/>
      <c r="L333" s="122">
        <v>15523651.612903226</v>
      </c>
      <c r="M333" s="124"/>
      <c r="N333" s="124"/>
    </row>
    <row r="334" spans="1:14" ht="30.65" customHeight="1" x14ac:dyDescent="0.35">
      <c r="A334" s="23" t="s">
        <v>418</v>
      </c>
      <c r="B334" s="19" t="s">
        <v>353</v>
      </c>
      <c r="C334" s="19" t="s">
        <v>404</v>
      </c>
      <c r="D334" s="26" t="s">
        <v>60</v>
      </c>
      <c r="E334" s="25" t="s">
        <v>113</v>
      </c>
      <c r="F334" s="25" t="s">
        <v>84</v>
      </c>
      <c r="G334" s="25" t="s">
        <v>69</v>
      </c>
      <c r="H334" s="25" t="s">
        <v>69</v>
      </c>
      <c r="I334" s="122">
        <v>376129.03225806449</v>
      </c>
      <c r="J334" s="122"/>
      <c r="K334" s="122"/>
      <c r="L334" s="122">
        <v>369625.80645161291</v>
      </c>
      <c r="M334" s="124"/>
      <c r="N334" s="124"/>
    </row>
    <row r="335" spans="1:14" ht="30.65" customHeight="1" x14ac:dyDescent="0.35">
      <c r="A335" s="23" t="s">
        <v>419</v>
      </c>
      <c r="B335" s="19" t="s">
        <v>353</v>
      </c>
      <c r="C335" s="19" t="s">
        <v>404</v>
      </c>
      <c r="D335" s="26" t="s">
        <v>60</v>
      </c>
      <c r="E335" s="25" t="s">
        <v>113</v>
      </c>
      <c r="F335" s="25" t="s">
        <v>84</v>
      </c>
      <c r="G335" s="25" t="s">
        <v>71</v>
      </c>
      <c r="H335" s="25" t="s">
        <v>71</v>
      </c>
      <c r="I335" s="122">
        <v>62696.774193548386</v>
      </c>
      <c r="J335" s="122"/>
      <c r="K335" s="122"/>
      <c r="L335" s="122">
        <v>61612.903225806447</v>
      </c>
      <c r="M335" s="124"/>
      <c r="N335" s="124"/>
    </row>
    <row r="336" spans="1:14" s="1" customFormat="1" ht="30.65" customHeight="1" x14ac:dyDescent="0.35">
      <c r="A336" s="22" t="s">
        <v>420</v>
      </c>
      <c r="B336" s="19" t="s">
        <v>353</v>
      </c>
      <c r="C336" s="19" t="s">
        <v>404</v>
      </c>
      <c r="D336" s="26" t="s">
        <v>60</v>
      </c>
      <c r="E336" s="27" t="s">
        <v>61</v>
      </c>
      <c r="F336" s="27" t="s">
        <v>89</v>
      </c>
      <c r="G336" s="27" t="s">
        <v>63</v>
      </c>
      <c r="H336" s="27" t="s">
        <v>64</v>
      </c>
      <c r="I336" s="122">
        <v>12003716.129032258</v>
      </c>
      <c r="J336" s="122"/>
      <c r="K336" s="122"/>
      <c r="L336" s="122">
        <v>11796090.322580645</v>
      </c>
      <c r="M336" s="122"/>
      <c r="N336" s="122"/>
    </row>
    <row r="337" spans="1:14" s="1" customFormat="1" ht="30.65" customHeight="1" x14ac:dyDescent="0.35">
      <c r="A337" s="21" t="s">
        <v>421</v>
      </c>
      <c r="B337" s="19" t="s">
        <v>353</v>
      </c>
      <c r="C337" s="19" t="s">
        <v>404</v>
      </c>
      <c r="D337" s="26" t="s">
        <v>60</v>
      </c>
      <c r="E337" s="27" t="s">
        <v>66</v>
      </c>
      <c r="F337" s="27" t="s">
        <v>89</v>
      </c>
      <c r="G337" s="27" t="s">
        <v>63</v>
      </c>
      <c r="H337" s="27" t="s">
        <v>67</v>
      </c>
      <c r="I337" s="122">
        <v>16805161.290322579</v>
      </c>
      <c r="J337" s="122"/>
      <c r="K337" s="122"/>
      <c r="L337" s="122">
        <v>16514516.129032258</v>
      </c>
      <c r="M337" s="122"/>
      <c r="N337" s="122"/>
    </row>
    <row r="338" spans="1:14" s="1" customFormat="1" ht="30.65" customHeight="1" x14ac:dyDescent="0.35">
      <c r="A338" s="21" t="s">
        <v>422</v>
      </c>
      <c r="B338" s="19" t="s">
        <v>353</v>
      </c>
      <c r="C338" s="19" t="s">
        <v>404</v>
      </c>
      <c r="D338" s="26" t="s">
        <v>60</v>
      </c>
      <c r="E338" s="27" t="s">
        <v>66</v>
      </c>
      <c r="F338" s="27" t="s">
        <v>89</v>
      </c>
      <c r="G338" s="27" t="s">
        <v>69</v>
      </c>
      <c r="H338" s="27" t="s">
        <v>69</v>
      </c>
      <c r="I338" s="122">
        <v>400129.03225806449</v>
      </c>
      <c r="J338" s="122"/>
      <c r="K338" s="122"/>
      <c r="L338" s="122">
        <v>393212.90322580643</v>
      </c>
      <c r="M338" s="122"/>
      <c r="N338" s="122"/>
    </row>
    <row r="339" spans="1:14" s="1" customFormat="1" ht="30.65" customHeight="1" x14ac:dyDescent="0.35">
      <c r="A339" s="21" t="s">
        <v>423</v>
      </c>
      <c r="B339" s="19" t="s">
        <v>353</v>
      </c>
      <c r="C339" s="19" t="s">
        <v>404</v>
      </c>
      <c r="D339" s="26" t="s">
        <v>60</v>
      </c>
      <c r="E339" s="27" t="s">
        <v>66</v>
      </c>
      <c r="F339" s="27" t="s">
        <v>89</v>
      </c>
      <c r="G339" s="27" t="s">
        <v>71</v>
      </c>
      <c r="H339" s="27" t="s">
        <v>71</v>
      </c>
      <c r="I339" s="122">
        <v>66696.774193548379</v>
      </c>
      <c r="J339" s="122"/>
      <c r="K339" s="122"/>
      <c r="L339" s="122">
        <v>65548.387096774197</v>
      </c>
      <c r="M339" s="122"/>
      <c r="N339" s="122"/>
    </row>
    <row r="340" spans="1:14" ht="30.65" customHeight="1" x14ac:dyDescent="0.35">
      <c r="A340" s="22" t="s">
        <v>424</v>
      </c>
      <c r="B340" s="19" t="s">
        <v>353</v>
      </c>
      <c r="C340" s="19" t="s">
        <v>404</v>
      </c>
      <c r="D340" s="26" t="s">
        <v>60</v>
      </c>
      <c r="E340" s="25" t="s">
        <v>113</v>
      </c>
      <c r="F340" s="25" t="s">
        <v>94</v>
      </c>
      <c r="G340" s="25" t="s">
        <v>63</v>
      </c>
      <c r="H340" s="25" t="s">
        <v>64</v>
      </c>
      <c r="I340" s="122">
        <v>12769896.774193548</v>
      </c>
      <c r="J340" s="122"/>
      <c r="K340" s="122"/>
      <c r="L340" s="122">
        <v>12549019.354838708</v>
      </c>
      <c r="M340" s="124"/>
      <c r="N340" s="124"/>
    </row>
    <row r="341" spans="1:14" ht="30.65" customHeight="1" x14ac:dyDescent="0.35">
      <c r="A341" s="23" t="s">
        <v>425</v>
      </c>
      <c r="B341" s="19" t="s">
        <v>353</v>
      </c>
      <c r="C341" s="19" t="s">
        <v>404</v>
      </c>
      <c r="D341" s="26" t="s">
        <v>60</v>
      </c>
      <c r="E341" s="25" t="s">
        <v>113</v>
      </c>
      <c r="F341" s="25" t="s">
        <v>94</v>
      </c>
      <c r="G341" s="25" t="s">
        <v>63</v>
      </c>
      <c r="H341" s="25" t="s">
        <v>67</v>
      </c>
      <c r="I341" s="122">
        <v>17877845.161290321</v>
      </c>
      <c r="J341" s="122"/>
      <c r="K341" s="122"/>
      <c r="L341" s="122">
        <v>17568632.258064516</v>
      </c>
      <c r="M341" s="124"/>
      <c r="N341" s="124"/>
    </row>
    <row r="342" spans="1:14" ht="30.65" customHeight="1" x14ac:dyDescent="0.35">
      <c r="A342" s="23" t="s">
        <v>426</v>
      </c>
      <c r="B342" s="19" t="s">
        <v>353</v>
      </c>
      <c r="C342" s="19" t="s">
        <v>404</v>
      </c>
      <c r="D342" s="26" t="s">
        <v>60</v>
      </c>
      <c r="E342" s="25" t="s">
        <v>113</v>
      </c>
      <c r="F342" s="25" t="s">
        <v>94</v>
      </c>
      <c r="G342" s="25" t="s">
        <v>69</v>
      </c>
      <c r="H342" s="25" t="s">
        <v>69</v>
      </c>
      <c r="I342" s="122">
        <v>425677.41935483867</v>
      </c>
      <c r="J342" s="122"/>
      <c r="K342" s="122"/>
      <c r="L342" s="122">
        <v>418309.67741935485</v>
      </c>
      <c r="M342" s="124"/>
      <c r="N342" s="124"/>
    </row>
    <row r="343" spans="1:14" ht="30.65" customHeight="1" x14ac:dyDescent="0.35">
      <c r="A343" s="23" t="s">
        <v>427</v>
      </c>
      <c r="B343" s="19" t="s">
        <v>353</v>
      </c>
      <c r="C343" s="19" t="s">
        <v>404</v>
      </c>
      <c r="D343" s="26" t="s">
        <v>60</v>
      </c>
      <c r="E343" s="25" t="s">
        <v>113</v>
      </c>
      <c r="F343" s="25" t="s">
        <v>94</v>
      </c>
      <c r="G343" s="25" t="s">
        <v>71</v>
      </c>
      <c r="H343" s="25" t="s">
        <v>71</v>
      </c>
      <c r="I343" s="122">
        <v>70954.838709677424</v>
      </c>
      <c r="J343" s="122"/>
      <c r="K343" s="122"/>
      <c r="L343" s="122">
        <v>69729.032258064515</v>
      </c>
      <c r="M343" s="124"/>
      <c r="N343" s="124"/>
    </row>
    <row r="344" spans="1:14" ht="30.65" customHeight="1" x14ac:dyDescent="0.35">
      <c r="A344" s="49" t="s">
        <v>428</v>
      </c>
      <c r="B344" s="25" t="s">
        <v>353</v>
      </c>
      <c r="C344" s="25" t="s">
        <v>429</v>
      </c>
      <c r="D344" s="44" t="s">
        <v>100</v>
      </c>
      <c r="E344" s="27" t="s">
        <v>61</v>
      </c>
      <c r="F344" s="27" t="s">
        <v>62</v>
      </c>
      <c r="G344" s="27" t="s">
        <v>63</v>
      </c>
      <c r="H344" s="27" t="s">
        <v>64</v>
      </c>
      <c r="I344" s="122">
        <v>12062606.451612903</v>
      </c>
      <c r="J344" s="122"/>
      <c r="K344" s="122"/>
      <c r="L344" s="122">
        <v>11599122.580645161</v>
      </c>
      <c r="M344" s="123"/>
      <c r="N344" s="123"/>
    </row>
    <row r="345" spans="1:14" ht="30.65" customHeight="1" x14ac:dyDescent="0.35">
      <c r="A345" s="50" t="s">
        <v>430</v>
      </c>
      <c r="B345" s="25" t="s">
        <v>353</v>
      </c>
      <c r="C345" s="25" t="s">
        <v>429</v>
      </c>
      <c r="D345" s="44" t="s">
        <v>100</v>
      </c>
      <c r="E345" s="27" t="s">
        <v>66</v>
      </c>
      <c r="F345" s="27" t="s">
        <v>62</v>
      </c>
      <c r="G345" s="27" t="s">
        <v>63</v>
      </c>
      <c r="H345" s="27" t="s">
        <v>67</v>
      </c>
      <c r="I345" s="122">
        <v>13958116.129032258</v>
      </c>
      <c r="J345" s="122"/>
      <c r="K345" s="122"/>
      <c r="L345" s="122">
        <v>13716696.774193548</v>
      </c>
      <c r="M345" s="123"/>
      <c r="N345" s="123"/>
    </row>
    <row r="346" spans="1:14" ht="30.65" customHeight="1" x14ac:dyDescent="0.35">
      <c r="A346" s="50" t="s">
        <v>431</v>
      </c>
      <c r="B346" s="25" t="s">
        <v>353</v>
      </c>
      <c r="C346" s="25" t="s">
        <v>429</v>
      </c>
      <c r="D346" s="44" t="s">
        <v>100</v>
      </c>
      <c r="E346" s="27" t="s">
        <v>66</v>
      </c>
      <c r="F346" s="27" t="s">
        <v>62</v>
      </c>
      <c r="G346" s="27" t="s">
        <v>69</v>
      </c>
      <c r="H346" s="27" t="s">
        <v>69</v>
      </c>
      <c r="I346" s="122">
        <v>332335.48387096776</v>
      </c>
      <c r="J346" s="122"/>
      <c r="K346" s="122"/>
      <c r="L346" s="122">
        <v>326593.54838709679</v>
      </c>
      <c r="M346" s="123"/>
      <c r="N346" s="123"/>
    </row>
    <row r="347" spans="1:14" ht="30.65" customHeight="1" x14ac:dyDescent="0.35">
      <c r="A347" s="50" t="s">
        <v>432</v>
      </c>
      <c r="B347" s="25" t="s">
        <v>353</v>
      </c>
      <c r="C347" s="25" t="s">
        <v>429</v>
      </c>
      <c r="D347" s="44" t="s">
        <v>100</v>
      </c>
      <c r="E347" s="27" t="s">
        <v>66</v>
      </c>
      <c r="F347" s="27" t="s">
        <v>62</v>
      </c>
      <c r="G347" s="27" t="s">
        <v>71</v>
      </c>
      <c r="H347" s="27" t="s">
        <v>71</v>
      </c>
      <c r="I347" s="122">
        <v>55380.645161290318</v>
      </c>
      <c r="J347" s="122"/>
      <c r="K347" s="122"/>
      <c r="L347" s="122">
        <v>54425.806451612902</v>
      </c>
      <c r="M347" s="123"/>
      <c r="N347" s="123"/>
    </row>
    <row r="348" spans="1:14" ht="30.65" customHeight="1" x14ac:dyDescent="0.35">
      <c r="A348" s="46" t="s">
        <v>433</v>
      </c>
      <c r="B348" s="25" t="s">
        <v>353</v>
      </c>
      <c r="C348" s="25" t="s">
        <v>429</v>
      </c>
      <c r="D348" s="26" t="s">
        <v>100</v>
      </c>
      <c r="E348" s="25" t="s">
        <v>73</v>
      </c>
      <c r="F348" s="25" t="s">
        <v>74</v>
      </c>
      <c r="G348" s="25" t="s">
        <v>63</v>
      </c>
      <c r="H348" s="25" t="s">
        <v>64</v>
      </c>
      <c r="I348" s="122">
        <v>12062606.451612903</v>
      </c>
      <c r="J348" s="122"/>
      <c r="K348" s="122"/>
      <c r="L348" s="122">
        <v>11599122.580645161</v>
      </c>
      <c r="M348" s="124"/>
      <c r="N348" s="124"/>
    </row>
    <row r="349" spans="1:14" ht="30.65" customHeight="1" x14ac:dyDescent="0.35">
      <c r="A349" s="47" t="s">
        <v>434</v>
      </c>
      <c r="B349" s="25" t="s">
        <v>353</v>
      </c>
      <c r="C349" s="25" t="s">
        <v>429</v>
      </c>
      <c r="D349" s="26" t="s">
        <v>100</v>
      </c>
      <c r="E349" s="25" t="s">
        <v>73</v>
      </c>
      <c r="F349" s="25" t="s">
        <v>74</v>
      </c>
      <c r="G349" s="25" t="s">
        <v>63</v>
      </c>
      <c r="H349" s="25" t="s">
        <v>67</v>
      </c>
      <c r="I349" s="122">
        <v>14658812.903225806</v>
      </c>
      <c r="J349" s="122"/>
      <c r="K349" s="122"/>
      <c r="L349" s="122">
        <v>14405277.419354837</v>
      </c>
      <c r="M349" s="124"/>
      <c r="N349" s="124"/>
    </row>
    <row r="350" spans="1:14" ht="30.65" customHeight="1" x14ac:dyDescent="0.35">
      <c r="A350" s="47" t="s">
        <v>435</v>
      </c>
      <c r="B350" s="25" t="s">
        <v>353</v>
      </c>
      <c r="C350" s="25" t="s">
        <v>429</v>
      </c>
      <c r="D350" s="26" t="s">
        <v>100</v>
      </c>
      <c r="E350" s="25" t="s">
        <v>73</v>
      </c>
      <c r="F350" s="25" t="s">
        <v>74</v>
      </c>
      <c r="G350" s="25" t="s">
        <v>69</v>
      </c>
      <c r="H350" s="25" t="s">
        <v>69</v>
      </c>
      <c r="I350" s="122">
        <v>355703.22580645158</v>
      </c>
      <c r="J350" s="122"/>
      <c r="K350" s="122"/>
      <c r="L350" s="122">
        <v>349561.29032258061</v>
      </c>
      <c r="M350" s="124"/>
      <c r="N350" s="124"/>
    </row>
    <row r="351" spans="1:14" ht="30.65" customHeight="1" x14ac:dyDescent="0.35">
      <c r="A351" s="47" t="s">
        <v>436</v>
      </c>
      <c r="B351" s="25" t="s">
        <v>353</v>
      </c>
      <c r="C351" s="25" t="s">
        <v>429</v>
      </c>
      <c r="D351" s="26" t="s">
        <v>100</v>
      </c>
      <c r="E351" s="25" t="s">
        <v>73</v>
      </c>
      <c r="F351" s="25" t="s">
        <v>74</v>
      </c>
      <c r="G351" s="25" t="s">
        <v>71</v>
      </c>
      <c r="H351" s="25" t="s">
        <v>71</v>
      </c>
      <c r="I351" s="122">
        <v>59290.322580645159</v>
      </c>
      <c r="J351" s="122"/>
      <c r="K351" s="122"/>
      <c r="L351" s="122">
        <v>58258.06451612903</v>
      </c>
      <c r="M351" s="124"/>
      <c r="N351" s="124"/>
    </row>
    <row r="352" spans="1:14" ht="30.65" customHeight="1" x14ac:dyDescent="0.35">
      <c r="A352" s="46" t="s">
        <v>437</v>
      </c>
      <c r="B352" s="25" t="s">
        <v>353</v>
      </c>
      <c r="C352" s="25" t="s">
        <v>429</v>
      </c>
      <c r="D352" s="44" t="s">
        <v>100</v>
      </c>
      <c r="E352" s="27" t="s">
        <v>61</v>
      </c>
      <c r="F352" s="27" t="s">
        <v>79</v>
      </c>
      <c r="G352" s="27" t="s">
        <v>63</v>
      </c>
      <c r="H352" s="27" t="s">
        <v>64</v>
      </c>
      <c r="I352" s="122">
        <v>10606464.516129032</v>
      </c>
      <c r="J352" s="122"/>
      <c r="K352" s="122"/>
      <c r="L352" s="122">
        <v>10423019.35483871</v>
      </c>
      <c r="M352" s="123"/>
      <c r="N352" s="123"/>
    </row>
    <row r="353" spans="1:14" ht="30.65" customHeight="1" x14ac:dyDescent="0.35">
      <c r="A353" s="50" t="s">
        <v>438</v>
      </c>
      <c r="B353" s="25" t="s">
        <v>353</v>
      </c>
      <c r="C353" s="25" t="s">
        <v>429</v>
      </c>
      <c r="D353" s="44" t="s">
        <v>100</v>
      </c>
      <c r="E353" s="27" t="s">
        <v>66</v>
      </c>
      <c r="F353" s="27" t="s">
        <v>79</v>
      </c>
      <c r="G353" s="27" t="s">
        <v>63</v>
      </c>
      <c r="H353" s="27" t="s">
        <v>67</v>
      </c>
      <c r="I353" s="122">
        <v>14849045.161290321</v>
      </c>
      <c r="J353" s="122"/>
      <c r="K353" s="122"/>
      <c r="L353" s="122">
        <v>14592232.258064516</v>
      </c>
      <c r="M353" s="123"/>
      <c r="N353" s="123"/>
    </row>
    <row r="354" spans="1:14" ht="30.65" customHeight="1" x14ac:dyDescent="0.35">
      <c r="A354" s="50" t="s">
        <v>439</v>
      </c>
      <c r="B354" s="25" t="s">
        <v>353</v>
      </c>
      <c r="C354" s="25" t="s">
        <v>429</v>
      </c>
      <c r="D354" s="44" t="s">
        <v>100</v>
      </c>
      <c r="E354" s="27" t="s">
        <v>66</v>
      </c>
      <c r="F354" s="27" t="s">
        <v>79</v>
      </c>
      <c r="G354" s="27" t="s">
        <v>69</v>
      </c>
      <c r="H354" s="27" t="s">
        <v>69</v>
      </c>
      <c r="I354" s="122">
        <v>353548.38709677418</v>
      </c>
      <c r="J354" s="122"/>
      <c r="K354" s="122"/>
      <c r="L354" s="122">
        <v>347445.16129032255</v>
      </c>
      <c r="M354" s="123"/>
      <c r="N354" s="123"/>
    </row>
    <row r="355" spans="1:14" ht="30.65" customHeight="1" x14ac:dyDescent="0.35">
      <c r="A355" s="50" t="s">
        <v>440</v>
      </c>
      <c r="B355" s="25" t="s">
        <v>353</v>
      </c>
      <c r="C355" s="25" t="s">
        <v>429</v>
      </c>
      <c r="D355" s="44" t="s">
        <v>100</v>
      </c>
      <c r="E355" s="27" t="s">
        <v>66</v>
      </c>
      <c r="F355" s="27" t="s">
        <v>79</v>
      </c>
      <c r="G355" s="27" t="s">
        <v>71</v>
      </c>
      <c r="H355" s="27" t="s">
        <v>71</v>
      </c>
      <c r="I355" s="122">
        <v>58929.032258064515</v>
      </c>
      <c r="J355" s="122"/>
      <c r="K355" s="122"/>
      <c r="L355" s="122">
        <v>57909.677419354834</v>
      </c>
      <c r="M355" s="123"/>
      <c r="N355" s="123"/>
    </row>
    <row r="356" spans="1:14" ht="30.65" customHeight="1" x14ac:dyDescent="0.35">
      <c r="A356" s="46" t="s">
        <v>441</v>
      </c>
      <c r="B356" s="25" t="s">
        <v>353</v>
      </c>
      <c r="C356" s="25" t="s">
        <v>429</v>
      </c>
      <c r="D356" s="26" t="s">
        <v>100</v>
      </c>
      <c r="E356" s="25" t="s">
        <v>113</v>
      </c>
      <c r="F356" s="25" t="s">
        <v>84</v>
      </c>
      <c r="G356" s="25" t="s">
        <v>63</v>
      </c>
      <c r="H356" s="25" t="s">
        <v>64</v>
      </c>
      <c r="I356" s="122">
        <v>11283470.967741935</v>
      </c>
      <c r="J356" s="122"/>
      <c r="K356" s="122"/>
      <c r="L356" s="122">
        <v>11088322.580645161</v>
      </c>
      <c r="M356" s="124"/>
      <c r="N356" s="124"/>
    </row>
    <row r="357" spans="1:14" ht="30.65" customHeight="1" x14ac:dyDescent="0.35">
      <c r="A357" s="47" t="s">
        <v>442</v>
      </c>
      <c r="B357" s="25" t="s">
        <v>353</v>
      </c>
      <c r="C357" s="25" t="s">
        <v>429</v>
      </c>
      <c r="D357" s="26" t="s">
        <v>100</v>
      </c>
      <c r="E357" s="25" t="s">
        <v>113</v>
      </c>
      <c r="F357" s="25" t="s">
        <v>84</v>
      </c>
      <c r="G357" s="25" t="s">
        <v>63</v>
      </c>
      <c r="H357" s="25" t="s">
        <v>67</v>
      </c>
      <c r="I357" s="122">
        <v>15796864.516129032</v>
      </c>
      <c r="J357" s="122"/>
      <c r="K357" s="122"/>
      <c r="L357" s="122">
        <v>15523651.612903226</v>
      </c>
      <c r="M357" s="124"/>
      <c r="N357" s="124"/>
    </row>
    <row r="358" spans="1:14" ht="30.65" customHeight="1" x14ac:dyDescent="0.35">
      <c r="A358" s="47" t="s">
        <v>443</v>
      </c>
      <c r="B358" s="25" t="s">
        <v>353</v>
      </c>
      <c r="C358" s="25" t="s">
        <v>429</v>
      </c>
      <c r="D358" s="26" t="s">
        <v>100</v>
      </c>
      <c r="E358" s="25" t="s">
        <v>113</v>
      </c>
      <c r="F358" s="25" t="s">
        <v>84</v>
      </c>
      <c r="G358" s="25" t="s">
        <v>69</v>
      </c>
      <c r="H358" s="25" t="s">
        <v>69</v>
      </c>
      <c r="I358" s="122">
        <v>376141.93548387097</v>
      </c>
      <c r="J358" s="122"/>
      <c r="K358" s="122"/>
      <c r="L358" s="122">
        <v>369638.70967741933</v>
      </c>
      <c r="M358" s="124"/>
      <c r="N358" s="124"/>
    </row>
    <row r="359" spans="1:14" ht="30.65" customHeight="1" x14ac:dyDescent="0.35">
      <c r="A359" s="47" t="s">
        <v>444</v>
      </c>
      <c r="B359" s="25" t="s">
        <v>353</v>
      </c>
      <c r="C359" s="25" t="s">
        <v>429</v>
      </c>
      <c r="D359" s="26" t="s">
        <v>100</v>
      </c>
      <c r="E359" s="25" t="s">
        <v>113</v>
      </c>
      <c r="F359" s="25" t="s">
        <v>84</v>
      </c>
      <c r="G359" s="25" t="s">
        <v>71</v>
      </c>
      <c r="H359" s="25" t="s">
        <v>71</v>
      </c>
      <c r="I359" s="122">
        <v>62709.677419354834</v>
      </c>
      <c r="J359" s="122"/>
      <c r="K359" s="122"/>
      <c r="L359" s="122">
        <v>61625.806451612902</v>
      </c>
      <c r="M359" s="124"/>
      <c r="N359" s="124"/>
    </row>
    <row r="360" spans="1:14" s="1" customFormat="1" ht="30.65" customHeight="1" x14ac:dyDescent="0.35">
      <c r="A360" s="46" t="s">
        <v>445</v>
      </c>
      <c r="B360" s="25" t="s">
        <v>353</v>
      </c>
      <c r="C360" s="25" t="s">
        <v>429</v>
      </c>
      <c r="D360" s="44" t="s">
        <v>100</v>
      </c>
      <c r="E360" s="27" t="s">
        <v>61</v>
      </c>
      <c r="F360" s="27" t="s">
        <v>89</v>
      </c>
      <c r="G360" s="27" t="s">
        <v>63</v>
      </c>
      <c r="H360" s="27" t="s">
        <v>64</v>
      </c>
      <c r="I360" s="122">
        <v>12003716.129032258</v>
      </c>
      <c r="J360" s="122"/>
      <c r="K360" s="122"/>
      <c r="L360" s="122">
        <v>11796090.322580645</v>
      </c>
      <c r="M360" s="122"/>
      <c r="N360" s="122"/>
    </row>
    <row r="361" spans="1:14" s="1" customFormat="1" ht="30.65" customHeight="1" x14ac:dyDescent="0.35">
      <c r="A361" s="50" t="s">
        <v>446</v>
      </c>
      <c r="B361" s="25" t="s">
        <v>353</v>
      </c>
      <c r="C361" s="25" t="s">
        <v>429</v>
      </c>
      <c r="D361" s="44" t="s">
        <v>100</v>
      </c>
      <c r="E361" s="27" t="s">
        <v>66</v>
      </c>
      <c r="F361" s="27" t="s">
        <v>89</v>
      </c>
      <c r="G361" s="27" t="s">
        <v>63</v>
      </c>
      <c r="H361" s="27" t="s">
        <v>67</v>
      </c>
      <c r="I361" s="122">
        <v>16805148.387096774</v>
      </c>
      <c r="J361" s="122"/>
      <c r="K361" s="122"/>
      <c r="L361" s="122">
        <v>16514503.22580645</v>
      </c>
      <c r="M361" s="122"/>
      <c r="N361" s="122"/>
    </row>
    <row r="362" spans="1:14" s="1" customFormat="1" ht="30.65" customHeight="1" x14ac:dyDescent="0.35">
      <c r="A362" s="50" t="s">
        <v>447</v>
      </c>
      <c r="B362" s="25" t="s">
        <v>353</v>
      </c>
      <c r="C362" s="25" t="s">
        <v>429</v>
      </c>
      <c r="D362" s="44" t="s">
        <v>100</v>
      </c>
      <c r="E362" s="27" t="s">
        <v>66</v>
      </c>
      <c r="F362" s="27" t="s">
        <v>89</v>
      </c>
      <c r="G362" s="27" t="s">
        <v>69</v>
      </c>
      <c r="H362" s="27" t="s">
        <v>69</v>
      </c>
      <c r="I362" s="122">
        <v>400141.93548387097</v>
      </c>
      <c r="J362" s="122"/>
      <c r="K362" s="122"/>
      <c r="L362" s="122">
        <v>393225.80645161291</v>
      </c>
      <c r="M362" s="122"/>
      <c r="N362" s="122"/>
    </row>
    <row r="363" spans="1:14" s="1" customFormat="1" ht="30.65" customHeight="1" x14ac:dyDescent="0.35">
      <c r="A363" s="50" t="s">
        <v>448</v>
      </c>
      <c r="B363" s="25" t="s">
        <v>353</v>
      </c>
      <c r="C363" s="25" t="s">
        <v>429</v>
      </c>
      <c r="D363" s="44" t="s">
        <v>100</v>
      </c>
      <c r="E363" s="27" t="s">
        <v>66</v>
      </c>
      <c r="F363" s="27" t="s">
        <v>89</v>
      </c>
      <c r="G363" s="27" t="s">
        <v>71</v>
      </c>
      <c r="H363" s="27" t="s">
        <v>71</v>
      </c>
      <c r="I363" s="122">
        <v>66722.580645161288</v>
      </c>
      <c r="J363" s="122"/>
      <c r="K363" s="122"/>
      <c r="L363" s="122">
        <v>65561.290322580637</v>
      </c>
      <c r="M363" s="122"/>
      <c r="N363" s="122"/>
    </row>
    <row r="364" spans="1:14" ht="30.65" customHeight="1" x14ac:dyDescent="0.35">
      <c r="A364" s="46" t="s">
        <v>449</v>
      </c>
      <c r="B364" s="25" t="s">
        <v>353</v>
      </c>
      <c r="C364" s="25" t="s">
        <v>429</v>
      </c>
      <c r="D364" s="26" t="s">
        <v>100</v>
      </c>
      <c r="E364" s="25" t="s">
        <v>113</v>
      </c>
      <c r="F364" s="25" t="s">
        <v>94</v>
      </c>
      <c r="G364" s="25" t="s">
        <v>63</v>
      </c>
      <c r="H364" s="25" t="s">
        <v>64</v>
      </c>
      <c r="I364" s="122">
        <v>12769896.774193548</v>
      </c>
      <c r="J364" s="122"/>
      <c r="K364" s="122"/>
      <c r="L364" s="122">
        <v>12549032.258064516</v>
      </c>
      <c r="M364" s="124"/>
      <c r="N364" s="124"/>
    </row>
    <row r="365" spans="1:14" ht="30.65" customHeight="1" x14ac:dyDescent="0.35">
      <c r="A365" s="47" t="s">
        <v>450</v>
      </c>
      <c r="B365" s="25" t="s">
        <v>353</v>
      </c>
      <c r="C365" s="25" t="s">
        <v>429</v>
      </c>
      <c r="D365" s="26" t="s">
        <v>100</v>
      </c>
      <c r="E365" s="25" t="s">
        <v>113</v>
      </c>
      <c r="F365" s="25" t="s">
        <v>94</v>
      </c>
      <c r="G365" s="25" t="s">
        <v>63</v>
      </c>
      <c r="H365" s="25" t="s">
        <v>67</v>
      </c>
      <c r="I365" s="122">
        <v>17877845.161290321</v>
      </c>
      <c r="J365" s="122"/>
      <c r="K365" s="122"/>
      <c r="L365" s="122">
        <v>17568632.258064516</v>
      </c>
      <c r="M365" s="124"/>
      <c r="N365" s="124"/>
    </row>
    <row r="366" spans="1:14" ht="30.65" customHeight="1" x14ac:dyDescent="0.35">
      <c r="A366" s="47" t="s">
        <v>451</v>
      </c>
      <c r="B366" s="25" t="s">
        <v>353</v>
      </c>
      <c r="C366" s="25" t="s">
        <v>429</v>
      </c>
      <c r="D366" s="26" t="s">
        <v>100</v>
      </c>
      <c r="E366" s="25" t="s">
        <v>113</v>
      </c>
      <c r="F366" s="25" t="s">
        <v>94</v>
      </c>
      <c r="G366" s="25" t="s">
        <v>69</v>
      </c>
      <c r="H366" s="25" t="s">
        <v>69</v>
      </c>
      <c r="I366" s="122">
        <v>425677.41935483867</v>
      </c>
      <c r="J366" s="122"/>
      <c r="K366" s="122"/>
      <c r="L366" s="122">
        <v>418309.67741935485</v>
      </c>
      <c r="M366" s="124"/>
      <c r="N366" s="124"/>
    </row>
    <row r="367" spans="1:14" ht="30.65" customHeight="1" x14ac:dyDescent="0.35">
      <c r="A367" s="47" t="s">
        <v>452</v>
      </c>
      <c r="B367" s="25" t="s">
        <v>353</v>
      </c>
      <c r="C367" s="25" t="s">
        <v>429</v>
      </c>
      <c r="D367" s="26" t="s">
        <v>100</v>
      </c>
      <c r="E367" s="25" t="s">
        <v>113</v>
      </c>
      <c r="F367" s="25" t="s">
        <v>94</v>
      </c>
      <c r="G367" s="25" t="s">
        <v>71</v>
      </c>
      <c r="H367" s="25" t="s">
        <v>71</v>
      </c>
      <c r="I367" s="122">
        <v>70967.741935483864</v>
      </c>
      <c r="J367" s="122"/>
      <c r="K367" s="122"/>
      <c r="L367" s="122">
        <v>69741.93548387097</v>
      </c>
      <c r="M367" s="124"/>
      <c r="N367" s="124"/>
    </row>
    <row r="368" spans="1:14" ht="30.65" customHeight="1" x14ac:dyDescent="0.35">
      <c r="A368" s="24" t="s">
        <v>453</v>
      </c>
      <c r="B368" s="19" t="s">
        <v>454</v>
      </c>
      <c r="C368" s="19" t="s">
        <v>455</v>
      </c>
      <c r="D368" s="44" t="s">
        <v>100</v>
      </c>
      <c r="E368" s="27" t="s">
        <v>61</v>
      </c>
      <c r="F368" s="27" t="s">
        <v>62</v>
      </c>
      <c r="G368" s="27" t="s">
        <v>63</v>
      </c>
      <c r="H368" s="27" t="s">
        <v>64</v>
      </c>
      <c r="I368" s="122">
        <v>15576219.354838708</v>
      </c>
      <c r="J368" s="122"/>
      <c r="K368" s="122"/>
      <c r="L368" s="122">
        <v>14977729.032258064</v>
      </c>
      <c r="M368" s="123"/>
      <c r="N368" s="123"/>
    </row>
    <row r="369" spans="1:14" ht="30.65" customHeight="1" x14ac:dyDescent="0.35">
      <c r="A369" s="21" t="s">
        <v>456</v>
      </c>
      <c r="B369" s="19" t="s">
        <v>454</v>
      </c>
      <c r="C369" s="19" t="s">
        <v>455</v>
      </c>
      <c r="D369" s="44" t="s">
        <v>100</v>
      </c>
      <c r="E369" s="27" t="s">
        <v>66</v>
      </c>
      <c r="F369" s="27" t="s">
        <v>62</v>
      </c>
      <c r="G369" s="27" t="s">
        <v>63</v>
      </c>
      <c r="H369" s="27" t="s">
        <v>67</v>
      </c>
      <c r="I369" s="122">
        <v>18023845.161290321</v>
      </c>
      <c r="J369" s="122"/>
      <c r="K369" s="122"/>
      <c r="L369" s="122">
        <v>17712116.129032258</v>
      </c>
      <c r="M369" s="123"/>
      <c r="N369" s="123"/>
    </row>
    <row r="370" spans="1:14" ht="30.65" customHeight="1" x14ac:dyDescent="0.35">
      <c r="A370" s="21" t="s">
        <v>457</v>
      </c>
      <c r="B370" s="19" t="s">
        <v>454</v>
      </c>
      <c r="C370" s="19" t="s">
        <v>455</v>
      </c>
      <c r="D370" s="44" t="s">
        <v>100</v>
      </c>
      <c r="E370" s="27" t="s">
        <v>66</v>
      </c>
      <c r="F370" s="27" t="s">
        <v>62</v>
      </c>
      <c r="G370" s="27" t="s">
        <v>69</v>
      </c>
      <c r="H370" s="27" t="s">
        <v>69</v>
      </c>
      <c r="I370" s="122">
        <v>429135.48387096776</v>
      </c>
      <c r="J370" s="122"/>
      <c r="K370" s="122"/>
      <c r="L370" s="122">
        <v>421716.12903225806</v>
      </c>
      <c r="M370" s="123"/>
      <c r="N370" s="123"/>
    </row>
    <row r="371" spans="1:14" ht="30.65" customHeight="1" x14ac:dyDescent="0.35">
      <c r="A371" s="21" t="s">
        <v>458</v>
      </c>
      <c r="B371" s="19" t="s">
        <v>454</v>
      </c>
      <c r="C371" s="19" t="s">
        <v>455</v>
      </c>
      <c r="D371" s="44" t="s">
        <v>100</v>
      </c>
      <c r="E371" s="27" t="s">
        <v>66</v>
      </c>
      <c r="F371" s="27" t="s">
        <v>62</v>
      </c>
      <c r="G371" s="27" t="s">
        <v>71</v>
      </c>
      <c r="H371" s="27" t="s">
        <v>71</v>
      </c>
      <c r="I371" s="122">
        <v>71535.483870967742</v>
      </c>
      <c r="J371" s="122"/>
      <c r="K371" s="122"/>
      <c r="L371" s="122">
        <v>70309.677419354834</v>
      </c>
      <c r="M371" s="123"/>
      <c r="N371" s="123"/>
    </row>
    <row r="372" spans="1:14" ht="30.65" customHeight="1" x14ac:dyDescent="0.35">
      <c r="A372" s="22" t="s">
        <v>459</v>
      </c>
      <c r="B372" s="19" t="s">
        <v>454</v>
      </c>
      <c r="C372" s="19" t="s">
        <v>455</v>
      </c>
      <c r="D372" s="26" t="s">
        <v>100</v>
      </c>
      <c r="E372" s="25" t="s">
        <v>73</v>
      </c>
      <c r="F372" s="25" t="s">
        <v>74</v>
      </c>
      <c r="G372" s="25" t="s">
        <v>63</v>
      </c>
      <c r="H372" s="25" t="s">
        <v>64</v>
      </c>
      <c r="I372" s="122">
        <v>15576219.354838708</v>
      </c>
      <c r="J372" s="122"/>
      <c r="K372" s="122"/>
      <c r="L372" s="122">
        <v>14977729.032258064</v>
      </c>
      <c r="M372" s="124"/>
      <c r="N372" s="124"/>
    </row>
    <row r="373" spans="1:14" ht="30.65" customHeight="1" x14ac:dyDescent="0.35">
      <c r="A373" s="23" t="s">
        <v>460</v>
      </c>
      <c r="B373" s="19" t="s">
        <v>454</v>
      </c>
      <c r="C373" s="19" t="s">
        <v>455</v>
      </c>
      <c r="D373" s="26" t="s">
        <v>100</v>
      </c>
      <c r="E373" s="25" t="s">
        <v>73</v>
      </c>
      <c r="F373" s="25" t="s">
        <v>74</v>
      </c>
      <c r="G373" s="25" t="s">
        <v>63</v>
      </c>
      <c r="H373" s="25" t="s">
        <v>67</v>
      </c>
      <c r="I373" s="122">
        <v>18756941.935483869</v>
      </c>
      <c r="J373" s="122"/>
      <c r="K373" s="122"/>
      <c r="L373" s="122">
        <v>18432529.032258064</v>
      </c>
      <c r="M373" s="124"/>
      <c r="N373" s="124"/>
    </row>
    <row r="374" spans="1:14" ht="30.65" customHeight="1" x14ac:dyDescent="0.35">
      <c r="A374" s="23" t="s">
        <v>461</v>
      </c>
      <c r="B374" s="19" t="s">
        <v>454</v>
      </c>
      <c r="C374" s="19" t="s">
        <v>455</v>
      </c>
      <c r="D374" s="26" t="s">
        <v>100</v>
      </c>
      <c r="E374" s="25" t="s">
        <v>73</v>
      </c>
      <c r="F374" s="25" t="s">
        <v>74</v>
      </c>
      <c r="G374" s="25" t="s">
        <v>69</v>
      </c>
      <c r="H374" s="25" t="s">
        <v>69</v>
      </c>
      <c r="I374" s="122">
        <v>453587.09677419352</v>
      </c>
      <c r="J374" s="122"/>
      <c r="K374" s="122"/>
      <c r="L374" s="122">
        <v>445741.93548387097</v>
      </c>
      <c r="M374" s="124"/>
      <c r="N374" s="124"/>
    </row>
    <row r="375" spans="1:14" ht="30.65" customHeight="1" x14ac:dyDescent="0.35">
      <c r="A375" s="23" t="s">
        <v>462</v>
      </c>
      <c r="B375" s="19" t="s">
        <v>454</v>
      </c>
      <c r="C375" s="19" t="s">
        <v>455</v>
      </c>
      <c r="D375" s="26" t="s">
        <v>100</v>
      </c>
      <c r="E375" s="25" t="s">
        <v>73</v>
      </c>
      <c r="F375" s="25" t="s">
        <v>74</v>
      </c>
      <c r="G375" s="25" t="s">
        <v>71</v>
      </c>
      <c r="H375" s="25" t="s">
        <v>71</v>
      </c>
      <c r="I375" s="122">
        <v>75612.903225806454</v>
      </c>
      <c r="J375" s="122"/>
      <c r="K375" s="122"/>
      <c r="L375" s="122">
        <v>74309.677419354834</v>
      </c>
      <c r="M375" s="124"/>
      <c r="N375" s="124"/>
    </row>
    <row r="376" spans="1:14" ht="30.65" customHeight="1" x14ac:dyDescent="0.35">
      <c r="A376" s="22" t="s">
        <v>463</v>
      </c>
      <c r="B376" s="19" t="s">
        <v>454</v>
      </c>
      <c r="C376" s="19" t="s">
        <v>455</v>
      </c>
      <c r="D376" s="44" t="s">
        <v>100</v>
      </c>
      <c r="E376" s="27" t="s">
        <v>61</v>
      </c>
      <c r="F376" s="27" t="s">
        <v>79</v>
      </c>
      <c r="G376" s="27" t="s">
        <v>63</v>
      </c>
      <c r="H376" s="27" t="s">
        <v>64</v>
      </c>
      <c r="I376" s="122">
        <v>13695922.580645161</v>
      </c>
      <c r="J376" s="122"/>
      <c r="K376" s="122"/>
      <c r="L376" s="122">
        <v>13459045.161290321</v>
      </c>
      <c r="M376" s="123"/>
      <c r="N376" s="123"/>
    </row>
    <row r="377" spans="1:14" ht="30.65" customHeight="1" x14ac:dyDescent="0.35">
      <c r="A377" s="21" t="s">
        <v>464</v>
      </c>
      <c r="B377" s="19" t="s">
        <v>454</v>
      </c>
      <c r="C377" s="19" t="s">
        <v>455</v>
      </c>
      <c r="D377" s="44" t="s">
        <v>100</v>
      </c>
      <c r="E377" s="27" t="s">
        <v>66</v>
      </c>
      <c r="F377" s="27" t="s">
        <v>79</v>
      </c>
      <c r="G377" s="27" t="s">
        <v>63</v>
      </c>
      <c r="H377" s="27" t="s">
        <v>67</v>
      </c>
      <c r="I377" s="122">
        <v>19174283.870967742</v>
      </c>
      <c r="J377" s="122"/>
      <c r="K377" s="122"/>
      <c r="L377" s="122">
        <v>18842658.064516127</v>
      </c>
      <c r="M377" s="123"/>
      <c r="N377" s="123"/>
    </row>
    <row r="378" spans="1:14" ht="30.65" customHeight="1" x14ac:dyDescent="0.35">
      <c r="A378" s="21" t="s">
        <v>465</v>
      </c>
      <c r="B378" s="19" t="s">
        <v>454</v>
      </c>
      <c r="C378" s="19" t="s">
        <v>455</v>
      </c>
      <c r="D378" s="44" t="s">
        <v>100</v>
      </c>
      <c r="E378" s="27" t="s">
        <v>66</v>
      </c>
      <c r="F378" s="27" t="s">
        <v>79</v>
      </c>
      <c r="G378" s="27" t="s">
        <v>69</v>
      </c>
      <c r="H378" s="27" t="s">
        <v>69</v>
      </c>
      <c r="I378" s="122">
        <v>456541.93548387097</v>
      </c>
      <c r="J378" s="122"/>
      <c r="K378" s="122"/>
      <c r="L378" s="122">
        <v>448645.16129032255</v>
      </c>
      <c r="M378" s="123"/>
      <c r="N378" s="123"/>
    </row>
    <row r="379" spans="1:14" ht="30.65" customHeight="1" x14ac:dyDescent="0.35">
      <c r="A379" s="21" t="s">
        <v>466</v>
      </c>
      <c r="B379" s="19" t="s">
        <v>454</v>
      </c>
      <c r="C379" s="19" t="s">
        <v>455</v>
      </c>
      <c r="D379" s="44" t="s">
        <v>100</v>
      </c>
      <c r="E379" s="27" t="s">
        <v>66</v>
      </c>
      <c r="F379" s="27" t="s">
        <v>79</v>
      </c>
      <c r="G379" s="27" t="s">
        <v>71</v>
      </c>
      <c r="H379" s="27" t="s">
        <v>71</v>
      </c>
      <c r="I379" s="122">
        <v>76103.225806451606</v>
      </c>
      <c r="J379" s="122"/>
      <c r="K379" s="122"/>
      <c r="L379" s="122">
        <v>74787.096774193546</v>
      </c>
      <c r="M379" s="123"/>
      <c r="N379" s="123"/>
    </row>
    <row r="380" spans="1:14" ht="30.65" customHeight="1" x14ac:dyDescent="0.35">
      <c r="A380" s="22" t="s">
        <v>467</v>
      </c>
      <c r="B380" s="19" t="s">
        <v>454</v>
      </c>
      <c r="C380" s="19" t="s">
        <v>455</v>
      </c>
      <c r="D380" s="26" t="s">
        <v>100</v>
      </c>
      <c r="E380" s="25" t="s">
        <v>113</v>
      </c>
      <c r="F380" s="25" t="s">
        <v>84</v>
      </c>
      <c r="G380" s="25" t="s">
        <v>63</v>
      </c>
      <c r="H380" s="25" t="s">
        <v>64</v>
      </c>
      <c r="I380" s="122">
        <v>14570141.935483871</v>
      </c>
      <c r="J380" s="122"/>
      <c r="K380" s="122"/>
      <c r="L380" s="122">
        <v>14318141.935483871</v>
      </c>
      <c r="M380" s="124"/>
      <c r="N380" s="124"/>
    </row>
    <row r="381" spans="1:14" ht="30.65" customHeight="1" x14ac:dyDescent="0.35">
      <c r="A381" s="23" t="s">
        <v>468</v>
      </c>
      <c r="B381" s="19" t="s">
        <v>454</v>
      </c>
      <c r="C381" s="19" t="s">
        <v>455</v>
      </c>
      <c r="D381" s="26" t="s">
        <v>100</v>
      </c>
      <c r="E381" s="25" t="s">
        <v>113</v>
      </c>
      <c r="F381" s="25" t="s">
        <v>84</v>
      </c>
      <c r="G381" s="25" t="s">
        <v>63</v>
      </c>
      <c r="H381" s="25" t="s">
        <v>67</v>
      </c>
      <c r="I381" s="122">
        <v>20398154.838709679</v>
      </c>
      <c r="J381" s="122"/>
      <c r="K381" s="122"/>
      <c r="L381" s="122">
        <v>20045367.741935484</v>
      </c>
      <c r="M381" s="124"/>
      <c r="N381" s="124"/>
    </row>
    <row r="382" spans="1:14" ht="30.65" customHeight="1" x14ac:dyDescent="0.35">
      <c r="A382" s="23" t="s">
        <v>469</v>
      </c>
      <c r="B382" s="19" t="s">
        <v>454</v>
      </c>
      <c r="C382" s="19" t="s">
        <v>455</v>
      </c>
      <c r="D382" s="26" t="s">
        <v>100</v>
      </c>
      <c r="E382" s="25" t="s">
        <v>113</v>
      </c>
      <c r="F382" s="25" t="s">
        <v>84</v>
      </c>
      <c r="G382" s="25" t="s">
        <v>69</v>
      </c>
      <c r="H382" s="25" t="s">
        <v>69</v>
      </c>
      <c r="I382" s="122">
        <v>485677.41935483867</v>
      </c>
      <c r="J382" s="122"/>
      <c r="K382" s="122"/>
      <c r="L382" s="122">
        <v>477277.41935483867</v>
      </c>
      <c r="M382" s="124"/>
      <c r="N382" s="124"/>
    </row>
    <row r="383" spans="1:14" ht="30.65" customHeight="1" x14ac:dyDescent="0.35">
      <c r="A383" s="23" t="s">
        <v>470</v>
      </c>
      <c r="B383" s="19" t="s">
        <v>454</v>
      </c>
      <c r="C383" s="19" t="s">
        <v>455</v>
      </c>
      <c r="D383" s="26" t="s">
        <v>100</v>
      </c>
      <c r="E383" s="25" t="s">
        <v>113</v>
      </c>
      <c r="F383" s="25" t="s">
        <v>84</v>
      </c>
      <c r="G383" s="25" t="s">
        <v>71</v>
      </c>
      <c r="H383" s="25" t="s">
        <v>71</v>
      </c>
      <c r="I383" s="122">
        <v>80967.741935483864</v>
      </c>
      <c r="J383" s="122"/>
      <c r="K383" s="122"/>
      <c r="L383" s="122">
        <v>79574.193548387091</v>
      </c>
      <c r="M383" s="124"/>
      <c r="N383" s="124"/>
    </row>
    <row r="384" spans="1:14" s="1" customFormat="1" ht="30.65" customHeight="1" x14ac:dyDescent="0.35">
      <c r="A384" s="22" t="s">
        <v>471</v>
      </c>
      <c r="B384" s="19" t="s">
        <v>454</v>
      </c>
      <c r="C384" s="19" t="s">
        <v>455</v>
      </c>
      <c r="D384" s="44" t="s">
        <v>100</v>
      </c>
      <c r="E384" s="27" t="s">
        <v>61</v>
      </c>
      <c r="F384" s="27" t="s">
        <v>89</v>
      </c>
      <c r="G384" s="27" t="s">
        <v>63</v>
      </c>
      <c r="H384" s="27" t="s">
        <v>64</v>
      </c>
      <c r="I384" s="122">
        <v>15500167.741935484</v>
      </c>
      <c r="J384" s="122"/>
      <c r="K384" s="122"/>
      <c r="L384" s="122">
        <v>15232077.419354837</v>
      </c>
      <c r="M384" s="122"/>
      <c r="N384" s="122"/>
    </row>
    <row r="385" spans="1:14" s="1" customFormat="1" ht="30.65" customHeight="1" x14ac:dyDescent="0.35">
      <c r="A385" s="19" t="s">
        <v>472</v>
      </c>
      <c r="B385" s="19" t="s">
        <v>454</v>
      </c>
      <c r="C385" s="19" t="s">
        <v>455</v>
      </c>
      <c r="D385" s="44" t="s">
        <v>100</v>
      </c>
      <c r="E385" s="27" t="s">
        <v>66</v>
      </c>
      <c r="F385" s="27" t="s">
        <v>89</v>
      </c>
      <c r="G385" s="27" t="s">
        <v>63</v>
      </c>
      <c r="H385" s="27" t="s">
        <v>67</v>
      </c>
      <c r="I385" s="122">
        <v>21700193.548387095</v>
      </c>
      <c r="J385" s="122"/>
      <c r="K385" s="122"/>
      <c r="L385" s="122">
        <v>21324864.516129032</v>
      </c>
      <c r="M385" s="122"/>
      <c r="N385" s="122"/>
    </row>
    <row r="386" spans="1:14" s="1" customFormat="1" ht="30.65" customHeight="1" x14ac:dyDescent="0.35">
      <c r="A386" s="19" t="s">
        <v>473</v>
      </c>
      <c r="B386" s="19" t="s">
        <v>454</v>
      </c>
      <c r="C386" s="19" t="s">
        <v>455</v>
      </c>
      <c r="D386" s="44" t="s">
        <v>100</v>
      </c>
      <c r="E386" s="27" t="s">
        <v>66</v>
      </c>
      <c r="F386" s="27" t="s">
        <v>89</v>
      </c>
      <c r="G386" s="27" t="s">
        <v>69</v>
      </c>
      <c r="H386" s="27" t="s">
        <v>69</v>
      </c>
      <c r="I386" s="122">
        <v>516683.87096774194</v>
      </c>
      <c r="J386" s="122"/>
      <c r="K386" s="122"/>
      <c r="L386" s="122">
        <v>507741.93548387097</v>
      </c>
      <c r="M386" s="122"/>
      <c r="N386" s="122"/>
    </row>
    <row r="387" spans="1:14" s="1" customFormat="1" ht="30.65" customHeight="1" x14ac:dyDescent="0.35">
      <c r="A387" s="19" t="s">
        <v>474</v>
      </c>
      <c r="B387" s="19" t="s">
        <v>454</v>
      </c>
      <c r="C387" s="19" t="s">
        <v>455</v>
      </c>
      <c r="D387" s="44" t="s">
        <v>100</v>
      </c>
      <c r="E387" s="27" t="s">
        <v>66</v>
      </c>
      <c r="F387" s="27" t="s">
        <v>89</v>
      </c>
      <c r="G387" s="27" t="s">
        <v>71</v>
      </c>
      <c r="H387" s="27" t="s">
        <v>71</v>
      </c>
      <c r="I387" s="122">
        <v>86129.032258064515</v>
      </c>
      <c r="J387" s="122"/>
      <c r="K387" s="122"/>
      <c r="L387" s="122">
        <v>84645.161290322576</v>
      </c>
      <c r="M387" s="122"/>
      <c r="N387" s="122"/>
    </row>
    <row r="388" spans="1:14" ht="30.65" customHeight="1" x14ac:dyDescent="0.35">
      <c r="A388" s="22" t="s">
        <v>475</v>
      </c>
      <c r="B388" s="19" t="s">
        <v>454</v>
      </c>
      <c r="C388" s="19" t="s">
        <v>455</v>
      </c>
      <c r="D388" s="26" t="s">
        <v>100</v>
      </c>
      <c r="E388" s="25" t="s">
        <v>113</v>
      </c>
      <c r="F388" s="25" t="s">
        <v>94</v>
      </c>
      <c r="G388" s="25" t="s">
        <v>63</v>
      </c>
      <c r="H388" s="25" t="s">
        <v>64</v>
      </c>
      <c r="I388" s="122">
        <v>16489509.677419355</v>
      </c>
      <c r="J388" s="122"/>
      <c r="K388" s="122"/>
      <c r="L388" s="122">
        <v>16204309.677419355</v>
      </c>
      <c r="M388" s="124"/>
      <c r="N388" s="124"/>
    </row>
    <row r="389" spans="1:14" ht="30.65" customHeight="1" x14ac:dyDescent="0.35">
      <c r="A389" s="23" t="s">
        <v>476</v>
      </c>
      <c r="B389" s="19" t="s">
        <v>454</v>
      </c>
      <c r="C389" s="19" t="s">
        <v>455</v>
      </c>
      <c r="D389" s="26" t="s">
        <v>100</v>
      </c>
      <c r="E389" s="25" t="s">
        <v>113</v>
      </c>
      <c r="F389" s="25" t="s">
        <v>94</v>
      </c>
      <c r="G389" s="25" t="s">
        <v>63</v>
      </c>
      <c r="H389" s="25" t="s">
        <v>67</v>
      </c>
      <c r="I389" s="122">
        <v>23085316.129032258</v>
      </c>
      <c r="J389" s="122"/>
      <c r="K389" s="122"/>
      <c r="L389" s="122">
        <v>22686038.709677421</v>
      </c>
      <c r="M389" s="124"/>
      <c r="N389" s="124"/>
    </row>
    <row r="390" spans="1:14" ht="30.65" customHeight="1" x14ac:dyDescent="0.35">
      <c r="A390" s="23" t="s">
        <v>477</v>
      </c>
      <c r="B390" s="19" t="s">
        <v>454</v>
      </c>
      <c r="C390" s="19" t="s">
        <v>455</v>
      </c>
      <c r="D390" s="26" t="s">
        <v>100</v>
      </c>
      <c r="E390" s="25" t="s">
        <v>113</v>
      </c>
      <c r="F390" s="25" t="s">
        <v>94</v>
      </c>
      <c r="G390" s="25" t="s">
        <v>69</v>
      </c>
      <c r="H390" s="25" t="s">
        <v>69</v>
      </c>
      <c r="I390" s="122">
        <v>549664.51612903224</v>
      </c>
      <c r="J390" s="122"/>
      <c r="K390" s="122"/>
      <c r="L390" s="122">
        <v>540154.83870967745</v>
      </c>
      <c r="M390" s="124"/>
      <c r="N390" s="124"/>
    </row>
    <row r="391" spans="1:14" ht="30.65" customHeight="1" x14ac:dyDescent="0.35">
      <c r="A391" s="23" t="s">
        <v>478</v>
      </c>
      <c r="B391" s="19" t="s">
        <v>454</v>
      </c>
      <c r="C391" s="19" t="s">
        <v>455</v>
      </c>
      <c r="D391" s="26" t="s">
        <v>100</v>
      </c>
      <c r="E391" s="25" t="s">
        <v>113</v>
      </c>
      <c r="F391" s="25" t="s">
        <v>94</v>
      </c>
      <c r="G391" s="25" t="s">
        <v>71</v>
      </c>
      <c r="H391" s="25" t="s">
        <v>71</v>
      </c>
      <c r="I391" s="122">
        <v>91625.806451612894</v>
      </c>
      <c r="J391" s="122"/>
      <c r="K391" s="122"/>
      <c r="L391" s="122">
        <v>90038.709677419349</v>
      </c>
      <c r="M391" s="124"/>
      <c r="N391" s="124"/>
    </row>
    <row r="392" spans="1:14" ht="30.65" customHeight="1" x14ac:dyDescent="0.35">
      <c r="A392" s="49" t="s">
        <v>479</v>
      </c>
      <c r="B392" s="25" t="s">
        <v>454</v>
      </c>
      <c r="C392" s="25" t="s">
        <v>480</v>
      </c>
      <c r="D392" s="26" t="s">
        <v>60</v>
      </c>
      <c r="E392" s="27" t="s">
        <v>61</v>
      </c>
      <c r="F392" s="27" t="s">
        <v>62</v>
      </c>
      <c r="G392" s="27" t="s">
        <v>63</v>
      </c>
      <c r="H392" s="27" t="s">
        <v>64</v>
      </c>
      <c r="I392" s="122">
        <v>15576219.354838708</v>
      </c>
      <c r="J392" s="122"/>
      <c r="K392" s="122"/>
      <c r="L392" s="122">
        <v>14977729.032258064</v>
      </c>
      <c r="M392" s="123"/>
      <c r="N392" s="123"/>
    </row>
    <row r="393" spans="1:14" ht="30.65" customHeight="1" x14ac:dyDescent="0.35">
      <c r="A393" s="50" t="s">
        <v>481</v>
      </c>
      <c r="B393" s="25" t="s">
        <v>454</v>
      </c>
      <c r="C393" s="25" t="s">
        <v>480</v>
      </c>
      <c r="D393" s="26" t="s">
        <v>60</v>
      </c>
      <c r="E393" s="27" t="s">
        <v>66</v>
      </c>
      <c r="F393" s="27" t="s">
        <v>62</v>
      </c>
      <c r="G393" s="27" t="s">
        <v>63</v>
      </c>
      <c r="H393" s="27" t="s">
        <v>67</v>
      </c>
      <c r="I393" s="122">
        <v>18023832.258064516</v>
      </c>
      <c r="J393" s="122"/>
      <c r="K393" s="122"/>
      <c r="L393" s="122">
        <v>17712103.225806452</v>
      </c>
      <c r="M393" s="123"/>
      <c r="N393" s="123"/>
    </row>
    <row r="394" spans="1:14" ht="30.65" customHeight="1" x14ac:dyDescent="0.35">
      <c r="A394" s="50" t="s">
        <v>482</v>
      </c>
      <c r="B394" s="25" t="s">
        <v>454</v>
      </c>
      <c r="C394" s="25" t="s">
        <v>480</v>
      </c>
      <c r="D394" s="26" t="s">
        <v>60</v>
      </c>
      <c r="E394" s="27" t="s">
        <v>66</v>
      </c>
      <c r="F394" s="27" t="s">
        <v>62</v>
      </c>
      <c r="G394" s="27" t="s">
        <v>69</v>
      </c>
      <c r="H394" s="27" t="s">
        <v>69</v>
      </c>
      <c r="I394" s="122">
        <v>429122.58064516127</v>
      </c>
      <c r="J394" s="122"/>
      <c r="K394" s="122"/>
      <c r="L394" s="122">
        <v>421703.22580645158</v>
      </c>
      <c r="M394" s="123"/>
      <c r="N394" s="123"/>
    </row>
    <row r="395" spans="1:14" ht="30.65" customHeight="1" x14ac:dyDescent="0.35">
      <c r="A395" s="50" t="s">
        <v>483</v>
      </c>
      <c r="B395" s="25" t="s">
        <v>454</v>
      </c>
      <c r="C395" s="25" t="s">
        <v>480</v>
      </c>
      <c r="D395" s="26" t="s">
        <v>60</v>
      </c>
      <c r="E395" s="27" t="s">
        <v>66</v>
      </c>
      <c r="F395" s="27" t="s">
        <v>62</v>
      </c>
      <c r="G395" s="27" t="s">
        <v>71</v>
      </c>
      <c r="H395" s="27" t="s">
        <v>71</v>
      </c>
      <c r="I395" s="122">
        <v>71522.580645161288</v>
      </c>
      <c r="J395" s="122"/>
      <c r="K395" s="122"/>
      <c r="L395" s="122">
        <v>70296.774193548379</v>
      </c>
      <c r="M395" s="123"/>
      <c r="N395" s="123"/>
    </row>
    <row r="396" spans="1:14" ht="30.65" customHeight="1" x14ac:dyDescent="0.35">
      <c r="A396" s="46" t="s">
        <v>484</v>
      </c>
      <c r="B396" s="25" t="s">
        <v>454</v>
      </c>
      <c r="C396" s="25" t="s">
        <v>480</v>
      </c>
      <c r="D396" s="26" t="s">
        <v>60</v>
      </c>
      <c r="E396" s="25" t="s">
        <v>73</v>
      </c>
      <c r="F396" s="25" t="s">
        <v>74</v>
      </c>
      <c r="G396" s="25" t="s">
        <v>63</v>
      </c>
      <c r="H396" s="25" t="s">
        <v>64</v>
      </c>
      <c r="I396" s="122">
        <v>13574090.322580645</v>
      </c>
      <c r="J396" s="122"/>
      <c r="K396" s="122"/>
      <c r="L396" s="122">
        <v>13339316.129032258</v>
      </c>
      <c r="M396" s="124"/>
      <c r="N396" s="124"/>
    </row>
    <row r="397" spans="1:14" ht="30.65" customHeight="1" x14ac:dyDescent="0.35">
      <c r="A397" s="47" t="s">
        <v>485</v>
      </c>
      <c r="B397" s="25" t="s">
        <v>454</v>
      </c>
      <c r="C397" s="25" t="s">
        <v>480</v>
      </c>
      <c r="D397" s="26" t="s">
        <v>60</v>
      </c>
      <c r="E397" s="25" t="s">
        <v>73</v>
      </c>
      <c r="F397" s="25" t="s">
        <v>74</v>
      </c>
      <c r="G397" s="25" t="s">
        <v>63</v>
      </c>
      <c r="H397" s="25" t="s">
        <v>67</v>
      </c>
      <c r="I397" s="122">
        <v>18723741.935483869</v>
      </c>
      <c r="J397" s="122"/>
      <c r="K397" s="122"/>
      <c r="L397" s="122">
        <v>18399896.774193548</v>
      </c>
      <c r="M397" s="124"/>
      <c r="N397" s="124"/>
    </row>
    <row r="398" spans="1:14" ht="30.65" customHeight="1" x14ac:dyDescent="0.35">
      <c r="A398" s="47" t="s">
        <v>486</v>
      </c>
      <c r="B398" s="25" t="s">
        <v>454</v>
      </c>
      <c r="C398" s="25" t="s">
        <v>480</v>
      </c>
      <c r="D398" s="26" t="s">
        <v>60</v>
      </c>
      <c r="E398" s="25" t="s">
        <v>73</v>
      </c>
      <c r="F398" s="25" t="s">
        <v>74</v>
      </c>
      <c r="G398" s="25" t="s">
        <v>69</v>
      </c>
      <c r="H398" s="25" t="s">
        <v>69</v>
      </c>
      <c r="I398" s="122">
        <v>452477.41935483867</v>
      </c>
      <c r="J398" s="122"/>
      <c r="K398" s="122"/>
      <c r="L398" s="122">
        <v>444645.16129032255</v>
      </c>
      <c r="M398" s="124"/>
      <c r="N398" s="124"/>
    </row>
    <row r="399" spans="1:14" ht="30.65" customHeight="1" x14ac:dyDescent="0.35">
      <c r="A399" s="47" t="s">
        <v>487</v>
      </c>
      <c r="B399" s="25" t="s">
        <v>454</v>
      </c>
      <c r="C399" s="25" t="s">
        <v>480</v>
      </c>
      <c r="D399" s="26" t="s">
        <v>60</v>
      </c>
      <c r="E399" s="25" t="s">
        <v>73</v>
      </c>
      <c r="F399" s="25" t="s">
        <v>74</v>
      </c>
      <c r="G399" s="25" t="s">
        <v>71</v>
      </c>
      <c r="H399" s="25" t="s">
        <v>71</v>
      </c>
      <c r="I399" s="122">
        <v>75432.258064516122</v>
      </c>
      <c r="J399" s="122"/>
      <c r="K399" s="122"/>
      <c r="L399" s="122">
        <v>74116.129032258061</v>
      </c>
      <c r="M399" s="124"/>
      <c r="N399" s="124"/>
    </row>
    <row r="400" spans="1:14" ht="30.65" customHeight="1" x14ac:dyDescent="0.35">
      <c r="A400" s="46" t="s">
        <v>488</v>
      </c>
      <c r="B400" s="25" t="s">
        <v>454</v>
      </c>
      <c r="C400" s="25" t="s">
        <v>480</v>
      </c>
      <c r="D400" s="26" t="s">
        <v>60</v>
      </c>
      <c r="E400" s="27" t="s">
        <v>61</v>
      </c>
      <c r="F400" s="27" t="s">
        <v>79</v>
      </c>
      <c r="G400" s="27" t="s">
        <v>63</v>
      </c>
      <c r="H400" s="27" t="s">
        <v>64</v>
      </c>
      <c r="I400" s="122">
        <v>13695935.483870968</v>
      </c>
      <c r="J400" s="122"/>
      <c r="K400" s="122"/>
      <c r="L400" s="122">
        <v>13459058.064516129</v>
      </c>
      <c r="M400" s="123"/>
      <c r="N400" s="123"/>
    </row>
    <row r="401" spans="1:14" ht="30.65" customHeight="1" x14ac:dyDescent="0.35">
      <c r="A401" s="50" t="s">
        <v>489</v>
      </c>
      <c r="B401" s="25" t="s">
        <v>454</v>
      </c>
      <c r="C401" s="25" t="s">
        <v>480</v>
      </c>
      <c r="D401" s="26" t="s">
        <v>60</v>
      </c>
      <c r="E401" s="27" t="s">
        <v>66</v>
      </c>
      <c r="F401" s="27" t="s">
        <v>79</v>
      </c>
      <c r="G401" s="27" t="s">
        <v>63</v>
      </c>
      <c r="H401" s="27" t="s">
        <v>67</v>
      </c>
      <c r="I401" s="122">
        <v>19174296.774193548</v>
      </c>
      <c r="J401" s="122"/>
      <c r="K401" s="122"/>
      <c r="L401" s="122">
        <v>18842670.967741936</v>
      </c>
      <c r="M401" s="123"/>
      <c r="N401" s="123"/>
    </row>
    <row r="402" spans="1:14" ht="30.65" customHeight="1" x14ac:dyDescent="0.35">
      <c r="A402" s="50" t="s">
        <v>490</v>
      </c>
      <c r="B402" s="25" t="s">
        <v>454</v>
      </c>
      <c r="C402" s="25" t="s">
        <v>480</v>
      </c>
      <c r="D402" s="26" t="s">
        <v>60</v>
      </c>
      <c r="E402" s="27" t="s">
        <v>66</v>
      </c>
      <c r="F402" s="27" t="s">
        <v>79</v>
      </c>
      <c r="G402" s="27" t="s">
        <v>69</v>
      </c>
      <c r="H402" s="27" t="s">
        <v>69</v>
      </c>
      <c r="I402" s="122">
        <v>456541.93548387097</v>
      </c>
      <c r="J402" s="122"/>
      <c r="K402" s="122"/>
      <c r="L402" s="122">
        <v>448645.16129032255</v>
      </c>
      <c r="M402" s="123"/>
      <c r="N402" s="123"/>
    </row>
    <row r="403" spans="1:14" ht="30.65" customHeight="1" x14ac:dyDescent="0.35">
      <c r="A403" s="50" t="s">
        <v>491</v>
      </c>
      <c r="B403" s="25" t="s">
        <v>454</v>
      </c>
      <c r="C403" s="25" t="s">
        <v>480</v>
      </c>
      <c r="D403" s="26" t="s">
        <v>60</v>
      </c>
      <c r="E403" s="27" t="s">
        <v>66</v>
      </c>
      <c r="F403" s="27" t="s">
        <v>79</v>
      </c>
      <c r="G403" s="27" t="s">
        <v>71</v>
      </c>
      <c r="H403" s="27" t="s">
        <v>71</v>
      </c>
      <c r="I403" s="122">
        <v>76090.322580645152</v>
      </c>
      <c r="J403" s="122"/>
      <c r="K403" s="122"/>
      <c r="L403" s="122">
        <v>74774.193548387091</v>
      </c>
      <c r="M403" s="123"/>
      <c r="N403" s="123"/>
    </row>
    <row r="404" spans="1:14" ht="30.65" customHeight="1" x14ac:dyDescent="0.35">
      <c r="A404" s="46" t="s">
        <v>492</v>
      </c>
      <c r="B404" s="25" t="s">
        <v>454</v>
      </c>
      <c r="C404" s="25" t="s">
        <v>480</v>
      </c>
      <c r="D404" s="26" t="s">
        <v>60</v>
      </c>
      <c r="E404" s="25" t="s">
        <v>113</v>
      </c>
      <c r="F404" s="25" t="s">
        <v>84</v>
      </c>
      <c r="G404" s="25" t="s">
        <v>63</v>
      </c>
      <c r="H404" s="25" t="s">
        <v>64</v>
      </c>
      <c r="I404" s="122">
        <v>14570141.935483871</v>
      </c>
      <c r="J404" s="122"/>
      <c r="K404" s="122"/>
      <c r="L404" s="122">
        <v>14318141.935483871</v>
      </c>
      <c r="M404" s="124"/>
      <c r="N404" s="124"/>
    </row>
    <row r="405" spans="1:14" ht="30.65" customHeight="1" x14ac:dyDescent="0.35">
      <c r="A405" s="47" t="s">
        <v>493</v>
      </c>
      <c r="B405" s="25" t="s">
        <v>454</v>
      </c>
      <c r="C405" s="25" t="s">
        <v>480</v>
      </c>
      <c r="D405" s="26" t="s">
        <v>60</v>
      </c>
      <c r="E405" s="25" t="s">
        <v>113</v>
      </c>
      <c r="F405" s="25" t="s">
        <v>84</v>
      </c>
      <c r="G405" s="25" t="s">
        <v>63</v>
      </c>
      <c r="H405" s="25" t="s">
        <v>67</v>
      </c>
      <c r="I405" s="122">
        <v>20398167.741935484</v>
      </c>
      <c r="J405" s="122"/>
      <c r="K405" s="122"/>
      <c r="L405" s="122">
        <v>20045380.64516129</v>
      </c>
      <c r="M405" s="124"/>
      <c r="N405" s="124"/>
    </row>
    <row r="406" spans="1:14" ht="30.65" customHeight="1" x14ac:dyDescent="0.35">
      <c r="A406" s="47" t="s">
        <v>494</v>
      </c>
      <c r="B406" s="25" t="s">
        <v>454</v>
      </c>
      <c r="C406" s="25" t="s">
        <v>480</v>
      </c>
      <c r="D406" s="26" t="s">
        <v>60</v>
      </c>
      <c r="E406" s="25" t="s">
        <v>113</v>
      </c>
      <c r="F406" s="25" t="s">
        <v>84</v>
      </c>
      <c r="G406" s="25" t="s">
        <v>69</v>
      </c>
      <c r="H406" s="25" t="s">
        <v>69</v>
      </c>
      <c r="I406" s="122">
        <v>485690.32258064515</v>
      </c>
      <c r="J406" s="122"/>
      <c r="K406" s="122"/>
      <c r="L406" s="122">
        <v>477303.22580645158</v>
      </c>
      <c r="M406" s="124"/>
      <c r="N406" s="124"/>
    </row>
    <row r="407" spans="1:14" ht="30.65" customHeight="1" x14ac:dyDescent="0.35">
      <c r="A407" s="47" t="s">
        <v>495</v>
      </c>
      <c r="B407" s="25" t="s">
        <v>454</v>
      </c>
      <c r="C407" s="25" t="s">
        <v>480</v>
      </c>
      <c r="D407" s="26" t="s">
        <v>60</v>
      </c>
      <c r="E407" s="25" t="s">
        <v>113</v>
      </c>
      <c r="F407" s="25" t="s">
        <v>84</v>
      </c>
      <c r="G407" s="25" t="s">
        <v>71</v>
      </c>
      <c r="H407" s="25" t="s">
        <v>71</v>
      </c>
      <c r="I407" s="122">
        <v>80954.838709677424</v>
      </c>
      <c r="J407" s="122"/>
      <c r="K407" s="122"/>
      <c r="L407" s="122">
        <v>79561.290322580637</v>
      </c>
      <c r="M407" s="124"/>
      <c r="N407" s="124"/>
    </row>
    <row r="408" spans="1:14" s="1" customFormat="1" ht="30.65" customHeight="1" x14ac:dyDescent="0.35">
      <c r="A408" s="46" t="s">
        <v>496</v>
      </c>
      <c r="B408" s="25" t="s">
        <v>454</v>
      </c>
      <c r="C408" s="25" t="s">
        <v>480</v>
      </c>
      <c r="D408" s="26" t="s">
        <v>60</v>
      </c>
      <c r="E408" s="27" t="s">
        <v>61</v>
      </c>
      <c r="F408" s="27" t="s">
        <v>89</v>
      </c>
      <c r="G408" s="27" t="s">
        <v>63</v>
      </c>
      <c r="H408" s="27" t="s">
        <v>64</v>
      </c>
      <c r="I408" s="122">
        <v>15500180.64516129</v>
      </c>
      <c r="J408" s="122"/>
      <c r="K408" s="122"/>
      <c r="L408" s="122">
        <v>15232090.322580645</v>
      </c>
      <c r="M408" s="122"/>
      <c r="N408" s="122"/>
    </row>
    <row r="409" spans="1:14" s="1" customFormat="1" ht="30.65" customHeight="1" x14ac:dyDescent="0.35">
      <c r="A409" s="25" t="s">
        <v>497</v>
      </c>
      <c r="B409" s="25" t="s">
        <v>454</v>
      </c>
      <c r="C409" s="25" t="s">
        <v>480</v>
      </c>
      <c r="D409" s="26" t="s">
        <v>60</v>
      </c>
      <c r="E409" s="27" t="s">
        <v>66</v>
      </c>
      <c r="F409" s="27" t="s">
        <v>89</v>
      </c>
      <c r="G409" s="27" t="s">
        <v>63</v>
      </c>
      <c r="H409" s="27" t="s">
        <v>67</v>
      </c>
      <c r="I409" s="122">
        <v>21700206.451612901</v>
      </c>
      <c r="J409" s="122"/>
      <c r="K409" s="122"/>
      <c r="L409" s="122">
        <v>21324877.419354837</v>
      </c>
      <c r="M409" s="122"/>
      <c r="N409" s="122"/>
    </row>
    <row r="410" spans="1:14" s="1" customFormat="1" ht="30.65" customHeight="1" x14ac:dyDescent="0.35">
      <c r="A410" s="25" t="s">
        <v>498</v>
      </c>
      <c r="B410" s="25" t="s">
        <v>454</v>
      </c>
      <c r="C410" s="25" t="s">
        <v>480</v>
      </c>
      <c r="D410" s="26" t="s">
        <v>60</v>
      </c>
      <c r="E410" s="27" t="s">
        <v>66</v>
      </c>
      <c r="F410" s="27" t="s">
        <v>89</v>
      </c>
      <c r="G410" s="27" t="s">
        <v>69</v>
      </c>
      <c r="H410" s="27" t="s">
        <v>69</v>
      </c>
      <c r="I410" s="122">
        <v>516683.87096774194</v>
      </c>
      <c r="J410" s="122"/>
      <c r="K410" s="122"/>
      <c r="L410" s="122">
        <v>507741.93548387097</v>
      </c>
      <c r="M410" s="122"/>
      <c r="N410" s="122"/>
    </row>
    <row r="411" spans="1:14" s="1" customFormat="1" ht="30.65" customHeight="1" x14ac:dyDescent="0.35">
      <c r="A411" s="25" t="s">
        <v>499</v>
      </c>
      <c r="B411" s="25" t="s">
        <v>454</v>
      </c>
      <c r="C411" s="25" t="s">
        <v>480</v>
      </c>
      <c r="D411" s="26" t="s">
        <v>60</v>
      </c>
      <c r="E411" s="27" t="s">
        <v>66</v>
      </c>
      <c r="F411" s="27" t="s">
        <v>89</v>
      </c>
      <c r="G411" s="27" t="s">
        <v>71</v>
      </c>
      <c r="H411" s="27" t="s">
        <v>71</v>
      </c>
      <c r="I411" s="122">
        <v>86129.032258064515</v>
      </c>
      <c r="J411" s="122"/>
      <c r="K411" s="122"/>
      <c r="L411" s="122">
        <v>84645.161290322576</v>
      </c>
      <c r="M411" s="122"/>
      <c r="N411" s="122"/>
    </row>
    <row r="412" spans="1:14" ht="30.65" customHeight="1" x14ac:dyDescent="0.35">
      <c r="A412" s="46" t="s">
        <v>500</v>
      </c>
      <c r="B412" s="25" t="s">
        <v>454</v>
      </c>
      <c r="C412" s="25" t="s">
        <v>480</v>
      </c>
      <c r="D412" s="26" t="s">
        <v>60</v>
      </c>
      <c r="E412" s="25" t="s">
        <v>113</v>
      </c>
      <c r="F412" s="25" t="s">
        <v>94</v>
      </c>
      <c r="G412" s="25" t="s">
        <v>63</v>
      </c>
      <c r="H412" s="25" t="s">
        <v>64</v>
      </c>
      <c r="I412" s="122">
        <v>16489522.580645161</v>
      </c>
      <c r="J412" s="122"/>
      <c r="K412" s="122"/>
      <c r="L412" s="122">
        <v>16204322.580645161</v>
      </c>
      <c r="M412" s="124"/>
      <c r="N412" s="124"/>
    </row>
    <row r="413" spans="1:14" ht="30.65" customHeight="1" x14ac:dyDescent="0.35">
      <c r="A413" s="47" t="s">
        <v>501</v>
      </c>
      <c r="B413" s="25" t="s">
        <v>454</v>
      </c>
      <c r="C413" s="25" t="s">
        <v>480</v>
      </c>
      <c r="D413" s="26" t="s">
        <v>60</v>
      </c>
      <c r="E413" s="25" t="s">
        <v>113</v>
      </c>
      <c r="F413" s="25" t="s">
        <v>94</v>
      </c>
      <c r="G413" s="25" t="s">
        <v>63</v>
      </c>
      <c r="H413" s="25" t="s">
        <v>67</v>
      </c>
      <c r="I413" s="122">
        <v>23085341.935483869</v>
      </c>
      <c r="J413" s="122"/>
      <c r="K413" s="122"/>
      <c r="L413" s="122">
        <v>22686064.516129032</v>
      </c>
      <c r="M413" s="124"/>
      <c r="N413" s="124"/>
    </row>
    <row r="414" spans="1:14" ht="30.65" customHeight="1" x14ac:dyDescent="0.35">
      <c r="A414" s="47" t="s">
        <v>502</v>
      </c>
      <c r="B414" s="25" t="s">
        <v>454</v>
      </c>
      <c r="C414" s="25" t="s">
        <v>480</v>
      </c>
      <c r="D414" s="26" t="s">
        <v>60</v>
      </c>
      <c r="E414" s="25" t="s">
        <v>113</v>
      </c>
      <c r="F414" s="25" t="s">
        <v>94</v>
      </c>
      <c r="G414" s="25" t="s">
        <v>69</v>
      </c>
      <c r="H414" s="25" t="s">
        <v>69</v>
      </c>
      <c r="I414" s="122">
        <v>549677.41935483867</v>
      </c>
      <c r="J414" s="122"/>
      <c r="K414" s="122"/>
      <c r="L414" s="122">
        <v>540167.74193548388</v>
      </c>
      <c r="M414" s="124"/>
      <c r="N414" s="124"/>
    </row>
    <row r="415" spans="1:14" ht="30.65" customHeight="1" x14ac:dyDescent="0.35">
      <c r="A415" s="47" t="s">
        <v>503</v>
      </c>
      <c r="B415" s="25" t="s">
        <v>454</v>
      </c>
      <c r="C415" s="25" t="s">
        <v>480</v>
      </c>
      <c r="D415" s="26" t="s">
        <v>60</v>
      </c>
      <c r="E415" s="25" t="s">
        <v>113</v>
      </c>
      <c r="F415" s="25" t="s">
        <v>94</v>
      </c>
      <c r="G415" s="25" t="s">
        <v>71</v>
      </c>
      <c r="H415" s="25" t="s">
        <v>71</v>
      </c>
      <c r="I415" s="122">
        <v>91625.806451612894</v>
      </c>
      <c r="J415" s="122"/>
      <c r="K415" s="122"/>
      <c r="L415" s="122">
        <v>90038.709677419349</v>
      </c>
      <c r="M415" s="124"/>
      <c r="N415" s="124"/>
    </row>
    <row r="416" spans="1:14" ht="30.65" customHeight="1" x14ac:dyDescent="0.35">
      <c r="A416" s="24" t="s">
        <v>504</v>
      </c>
      <c r="B416" s="19" t="s">
        <v>505</v>
      </c>
      <c r="C416" s="19" t="s">
        <v>506</v>
      </c>
      <c r="D416" s="26" t="s">
        <v>60</v>
      </c>
      <c r="E416" s="27" t="s">
        <v>61</v>
      </c>
      <c r="F416" s="27" t="s">
        <v>62</v>
      </c>
      <c r="G416" s="27" t="s">
        <v>63</v>
      </c>
      <c r="H416" s="27" t="s">
        <v>64</v>
      </c>
      <c r="I416" s="122">
        <v>18387122.580645163</v>
      </c>
      <c r="J416" s="122"/>
      <c r="K416" s="122"/>
      <c r="L416" s="122">
        <v>17680632.258064516</v>
      </c>
      <c r="M416" s="123"/>
      <c r="N416" s="123"/>
    </row>
    <row r="417" spans="1:14" ht="30.65" customHeight="1" x14ac:dyDescent="0.35">
      <c r="A417" s="21" t="s">
        <v>507</v>
      </c>
      <c r="B417" s="19" t="s">
        <v>505</v>
      </c>
      <c r="C417" s="19" t="s">
        <v>506</v>
      </c>
      <c r="D417" s="26" t="s">
        <v>60</v>
      </c>
      <c r="E417" s="27" t="s">
        <v>66</v>
      </c>
      <c r="F417" s="27" t="s">
        <v>62</v>
      </c>
      <c r="G417" s="27" t="s">
        <v>63</v>
      </c>
      <c r="H417" s="27" t="s">
        <v>67</v>
      </c>
      <c r="I417" s="122">
        <v>21276477.419354837</v>
      </c>
      <c r="J417" s="122"/>
      <c r="K417" s="122"/>
      <c r="L417" s="122">
        <v>20908490.322580643</v>
      </c>
      <c r="M417" s="123"/>
      <c r="N417" s="123"/>
    </row>
    <row r="418" spans="1:14" ht="30.65" customHeight="1" x14ac:dyDescent="0.35">
      <c r="A418" s="21" t="s">
        <v>508</v>
      </c>
      <c r="B418" s="19" t="s">
        <v>505</v>
      </c>
      <c r="C418" s="19" t="s">
        <v>506</v>
      </c>
      <c r="D418" s="26" t="s">
        <v>60</v>
      </c>
      <c r="E418" s="27" t="s">
        <v>66</v>
      </c>
      <c r="F418" s="27" t="s">
        <v>62</v>
      </c>
      <c r="G418" s="27" t="s">
        <v>69</v>
      </c>
      <c r="H418" s="27" t="s">
        <v>69</v>
      </c>
      <c r="I418" s="122">
        <v>506580.6451612903</v>
      </c>
      <c r="J418" s="122"/>
      <c r="K418" s="122"/>
      <c r="L418" s="122">
        <v>497819.35483870964</v>
      </c>
      <c r="M418" s="123"/>
      <c r="N418" s="123"/>
    </row>
    <row r="419" spans="1:14" ht="30.65" customHeight="1" x14ac:dyDescent="0.35">
      <c r="A419" s="21" t="s">
        <v>509</v>
      </c>
      <c r="B419" s="19" t="s">
        <v>505</v>
      </c>
      <c r="C419" s="19" t="s">
        <v>506</v>
      </c>
      <c r="D419" s="26" t="s">
        <v>60</v>
      </c>
      <c r="E419" s="27" t="s">
        <v>66</v>
      </c>
      <c r="F419" s="27" t="s">
        <v>62</v>
      </c>
      <c r="G419" s="27" t="s">
        <v>71</v>
      </c>
      <c r="H419" s="27" t="s">
        <v>71</v>
      </c>
      <c r="I419" s="122">
        <v>84451.612903225803</v>
      </c>
      <c r="J419" s="122"/>
      <c r="K419" s="122"/>
      <c r="L419" s="122">
        <v>82993.548387096773</v>
      </c>
      <c r="M419" s="123"/>
      <c r="N419" s="123"/>
    </row>
    <row r="420" spans="1:14" ht="30.65" customHeight="1" x14ac:dyDescent="0.35">
      <c r="A420" s="22" t="s">
        <v>510</v>
      </c>
      <c r="B420" s="19" t="s">
        <v>505</v>
      </c>
      <c r="C420" s="19" t="s">
        <v>506</v>
      </c>
      <c r="D420" s="26" t="s">
        <v>60</v>
      </c>
      <c r="E420" s="25" t="s">
        <v>73</v>
      </c>
      <c r="F420" s="25" t="s">
        <v>74</v>
      </c>
      <c r="G420" s="25" t="s">
        <v>63</v>
      </c>
      <c r="H420" s="25" t="s">
        <v>64</v>
      </c>
      <c r="I420" s="122">
        <v>18387122.580645163</v>
      </c>
      <c r="J420" s="122"/>
      <c r="K420" s="122"/>
      <c r="L420" s="122">
        <v>17680632.258064516</v>
      </c>
      <c r="M420" s="124"/>
      <c r="N420" s="124"/>
    </row>
    <row r="421" spans="1:14" ht="30.65" customHeight="1" x14ac:dyDescent="0.35">
      <c r="A421" s="23" t="s">
        <v>511</v>
      </c>
      <c r="B421" s="19" t="s">
        <v>505</v>
      </c>
      <c r="C421" s="19" t="s">
        <v>506</v>
      </c>
      <c r="D421" s="26" t="s">
        <v>60</v>
      </c>
      <c r="E421" s="25" t="s">
        <v>73</v>
      </c>
      <c r="F421" s="25" t="s">
        <v>74</v>
      </c>
      <c r="G421" s="25" t="s">
        <v>63</v>
      </c>
      <c r="H421" s="25" t="s">
        <v>67</v>
      </c>
      <c r="I421" s="122">
        <v>22050129.032258064</v>
      </c>
      <c r="J421" s="122"/>
      <c r="K421" s="122"/>
      <c r="L421" s="122">
        <v>21668761.290322579</v>
      </c>
      <c r="M421" s="124"/>
      <c r="N421" s="124"/>
    </row>
    <row r="422" spans="1:14" ht="30.65" customHeight="1" x14ac:dyDescent="0.35">
      <c r="A422" s="23" t="s">
        <v>512</v>
      </c>
      <c r="B422" s="19" t="s">
        <v>505</v>
      </c>
      <c r="C422" s="19" t="s">
        <v>506</v>
      </c>
      <c r="D422" s="26" t="s">
        <v>60</v>
      </c>
      <c r="E422" s="25" t="s">
        <v>73</v>
      </c>
      <c r="F422" s="25" t="s">
        <v>74</v>
      </c>
      <c r="G422" s="25" t="s">
        <v>69</v>
      </c>
      <c r="H422" s="25" t="s">
        <v>69</v>
      </c>
      <c r="I422" s="122">
        <v>532387.09677419357</v>
      </c>
      <c r="J422" s="122"/>
      <c r="K422" s="122"/>
      <c r="L422" s="122">
        <v>523174.19354838709</v>
      </c>
      <c r="M422" s="124"/>
      <c r="N422" s="124"/>
    </row>
    <row r="423" spans="1:14" ht="30.65" customHeight="1" x14ac:dyDescent="0.35">
      <c r="A423" s="23" t="s">
        <v>513</v>
      </c>
      <c r="B423" s="19" t="s">
        <v>505</v>
      </c>
      <c r="C423" s="19" t="s">
        <v>506</v>
      </c>
      <c r="D423" s="26" t="s">
        <v>60</v>
      </c>
      <c r="E423" s="25" t="s">
        <v>73</v>
      </c>
      <c r="F423" s="25" t="s">
        <v>74</v>
      </c>
      <c r="G423" s="25" t="s">
        <v>71</v>
      </c>
      <c r="H423" s="25" t="s">
        <v>71</v>
      </c>
      <c r="I423" s="122">
        <v>88722.580645161288</v>
      </c>
      <c r="J423" s="122"/>
      <c r="K423" s="122"/>
      <c r="L423" s="122">
        <v>87187.096774193546</v>
      </c>
      <c r="M423" s="124"/>
      <c r="N423" s="124"/>
    </row>
    <row r="424" spans="1:14" ht="30.65" customHeight="1" x14ac:dyDescent="0.35">
      <c r="A424" s="22" t="s">
        <v>514</v>
      </c>
      <c r="B424" s="19" t="s">
        <v>505</v>
      </c>
      <c r="C424" s="19" t="s">
        <v>506</v>
      </c>
      <c r="D424" s="26" t="s">
        <v>60</v>
      </c>
      <c r="E424" s="27" t="s">
        <v>61</v>
      </c>
      <c r="F424" s="27" t="s">
        <v>79</v>
      </c>
      <c r="G424" s="27" t="s">
        <v>63</v>
      </c>
      <c r="H424" s="27" t="s">
        <v>64</v>
      </c>
      <c r="I424" s="122">
        <v>16167522.580645161</v>
      </c>
      <c r="J424" s="122"/>
      <c r="K424" s="122"/>
      <c r="L424" s="122">
        <v>15887896.774193548</v>
      </c>
      <c r="M424" s="123"/>
      <c r="N424" s="123"/>
    </row>
    <row r="425" spans="1:14" ht="30.65" customHeight="1" x14ac:dyDescent="0.35">
      <c r="A425" s="21" t="s">
        <v>515</v>
      </c>
      <c r="B425" s="19" t="s">
        <v>505</v>
      </c>
      <c r="C425" s="19" t="s">
        <v>506</v>
      </c>
      <c r="D425" s="26" t="s">
        <v>60</v>
      </c>
      <c r="E425" s="27" t="s">
        <v>66</v>
      </c>
      <c r="F425" s="27" t="s">
        <v>79</v>
      </c>
      <c r="G425" s="27" t="s">
        <v>63</v>
      </c>
      <c r="H425" s="27" t="s">
        <v>67</v>
      </c>
      <c r="I425" s="122">
        <v>22634541.935483869</v>
      </c>
      <c r="J425" s="122"/>
      <c r="K425" s="122"/>
      <c r="L425" s="122">
        <v>22243070.967741936</v>
      </c>
      <c r="M425" s="123"/>
      <c r="N425" s="123"/>
    </row>
    <row r="426" spans="1:14" ht="30.65" customHeight="1" x14ac:dyDescent="0.35">
      <c r="A426" s="21" t="s">
        <v>516</v>
      </c>
      <c r="B426" s="19" t="s">
        <v>505</v>
      </c>
      <c r="C426" s="19" t="s">
        <v>506</v>
      </c>
      <c r="D426" s="26" t="s">
        <v>60</v>
      </c>
      <c r="E426" s="27" t="s">
        <v>66</v>
      </c>
      <c r="F426" s="27" t="s">
        <v>79</v>
      </c>
      <c r="G426" s="27" t="s">
        <v>69</v>
      </c>
      <c r="H426" s="27" t="s">
        <v>69</v>
      </c>
      <c r="I426" s="122">
        <v>538929.03225806449</v>
      </c>
      <c r="J426" s="122"/>
      <c r="K426" s="122"/>
      <c r="L426" s="122">
        <v>529600</v>
      </c>
      <c r="M426" s="123"/>
      <c r="N426" s="123"/>
    </row>
    <row r="427" spans="1:14" ht="30.65" customHeight="1" x14ac:dyDescent="0.35">
      <c r="A427" s="21" t="s">
        <v>517</v>
      </c>
      <c r="B427" s="19" t="s">
        <v>505</v>
      </c>
      <c r="C427" s="19" t="s">
        <v>506</v>
      </c>
      <c r="D427" s="26" t="s">
        <v>60</v>
      </c>
      <c r="E427" s="27" t="s">
        <v>66</v>
      </c>
      <c r="F427" s="27" t="s">
        <v>79</v>
      </c>
      <c r="G427" s="27" t="s">
        <v>71</v>
      </c>
      <c r="H427" s="27" t="s">
        <v>71</v>
      </c>
      <c r="I427" s="122">
        <v>89832.258064516122</v>
      </c>
      <c r="J427" s="122"/>
      <c r="K427" s="122"/>
      <c r="L427" s="122">
        <v>88283.870967741939</v>
      </c>
      <c r="M427" s="123"/>
      <c r="N427" s="123"/>
    </row>
    <row r="428" spans="1:14" ht="30.65" customHeight="1" x14ac:dyDescent="0.35">
      <c r="A428" s="22" t="s">
        <v>518</v>
      </c>
      <c r="B428" s="19" t="s">
        <v>505</v>
      </c>
      <c r="C428" s="19" t="s">
        <v>506</v>
      </c>
      <c r="D428" s="26" t="s">
        <v>60</v>
      </c>
      <c r="E428" s="25" t="s">
        <v>113</v>
      </c>
      <c r="F428" s="25" t="s">
        <v>84</v>
      </c>
      <c r="G428" s="25" t="s">
        <v>63</v>
      </c>
      <c r="H428" s="25" t="s">
        <v>64</v>
      </c>
      <c r="I428" s="122">
        <v>17199509.677419353</v>
      </c>
      <c r="J428" s="122"/>
      <c r="K428" s="122"/>
      <c r="L428" s="122">
        <v>16902038.709677421</v>
      </c>
      <c r="M428" s="124"/>
      <c r="N428" s="124"/>
    </row>
    <row r="429" spans="1:14" ht="30.65" customHeight="1" x14ac:dyDescent="0.35">
      <c r="A429" s="23" t="s">
        <v>519</v>
      </c>
      <c r="B429" s="19" t="s">
        <v>505</v>
      </c>
      <c r="C429" s="19" t="s">
        <v>506</v>
      </c>
      <c r="D429" s="26" t="s">
        <v>60</v>
      </c>
      <c r="E429" s="25" t="s">
        <v>113</v>
      </c>
      <c r="F429" s="25" t="s">
        <v>84</v>
      </c>
      <c r="G429" s="25" t="s">
        <v>63</v>
      </c>
      <c r="H429" s="25" t="s">
        <v>67</v>
      </c>
      <c r="I429" s="122">
        <v>24079303.225806452</v>
      </c>
      <c r="J429" s="122"/>
      <c r="K429" s="122"/>
      <c r="L429" s="122">
        <v>23662825.806451611</v>
      </c>
      <c r="M429" s="124"/>
      <c r="N429" s="124"/>
    </row>
    <row r="430" spans="1:14" ht="30.65" customHeight="1" x14ac:dyDescent="0.35">
      <c r="A430" s="23" t="s">
        <v>520</v>
      </c>
      <c r="B430" s="19" t="s">
        <v>505</v>
      </c>
      <c r="C430" s="19" t="s">
        <v>506</v>
      </c>
      <c r="D430" s="26" t="s">
        <v>60</v>
      </c>
      <c r="E430" s="25" t="s">
        <v>113</v>
      </c>
      <c r="F430" s="25" t="s">
        <v>84</v>
      </c>
      <c r="G430" s="25" t="s">
        <v>69</v>
      </c>
      <c r="H430" s="25" t="s">
        <v>69</v>
      </c>
      <c r="I430" s="122">
        <v>573341.93548387091</v>
      </c>
      <c r="J430" s="122"/>
      <c r="K430" s="122"/>
      <c r="L430" s="122">
        <v>563432.25806451612</v>
      </c>
      <c r="M430" s="124"/>
      <c r="N430" s="124"/>
    </row>
    <row r="431" spans="1:14" ht="30.65" customHeight="1" x14ac:dyDescent="0.35">
      <c r="A431" s="23" t="s">
        <v>521</v>
      </c>
      <c r="B431" s="19" t="s">
        <v>505</v>
      </c>
      <c r="C431" s="19" t="s">
        <v>506</v>
      </c>
      <c r="D431" s="26" t="s">
        <v>60</v>
      </c>
      <c r="E431" s="25" t="s">
        <v>113</v>
      </c>
      <c r="F431" s="25" t="s">
        <v>84</v>
      </c>
      <c r="G431" s="25" t="s">
        <v>71</v>
      </c>
      <c r="H431" s="25" t="s">
        <v>71</v>
      </c>
      <c r="I431" s="122">
        <v>95561.290322580637</v>
      </c>
      <c r="J431" s="122"/>
      <c r="K431" s="122"/>
      <c r="L431" s="122">
        <v>93909.677419354834</v>
      </c>
      <c r="M431" s="124"/>
      <c r="N431" s="124"/>
    </row>
    <row r="432" spans="1:14" ht="30.65" customHeight="1" x14ac:dyDescent="0.35">
      <c r="A432" s="22" t="s">
        <v>522</v>
      </c>
      <c r="B432" s="19" t="s">
        <v>505</v>
      </c>
      <c r="C432" s="19" t="s">
        <v>506</v>
      </c>
      <c r="D432" s="26" t="s">
        <v>60</v>
      </c>
      <c r="E432" s="27" t="s">
        <v>61</v>
      </c>
      <c r="F432" s="27" t="s">
        <v>89</v>
      </c>
      <c r="G432" s="27" t="s">
        <v>63</v>
      </c>
      <c r="H432" s="27" t="s">
        <v>64</v>
      </c>
      <c r="I432" s="122">
        <v>18297329.032258064</v>
      </c>
      <c r="J432" s="122"/>
      <c r="K432" s="122"/>
      <c r="L432" s="122">
        <v>17980864.516129032</v>
      </c>
      <c r="M432" s="124"/>
      <c r="N432" s="124"/>
    </row>
    <row r="433" spans="1:14" ht="30.65" customHeight="1" x14ac:dyDescent="0.35">
      <c r="A433" s="21" t="s">
        <v>523</v>
      </c>
      <c r="B433" s="19" t="s">
        <v>505</v>
      </c>
      <c r="C433" s="19" t="s">
        <v>506</v>
      </c>
      <c r="D433" s="26" t="s">
        <v>60</v>
      </c>
      <c r="E433" s="27" t="s">
        <v>66</v>
      </c>
      <c r="F433" s="27" t="s">
        <v>89</v>
      </c>
      <c r="G433" s="27" t="s">
        <v>63</v>
      </c>
      <c r="H433" s="27" t="s">
        <v>67</v>
      </c>
      <c r="I433" s="122">
        <v>25616270.967741936</v>
      </c>
      <c r="J433" s="122"/>
      <c r="K433" s="122"/>
      <c r="L433" s="122">
        <v>25173212.903225806</v>
      </c>
      <c r="M433" s="124"/>
      <c r="N433" s="124"/>
    </row>
    <row r="434" spans="1:14" ht="30.65" customHeight="1" x14ac:dyDescent="0.35">
      <c r="A434" s="21" t="s">
        <v>524</v>
      </c>
      <c r="B434" s="19" t="s">
        <v>505</v>
      </c>
      <c r="C434" s="19" t="s">
        <v>506</v>
      </c>
      <c r="D434" s="26" t="s">
        <v>60</v>
      </c>
      <c r="E434" s="27" t="s">
        <v>66</v>
      </c>
      <c r="F434" s="27" t="s">
        <v>89</v>
      </c>
      <c r="G434" s="27" t="s">
        <v>69</v>
      </c>
      <c r="H434" s="27" t="s">
        <v>69</v>
      </c>
      <c r="I434" s="122">
        <v>609909.67741935479</v>
      </c>
      <c r="J434" s="122"/>
      <c r="K434" s="122"/>
      <c r="L434" s="122">
        <v>599367.74193548388</v>
      </c>
      <c r="M434" s="124"/>
      <c r="N434" s="124"/>
    </row>
    <row r="435" spans="1:14" ht="30.65" customHeight="1" x14ac:dyDescent="0.35">
      <c r="A435" s="21" t="s">
        <v>525</v>
      </c>
      <c r="B435" s="19" t="s">
        <v>505</v>
      </c>
      <c r="C435" s="19" t="s">
        <v>506</v>
      </c>
      <c r="D435" s="26" t="s">
        <v>60</v>
      </c>
      <c r="E435" s="27" t="s">
        <v>66</v>
      </c>
      <c r="F435" s="27" t="s">
        <v>89</v>
      </c>
      <c r="G435" s="27" t="s">
        <v>71</v>
      </c>
      <c r="H435" s="27" t="s">
        <v>71</v>
      </c>
      <c r="I435" s="122">
        <v>101677.41935483871</v>
      </c>
      <c r="J435" s="122"/>
      <c r="K435" s="122"/>
      <c r="L435" s="122">
        <v>99909.677419354834</v>
      </c>
      <c r="M435" s="124"/>
      <c r="N435" s="124"/>
    </row>
    <row r="436" spans="1:14" ht="30.65" customHeight="1" x14ac:dyDescent="0.35">
      <c r="A436" s="22" t="s">
        <v>526</v>
      </c>
      <c r="B436" s="19" t="s">
        <v>505</v>
      </c>
      <c r="C436" s="19" t="s">
        <v>506</v>
      </c>
      <c r="D436" s="26" t="s">
        <v>60</v>
      </c>
      <c r="E436" s="25" t="s">
        <v>113</v>
      </c>
      <c r="F436" s="25" t="s">
        <v>94</v>
      </c>
      <c r="G436" s="25" t="s">
        <v>63</v>
      </c>
      <c r="H436" s="25" t="s">
        <v>64</v>
      </c>
      <c r="I436" s="122">
        <v>19465264.516129032</v>
      </c>
      <c r="J436" s="122"/>
      <c r="K436" s="122"/>
      <c r="L436" s="122">
        <v>19128593.548387095</v>
      </c>
      <c r="M436" s="124"/>
      <c r="N436" s="124"/>
    </row>
    <row r="437" spans="1:14" ht="30.65" customHeight="1" x14ac:dyDescent="0.35">
      <c r="A437" s="23" t="s">
        <v>527</v>
      </c>
      <c r="B437" s="19" t="s">
        <v>505</v>
      </c>
      <c r="C437" s="19" t="s">
        <v>506</v>
      </c>
      <c r="D437" s="26" t="s">
        <v>60</v>
      </c>
      <c r="E437" s="25" t="s">
        <v>113</v>
      </c>
      <c r="F437" s="25" t="s">
        <v>94</v>
      </c>
      <c r="G437" s="25" t="s">
        <v>63</v>
      </c>
      <c r="H437" s="25" t="s">
        <v>67</v>
      </c>
      <c r="I437" s="122">
        <v>27251367.741935484</v>
      </c>
      <c r="J437" s="122"/>
      <c r="K437" s="122"/>
      <c r="L437" s="122">
        <v>26780038.709677417</v>
      </c>
      <c r="M437" s="124"/>
      <c r="N437" s="124"/>
    </row>
    <row r="438" spans="1:14" ht="30.65" customHeight="1" x14ac:dyDescent="0.35">
      <c r="A438" s="23" t="s">
        <v>528</v>
      </c>
      <c r="B438" s="19" t="s">
        <v>505</v>
      </c>
      <c r="C438" s="19" t="s">
        <v>506</v>
      </c>
      <c r="D438" s="26" t="s">
        <v>60</v>
      </c>
      <c r="E438" s="25" t="s">
        <v>113</v>
      </c>
      <c r="F438" s="25" t="s">
        <v>94</v>
      </c>
      <c r="G438" s="25" t="s">
        <v>69</v>
      </c>
      <c r="H438" s="25" t="s">
        <v>69</v>
      </c>
      <c r="I438" s="122">
        <v>648864.51612903224</v>
      </c>
      <c r="J438" s="122"/>
      <c r="K438" s="122"/>
      <c r="L438" s="122">
        <v>637638.70967741939</v>
      </c>
      <c r="M438" s="124"/>
      <c r="N438" s="124"/>
    </row>
    <row r="439" spans="1:14" ht="30.65" customHeight="1" x14ac:dyDescent="0.35">
      <c r="A439" s="23" t="s">
        <v>529</v>
      </c>
      <c r="B439" s="19" t="s">
        <v>505</v>
      </c>
      <c r="C439" s="19" t="s">
        <v>506</v>
      </c>
      <c r="D439" s="26" t="s">
        <v>60</v>
      </c>
      <c r="E439" s="25" t="s">
        <v>113</v>
      </c>
      <c r="F439" s="25" t="s">
        <v>94</v>
      </c>
      <c r="G439" s="25" t="s">
        <v>71</v>
      </c>
      <c r="H439" s="25" t="s">
        <v>71</v>
      </c>
      <c r="I439" s="122">
        <v>108141.93548387097</v>
      </c>
      <c r="J439" s="122"/>
      <c r="K439" s="122"/>
      <c r="L439" s="122">
        <v>106270.96774193548</v>
      </c>
      <c r="M439" s="124"/>
      <c r="N439" s="124"/>
    </row>
    <row r="440" spans="1:14" ht="30.65" customHeight="1" x14ac:dyDescent="0.35">
      <c r="A440" s="24" t="s">
        <v>530</v>
      </c>
      <c r="B440" s="25" t="s">
        <v>505</v>
      </c>
      <c r="C440" s="25" t="s">
        <v>531</v>
      </c>
      <c r="D440" s="26" t="s">
        <v>60</v>
      </c>
      <c r="E440" s="27" t="s">
        <v>61</v>
      </c>
      <c r="F440" s="27" t="s">
        <v>62</v>
      </c>
      <c r="G440" s="27" t="s">
        <v>63</v>
      </c>
      <c r="H440" s="27" t="s">
        <v>64</v>
      </c>
      <c r="I440" s="122">
        <v>18387122.580645163</v>
      </c>
      <c r="J440" s="122"/>
      <c r="K440" s="122"/>
      <c r="L440" s="122">
        <v>17680632.258064516</v>
      </c>
      <c r="M440" s="123"/>
      <c r="N440" s="123"/>
    </row>
    <row r="441" spans="1:14" ht="30.65" customHeight="1" x14ac:dyDescent="0.35">
      <c r="A441" s="50" t="s">
        <v>532</v>
      </c>
      <c r="B441" s="25" t="s">
        <v>505</v>
      </c>
      <c r="C441" s="25" t="s">
        <v>531</v>
      </c>
      <c r="D441" s="26" t="s">
        <v>60</v>
      </c>
      <c r="E441" s="27" t="s">
        <v>66</v>
      </c>
      <c r="F441" s="27" t="s">
        <v>62</v>
      </c>
      <c r="G441" s="27" t="s">
        <v>63</v>
      </c>
      <c r="H441" s="27" t="s">
        <v>67</v>
      </c>
      <c r="I441" s="122">
        <v>21276477.419354837</v>
      </c>
      <c r="J441" s="122"/>
      <c r="K441" s="122"/>
      <c r="L441" s="122">
        <v>20908490.322580643</v>
      </c>
      <c r="M441" s="123"/>
      <c r="N441" s="123"/>
    </row>
    <row r="442" spans="1:14" ht="30.65" customHeight="1" x14ac:dyDescent="0.35">
      <c r="A442" s="50" t="s">
        <v>533</v>
      </c>
      <c r="B442" s="25" t="s">
        <v>505</v>
      </c>
      <c r="C442" s="25" t="s">
        <v>531</v>
      </c>
      <c r="D442" s="26" t="s">
        <v>60</v>
      </c>
      <c r="E442" s="27" t="s">
        <v>66</v>
      </c>
      <c r="F442" s="27" t="s">
        <v>62</v>
      </c>
      <c r="G442" s="27" t="s">
        <v>69</v>
      </c>
      <c r="H442" s="27" t="s">
        <v>69</v>
      </c>
      <c r="I442" s="122">
        <v>506580.6451612903</v>
      </c>
      <c r="J442" s="122"/>
      <c r="K442" s="122"/>
      <c r="L442" s="122">
        <v>497819.35483870964</v>
      </c>
      <c r="M442" s="123"/>
      <c r="N442" s="123"/>
    </row>
    <row r="443" spans="1:14" ht="30.65" customHeight="1" x14ac:dyDescent="0.35">
      <c r="A443" s="50" t="s">
        <v>534</v>
      </c>
      <c r="B443" s="25" t="s">
        <v>505</v>
      </c>
      <c r="C443" s="25" t="s">
        <v>531</v>
      </c>
      <c r="D443" s="26" t="s">
        <v>60</v>
      </c>
      <c r="E443" s="27" t="s">
        <v>66</v>
      </c>
      <c r="F443" s="27" t="s">
        <v>62</v>
      </c>
      <c r="G443" s="27" t="s">
        <v>71</v>
      </c>
      <c r="H443" s="27" t="s">
        <v>71</v>
      </c>
      <c r="I443" s="122">
        <v>84451.612903225803</v>
      </c>
      <c r="J443" s="122"/>
      <c r="K443" s="122"/>
      <c r="L443" s="122">
        <v>82993.548387096773</v>
      </c>
      <c r="M443" s="123"/>
      <c r="N443" s="123"/>
    </row>
    <row r="444" spans="1:14" ht="30.65" customHeight="1" x14ac:dyDescent="0.35">
      <c r="A444" s="46" t="s">
        <v>535</v>
      </c>
      <c r="B444" s="25" t="s">
        <v>505</v>
      </c>
      <c r="C444" s="25" t="s">
        <v>531</v>
      </c>
      <c r="D444" s="26" t="s">
        <v>60</v>
      </c>
      <c r="E444" s="25" t="s">
        <v>73</v>
      </c>
      <c r="F444" s="25" t="s">
        <v>74</v>
      </c>
      <c r="G444" s="25" t="s">
        <v>63</v>
      </c>
      <c r="H444" s="25" t="s">
        <v>64</v>
      </c>
      <c r="I444" s="122">
        <v>18387122.580645163</v>
      </c>
      <c r="J444" s="122"/>
      <c r="K444" s="122"/>
      <c r="L444" s="122">
        <v>17680632.258064516</v>
      </c>
      <c r="M444" s="124"/>
      <c r="N444" s="124"/>
    </row>
    <row r="445" spans="1:14" ht="30.65" customHeight="1" x14ac:dyDescent="0.35">
      <c r="A445" s="50" t="s">
        <v>536</v>
      </c>
      <c r="B445" s="25" t="s">
        <v>505</v>
      </c>
      <c r="C445" s="25" t="s">
        <v>531</v>
      </c>
      <c r="D445" s="26" t="s">
        <v>60</v>
      </c>
      <c r="E445" s="25" t="s">
        <v>73</v>
      </c>
      <c r="F445" s="25" t="s">
        <v>74</v>
      </c>
      <c r="G445" s="25" t="s">
        <v>63</v>
      </c>
      <c r="H445" s="25" t="s">
        <v>67</v>
      </c>
      <c r="I445" s="122">
        <v>22050129.032258064</v>
      </c>
      <c r="J445" s="122"/>
      <c r="K445" s="122"/>
      <c r="L445" s="122">
        <v>21668761.290322579</v>
      </c>
      <c r="M445" s="124"/>
      <c r="N445" s="124"/>
    </row>
    <row r="446" spans="1:14" ht="30.65" customHeight="1" x14ac:dyDescent="0.35">
      <c r="A446" s="50" t="s">
        <v>537</v>
      </c>
      <c r="B446" s="25" t="s">
        <v>505</v>
      </c>
      <c r="C446" s="25" t="s">
        <v>531</v>
      </c>
      <c r="D446" s="26" t="s">
        <v>60</v>
      </c>
      <c r="E446" s="25" t="s">
        <v>73</v>
      </c>
      <c r="F446" s="25" t="s">
        <v>74</v>
      </c>
      <c r="G446" s="25" t="s">
        <v>69</v>
      </c>
      <c r="H446" s="25" t="s">
        <v>69</v>
      </c>
      <c r="I446" s="122">
        <v>532387.09677419357</v>
      </c>
      <c r="J446" s="122"/>
      <c r="K446" s="122"/>
      <c r="L446" s="122">
        <v>523174.19354838709</v>
      </c>
      <c r="M446" s="124"/>
      <c r="N446" s="124"/>
    </row>
    <row r="447" spans="1:14" ht="30.65" customHeight="1" x14ac:dyDescent="0.35">
      <c r="A447" s="50" t="s">
        <v>538</v>
      </c>
      <c r="B447" s="25" t="s">
        <v>505</v>
      </c>
      <c r="C447" s="25" t="s">
        <v>531</v>
      </c>
      <c r="D447" s="26" t="s">
        <v>60</v>
      </c>
      <c r="E447" s="25" t="s">
        <v>73</v>
      </c>
      <c r="F447" s="25" t="s">
        <v>74</v>
      </c>
      <c r="G447" s="25" t="s">
        <v>71</v>
      </c>
      <c r="H447" s="25" t="s">
        <v>71</v>
      </c>
      <c r="I447" s="122">
        <v>88722.580645161288</v>
      </c>
      <c r="J447" s="122"/>
      <c r="K447" s="122"/>
      <c r="L447" s="122">
        <v>87187.096774193546</v>
      </c>
      <c r="M447" s="124"/>
      <c r="N447" s="124"/>
    </row>
    <row r="448" spans="1:14" ht="30.65" customHeight="1" x14ac:dyDescent="0.35">
      <c r="A448" s="46" t="s">
        <v>539</v>
      </c>
      <c r="B448" s="25" t="s">
        <v>505</v>
      </c>
      <c r="C448" s="25" t="s">
        <v>531</v>
      </c>
      <c r="D448" s="26" t="s">
        <v>60</v>
      </c>
      <c r="E448" s="27" t="s">
        <v>61</v>
      </c>
      <c r="F448" s="27" t="s">
        <v>79</v>
      </c>
      <c r="G448" s="27" t="s">
        <v>63</v>
      </c>
      <c r="H448" s="27" t="s">
        <v>64</v>
      </c>
      <c r="I448" s="122">
        <v>16167522.580645161</v>
      </c>
      <c r="J448" s="122"/>
      <c r="K448" s="122"/>
      <c r="L448" s="122">
        <v>15887896.774193548</v>
      </c>
      <c r="M448" s="123"/>
      <c r="N448" s="123"/>
    </row>
    <row r="449" spans="1:14" ht="30.65" customHeight="1" x14ac:dyDescent="0.35">
      <c r="A449" s="50" t="s">
        <v>540</v>
      </c>
      <c r="B449" s="25" t="s">
        <v>505</v>
      </c>
      <c r="C449" s="25" t="s">
        <v>531</v>
      </c>
      <c r="D449" s="26" t="s">
        <v>60</v>
      </c>
      <c r="E449" s="27" t="s">
        <v>66</v>
      </c>
      <c r="F449" s="27" t="s">
        <v>79</v>
      </c>
      <c r="G449" s="27" t="s">
        <v>63</v>
      </c>
      <c r="H449" s="27" t="s">
        <v>67</v>
      </c>
      <c r="I449" s="122">
        <v>22634541.935483869</v>
      </c>
      <c r="J449" s="122"/>
      <c r="K449" s="122"/>
      <c r="L449" s="122">
        <v>22243070.967741936</v>
      </c>
      <c r="M449" s="123"/>
      <c r="N449" s="123"/>
    </row>
    <row r="450" spans="1:14" ht="30.65" customHeight="1" x14ac:dyDescent="0.35">
      <c r="A450" s="50" t="s">
        <v>541</v>
      </c>
      <c r="B450" s="25" t="s">
        <v>505</v>
      </c>
      <c r="C450" s="25" t="s">
        <v>531</v>
      </c>
      <c r="D450" s="26" t="s">
        <v>60</v>
      </c>
      <c r="E450" s="27" t="s">
        <v>66</v>
      </c>
      <c r="F450" s="27" t="s">
        <v>79</v>
      </c>
      <c r="G450" s="27" t="s">
        <v>69</v>
      </c>
      <c r="H450" s="27" t="s">
        <v>69</v>
      </c>
      <c r="I450" s="122">
        <v>538929.03225806449</v>
      </c>
      <c r="J450" s="122"/>
      <c r="K450" s="122"/>
      <c r="L450" s="122">
        <v>529600</v>
      </c>
      <c r="M450" s="123"/>
      <c r="N450" s="123"/>
    </row>
    <row r="451" spans="1:14" ht="30.65" customHeight="1" x14ac:dyDescent="0.35">
      <c r="A451" s="50" t="s">
        <v>542</v>
      </c>
      <c r="B451" s="25" t="s">
        <v>505</v>
      </c>
      <c r="C451" s="25" t="s">
        <v>531</v>
      </c>
      <c r="D451" s="26" t="s">
        <v>60</v>
      </c>
      <c r="E451" s="27" t="s">
        <v>66</v>
      </c>
      <c r="F451" s="27" t="s">
        <v>79</v>
      </c>
      <c r="G451" s="27" t="s">
        <v>71</v>
      </c>
      <c r="H451" s="27" t="s">
        <v>71</v>
      </c>
      <c r="I451" s="122">
        <v>89832.258064516122</v>
      </c>
      <c r="J451" s="122"/>
      <c r="K451" s="122"/>
      <c r="L451" s="122">
        <v>88283.870967741939</v>
      </c>
      <c r="M451" s="123"/>
      <c r="N451" s="123"/>
    </row>
    <row r="452" spans="1:14" ht="30.65" customHeight="1" x14ac:dyDescent="0.35">
      <c r="A452" s="46" t="s">
        <v>543</v>
      </c>
      <c r="B452" s="25" t="s">
        <v>505</v>
      </c>
      <c r="C452" s="25" t="s">
        <v>531</v>
      </c>
      <c r="D452" s="26" t="s">
        <v>60</v>
      </c>
      <c r="E452" s="25" t="s">
        <v>113</v>
      </c>
      <c r="F452" s="25" t="s">
        <v>84</v>
      </c>
      <c r="G452" s="25" t="s">
        <v>63</v>
      </c>
      <c r="H452" s="25" t="s">
        <v>64</v>
      </c>
      <c r="I452" s="122">
        <v>17199509.677419353</v>
      </c>
      <c r="J452" s="122"/>
      <c r="K452" s="122"/>
      <c r="L452" s="122">
        <v>16902038.709677421</v>
      </c>
      <c r="M452" s="124"/>
      <c r="N452" s="124"/>
    </row>
    <row r="453" spans="1:14" ht="30.65" customHeight="1" x14ac:dyDescent="0.35">
      <c r="A453" s="50" t="s">
        <v>544</v>
      </c>
      <c r="B453" s="25" t="s">
        <v>505</v>
      </c>
      <c r="C453" s="25" t="s">
        <v>531</v>
      </c>
      <c r="D453" s="26" t="s">
        <v>60</v>
      </c>
      <c r="E453" s="25" t="s">
        <v>113</v>
      </c>
      <c r="F453" s="25" t="s">
        <v>84</v>
      </c>
      <c r="G453" s="25" t="s">
        <v>63</v>
      </c>
      <c r="H453" s="25" t="s">
        <v>67</v>
      </c>
      <c r="I453" s="122">
        <v>24079303.225806452</v>
      </c>
      <c r="J453" s="122"/>
      <c r="K453" s="122"/>
      <c r="L453" s="122">
        <v>23662825.806451611</v>
      </c>
      <c r="M453" s="124"/>
      <c r="N453" s="124"/>
    </row>
    <row r="454" spans="1:14" ht="30.65" customHeight="1" x14ac:dyDescent="0.35">
      <c r="A454" s="50" t="s">
        <v>545</v>
      </c>
      <c r="B454" s="25" t="s">
        <v>505</v>
      </c>
      <c r="C454" s="25" t="s">
        <v>531</v>
      </c>
      <c r="D454" s="26" t="s">
        <v>60</v>
      </c>
      <c r="E454" s="25" t="s">
        <v>113</v>
      </c>
      <c r="F454" s="25" t="s">
        <v>84</v>
      </c>
      <c r="G454" s="25" t="s">
        <v>69</v>
      </c>
      <c r="H454" s="25" t="s">
        <v>69</v>
      </c>
      <c r="I454" s="122">
        <v>573341.93548387091</v>
      </c>
      <c r="J454" s="122"/>
      <c r="K454" s="122"/>
      <c r="L454" s="122">
        <v>563432.25806451612</v>
      </c>
      <c r="M454" s="124"/>
      <c r="N454" s="124"/>
    </row>
    <row r="455" spans="1:14" ht="30.65" customHeight="1" x14ac:dyDescent="0.35">
      <c r="A455" s="50" t="s">
        <v>546</v>
      </c>
      <c r="B455" s="25" t="s">
        <v>505</v>
      </c>
      <c r="C455" s="25" t="s">
        <v>531</v>
      </c>
      <c r="D455" s="26" t="s">
        <v>60</v>
      </c>
      <c r="E455" s="25" t="s">
        <v>113</v>
      </c>
      <c r="F455" s="25" t="s">
        <v>84</v>
      </c>
      <c r="G455" s="25" t="s">
        <v>71</v>
      </c>
      <c r="H455" s="25" t="s">
        <v>71</v>
      </c>
      <c r="I455" s="122">
        <v>95561.290322580637</v>
      </c>
      <c r="J455" s="122"/>
      <c r="K455" s="122"/>
      <c r="L455" s="122">
        <v>93909.677419354834</v>
      </c>
      <c r="M455" s="124"/>
      <c r="N455" s="124"/>
    </row>
    <row r="456" spans="1:14" ht="30.65" customHeight="1" x14ac:dyDescent="0.35">
      <c r="A456" s="46" t="s">
        <v>547</v>
      </c>
      <c r="B456" s="25" t="s">
        <v>505</v>
      </c>
      <c r="C456" s="25" t="s">
        <v>531</v>
      </c>
      <c r="D456" s="26" t="s">
        <v>60</v>
      </c>
      <c r="E456" s="27" t="s">
        <v>61</v>
      </c>
      <c r="F456" s="27" t="s">
        <v>89</v>
      </c>
      <c r="G456" s="27" t="s">
        <v>63</v>
      </c>
      <c r="H456" s="27" t="s">
        <v>64</v>
      </c>
      <c r="I456" s="122">
        <v>18297329.032258064</v>
      </c>
      <c r="J456" s="122"/>
      <c r="K456" s="122"/>
      <c r="L456" s="122">
        <v>17980864.516129032</v>
      </c>
      <c r="M456" s="124"/>
      <c r="N456" s="124"/>
    </row>
    <row r="457" spans="1:14" ht="30.65" customHeight="1" x14ac:dyDescent="0.35">
      <c r="A457" s="50" t="s">
        <v>548</v>
      </c>
      <c r="B457" s="25" t="s">
        <v>505</v>
      </c>
      <c r="C457" s="25" t="s">
        <v>531</v>
      </c>
      <c r="D457" s="26" t="s">
        <v>60</v>
      </c>
      <c r="E457" s="27" t="s">
        <v>66</v>
      </c>
      <c r="F457" s="27" t="s">
        <v>89</v>
      </c>
      <c r="G457" s="27" t="s">
        <v>63</v>
      </c>
      <c r="H457" s="27" t="s">
        <v>67</v>
      </c>
      <c r="I457" s="122">
        <v>25616270.967741936</v>
      </c>
      <c r="J457" s="122"/>
      <c r="K457" s="122"/>
      <c r="L457" s="122">
        <v>25173212.903225806</v>
      </c>
      <c r="M457" s="124"/>
      <c r="N457" s="124"/>
    </row>
    <row r="458" spans="1:14" ht="30.65" customHeight="1" x14ac:dyDescent="0.35">
      <c r="A458" s="50" t="s">
        <v>549</v>
      </c>
      <c r="B458" s="25" t="s">
        <v>505</v>
      </c>
      <c r="C458" s="25" t="s">
        <v>531</v>
      </c>
      <c r="D458" s="26" t="s">
        <v>60</v>
      </c>
      <c r="E458" s="27" t="s">
        <v>66</v>
      </c>
      <c r="F458" s="27" t="s">
        <v>89</v>
      </c>
      <c r="G458" s="27" t="s">
        <v>69</v>
      </c>
      <c r="H458" s="27" t="s">
        <v>69</v>
      </c>
      <c r="I458" s="122">
        <v>609909.67741935479</v>
      </c>
      <c r="J458" s="122"/>
      <c r="K458" s="122"/>
      <c r="L458" s="122">
        <v>599367.74193548388</v>
      </c>
      <c r="M458" s="124"/>
      <c r="N458" s="124"/>
    </row>
    <row r="459" spans="1:14" ht="30.65" customHeight="1" x14ac:dyDescent="0.35">
      <c r="A459" s="50" t="s">
        <v>550</v>
      </c>
      <c r="B459" s="25" t="s">
        <v>505</v>
      </c>
      <c r="C459" s="25" t="s">
        <v>531</v>
      </c>
      <c r="D459" s="26" t="s">
        <v>60</v>
      </c>
      <c r="E459" s="27" t="s">
        <v>66</v>
      </c>
      <c r="F459" s="27" t="s">
        <v>89</v>
      </c>
      <c r="G459" s="27" t="s">
        <v>71</v>
      </c>
      <c r="H459" s="27" t="s">
        <v>71</v>
      </c>
      <c r="I459" s="122">
        <v>101677.41935483871</v>
      </c>
      <c r="J459" s="122"/>
      <c r="K459" s="122"/>
      <c r="L459" s="122">
        <v>99909.677419354834</v>
      </c>
      <c r="M459" s="124"/>
      <c r="N459" s="124"/>
    </row>
    <row r="460" spans="1:14" ht="30.65" customHeight="1" x14ac:dyDescent="0.35">
      <c r="A460" s="46" t="s">
        <v>551</v>
      </c>
      <c r="B460" s="25" t="s">
        <v>505</v>
      </c>
      <c r="C460" s="25" t="s">
        <v>531</v>
      </c>
      <c r="D460" s="26" t="s">
        <v>60</v>
      </c>
      <c r="E460" s="25" t="s">
        <v>113</v>
      </c>
      <c r="F460" s="25" t="s">
        <v>94</v>
      </c>
      <c r="G460" s="25" t="s">
        <v>63</v>
      </c>
      <c r="H460" s="25" t="s">
        <v>64</v>
      </c>
      <c r="I460" s="122">
        <v>19465264.516129032</v>
      </c>
      <c r="J460" s="122"/>
      <c r="K460" s="122"/>
      <c r="L460" s="122">
        <v>19128593.548387095</v>
      </c>
      <c r="M460" s="124"/>
      <c r="N460" s="124"/>
    </row>
    <row r="461" spans="1:14" ht="30.65" customHeight="1" x14ac:dyDescent="0.35">
      <c r="A461" s="50" t="s">
        <v>552</v>
      </c>
      <c r="B461" s="25" t="s">
        <v>505</v>
      </c>
      <c r="C461" s="25" t="s">
        <v>531</v>
      </c>
      <c r="D461" s="26" t="s">
        <v>60</v>
      </c>
      <c r="E461" s="25" t="s">
        <v>113</v>
      </c>
      <c r="F461" s="25" t="s">
        <v>94</v>
      </c>
      <c r="G461" s="25" t="s">
        <v>63</v>
      </c>
      <c r="H461" s="25" t="s">
        <v>67</v>
      </c>
      <c r="I461" s="122">
        <v>27251367.741935484</v>
      </c>
      <c r="J461" s="122"/>
      <c r="K461" s="122"/>
      <c r="L461" s="122">
        <v>26780038.709677417</v>
      </c>
      <c r="M461" s="124"/>
      <c r="N461" s="124"/>
    </row>
    <row r="462" spans="1:14" ht="30.65" customHeight="1" x14ac:dyDescent="0.35">
      <c r="A462" s="50" t="s">
        <v>553</v>
      </c>
      <c r="B462" s="25" t="s">
        <v>505</v>
      </c>
      <c r="C462" s="25" t="s">
        <v>531</v>
      </c>
      <c r="D462" s="26" t="s">
        <v>60</v>
      </c>
      <c r="E462" s="25" t="s">
        <v>113</v>
      </c>
      <c r="F462" s="25" t="s">
        <v>94</v>
      </c>
      <c r="G462" s="25" t="s">
        <v>69</v>
      </c>
      <c r="H462" s="25" t="s">
        <v>69</v>
      </c>
      <c r="I462" s="122">
        <v>648864.51612903224</v>
      </c>
      <c r="J462" s="122"/>
      <c r="K462" s="122"/>
      <c r="L462" s="122">
        <v>637638.70967741939</v>
      </c>
      <c r="M462" s="124"/>
      <c r="N462" s="124"/>
    </row>
    <row r="463" spans="1:14" ht="30.65" customHeight="1" x14ac:dyDescent="0.35">
      <c r="A463" s="50" t="s">
        <v>554</v>
      </c>
      <c r="B463" s="25" t="s">
        <v>505</v>
      </c>
      <c r="C463" s="25" t="s">
        <v>531</v>
      </c>
      <c r="D463" s="26" t="s">
        <v>60</v>
      </c>
      <c r="E463" s="25" t="s">
        <v>113</v>
      </c>
      <c r="F463" s="25" t="s">
        <v>94</v>
      </c>
      <c r="G463" s="25" t="s">
        <v>71</v>
      </c>
      <c r="H463" s="25" t="s">
        <v>71</v>
      </c>
      <c r="I463" s="122">
        <v>108141.93548387097</v>
      </c>
      <c r="J463" s="122"/>
      <c r="K463" s="122"/>
      <c r="L463" s="122">
        <v>106270.96774193548</v>
      </c>
      <c r="M463" s="124"/>
      <c r="N463" s="124"/>
    </row>
    <row r="464" spans="1:14" ht="15" customHeight="1" x14ac:dyDescent="0.35">
      <c r="A464" s="24" t="s">
        <v>555</v>
      </c>
      <c r="B464" s="19" t="s">
        <v>505</v>
      </c>
      <c r="C464" s="19" t="s">
        <v>556</v>
      </c>
      <c r="D464" s="26" t="s">
        <v>60</v>
      </c>
      <c r="E464" s="27" t="s">
        <v>61</v>
      </c>
      <c r="F464" s="27" t="s">
        <v>62</v>
      </c>
      <c r="G464" s="27" t="s">
        <v>63</v>
      </c>
      <c r="H464" s="27" t="s">
        <v>64</v>
      </c>
      <c r="I464" s="122">
        <v>18387122.580645163</v>
      </c>
      <c r="J464" s="122"/>
      <c r="K464" s="122"/>
      <c r="L464" s="122">
        <v>17680632.258064516</v>
      </c>
      <c r="M464" s="123"/>
      <c r="N464" s="123"/>
    </row>
    <row r="465" spans="1:14" ht="15" customHeight="1" x14ac:dyDescent="0.35">
      <c r="A465" s="21" t="s">
        <v>557</v>
      </c>
      <c r="B465" s="19" t="s">
        <v>505</v>
      </c>
      <c r="C465" s="19" t="s">
        <v>556</v>
      </c>
      <c r="D465" s="26" t="s">
        <v>60</v>
      </c>
      <c r="E465" s="27" t="s">
        <v>66</v>
      </c>
      <c r="F465" s="27" t="s">
        <v>62</v>
      </c>
      <c r="G465" s="27" t="s">
        <v>63</v>
      </c>
      <c r="H465" s="27" t="s">
        <v>67</v>
      </c>
      <c r="I465" s="122">
        <v>21276451.612903226</v>
      </c>
      <c r="J465" s="122"/>
      <c r="K465" s="122"/>
      <c r="L465" s="122">
        <v>20908464.516129032</v>
      </c>
      <c r="M465" s="123"/>
      <c r="N465" s="123"/>
    </row>
    <row r="466" spans="1:14" ht="15" customHeight="1" x14ac:dyDescent="0.35">
      <c r="A466" s="21" t="s">
        <v>558</v>
      </c>
      <c r="B466" s="19" t="s">
        <v>505</v>
      </c>
      <c r="C466" s="19" t="s">
        <v>556</v>
      </c>
      <c r="D466" s="26" t="s">
        <v>60</v>
      </c>
      <c r="E466" s="27" t="s">
        <v>66</v>
      </c>
      <c r="F466" s="27" t="s">
        <v>62</v>
      </c>
      <c r="G466" s="27" t="s">
        <v>69</v>
      </c>
      <c r="H466" s="27" t="s">
        <v>69</v>
      </c>
      <c r="I466" s="122">
        <v>506593.54838709679</v>
      </c>
      <c r="J466" s="122"/>
      <c r="K466" s="122"/>
      <c r="L466" s="122">
        <v>497832.25806451612</v>
      </c>
      <c r="M466" s="123"/>
      <c r="N466" s="123"/>
    </row>
    <row r="467" spans="1:14" ht="15" customHeight="1" x14ac:dyDescent="0.35">
      <c r="A467" s="21" t="s">
        <v>559</v>
      </c>
      <c r="B467" s="19" t="s">
        <v>505</v>
      </c>
      <c r="C467" s="19" t="s">
        <v>556</v>
      </c>
      <c r="D467" s="26" t="s">
        <v>60</v>
      </c>
      <c r="E467" s="27" t="s">
        <v>66</v>
      </c>
      <c r="F467" s="27" t="s">
        <v>62</v>
      </c>
      <c r="G467" s="27" t="s">
        <v>71</v>
      </c>
      <c r="H467" s="27" t="s">
        <v>71</v>
      </c>
      <c r="I467" s="122">
        <v>84438.709677419349</v>
      </c>
      <c r="J467" s="122"/>
      <c r="K467" s="122"/>
      <c r="L467" s="122">
        <v>82980.645161290318</v>
      </c>
      <c r="M467" s="123"/>
      <c r="N467" s="123"/>
    </row>
    <row r="468" spans="1:14" ht="15" customHeight="1" x14ac:dyDescent="0.35">
      <c r="A468" s="22" t="s">
        <v>560</v>
      </c>
      <c r="B468" s="19" t="s">
        <v>505</v>
      </c>
      <c r="C468" s="19" t="s">
        <v>556</v>
      </c>
      <c r="D468" s="26" t="s">
        <v>60</v>
      </c>
      <c r="E468" s="25" t="s">
        <v>73</v>
      </c>
      <c r="F468" s="25" t="s">
        <v>74</v>
      </c>
      <c r="G468" s="25" t="s">
        <v>63</v>
      </c>
      <c r="H468" s="25" t="s">
        <v>64</v>
      </c>
      <c r="I468" s="122">
        <v>15896980.64516129</v>
      </c>
      <c r="J468" s="122"/>
      <c r="K468" s="122"/>
      <c r="L468" s="122">
        <v>15622025.806451613</v>
      </c>
      <c r="M468" s="124"/>
      <c r="N468" s="124"/>
    </row>
    <row r="469" spans="1:14" ht="15" customHeight="1" x14ac:dyDescent="0.35">
      <c r="A469" s="21" t="s">
        <v>561</v>
      </c>
      <c r="B469" s="19" t="s">
        <v>505</v>
      </c>
      <c r="C469" s="19" t="s">
        <v>556</v>
      </c>
      <c r="D469" s="26" t="s">
        <v>60</v>
      </c>
      <c r="E469" s="25" t="s">
        <v>73</v>
      </c>
      <c r="F469" s="25" t="s">
        <v>74</v>
      </c>
      <c r="G469" s="25" t="s">
        <v>63</v>
      </c>
      <c r="H469" s="25" t="s">
        <v>67</v>
      </c>
      <c r="I469" s="122">
        <v>21975948.387096774</v>
      </c>
      <c r="J469" s="122"/>
      <c r="K469" s="122"/>
      <c r="L469" s="122">
        <v>21595870.967741936</v>
      </c>
      <c r="M469" s="124"/>
      <c r="N469" s="124"/>
    </row>
    <row r="470" spans="1:14" ht="15" customHeight="1" x14ac:dyDescent="0.35">
      <c r="A470" s="21" t="s">
        <v>562</v>
      </c>
      <c r="B470" s="19" t="s">
        <v>505</v>
      </c>
      <c r="C470" s="19" t="s">
        <v>556</v>
      </c>
      <c r="D470" s="26" t="s">
        <v>60</v>
      </c>
      <c r="E470" s="25" t="s">
        <v>73</v>
      </c>
      <c r="F470" s="25" t="s">
        <v>74</v>
      </c>
      <c r="G470" s="25" t="s">
        <v>69</v>
      </c>
      <c r="H470" s="25" t="s">
        <v>69</v>
      </c>
      <c r="I470" s="122">
        <v>529922.58064516133</v>
      </c>
      <c r="J470" s="122"/>
      <c r="K470" s="122"/>
      <c r="L470" s="122">
        <v>520748.38709677418</v>
      </c>
      <c r="M470" s="124"/>
      <c r="N470" s="124"/>
    </row>
    <row r="471" spans="1:14" ht="15" customHeight="1" x14ac:dyDescent="0.35">
      <c r="A471" s="21" t="s">
        <v>563</v>
      </c>
      <c r="B471" s="19" t="s">
        <v>505</v>
      </c>
      <c r="C471" s="19" t="s">
        <v>556</v>
      </c>
      <c r="D471" s="26" t="s">
        <v>60</v>
      </c>
      <c r="E471" s="25" t="s">
        <v>73</v>
      </c>
      <c r="F471" s="25" t="s">
        <v>74</v>
      </c>
      <c r="G471" s="25" t="s">
        <v>71</v>
      </c>
      <c r="H471" s="25" t="s">
        <v>71</v>
      </c>
      <c r="I471" s="122">
        <v>88322.580645161288</v>
      </c>
      <c r="J471" s="122"/>
      <c r="K471" s="122"/>
      <c r="L471" s="122">
        <v>86800</v>
      </c>
      <c r="M471" s="124"/>
      <c r="N471" s="124"/>
    </row>
    <row r="472" spans="1:14" ht="15" customHeight="1" x14ac:dyDescent="0.35">
      <c r="A472" s="22" t="s">
        <v>564</v>
      </c>
      <c r="B472" s="19" t="s">
        <v>505</v>
      </c>
      <c r="C472" s="19" t="s">
        <v>556</v>
      </c>
      <c r="D472" s="26" t="s">
        <v>60</v>
      </c>
      <c r="E472" s="27" t="s">
        <v>61</v>
      </c>
      <c r="F472" s="27" t="s">
        <v>79</v>
      </c>
      <c r="G472" s="27" t="s">
        <v>63</v>
      </c>
      <c r="H472" s="27" t="s">
        <v>64</v>
      </c>
      <c r="I472" s="122">
        <v>16167522.580645161</v>
      </c>
      <c r="J472" s="122"/>
      <c r="K472" s="122"/>
      <c r="L472" s="122">
        <v>15887896.774193548</v>
      </c>
      <c r="M472" s="123"/>
      <c r="N472" s="123"/>
    </row>
    <row r="473" spans="1:14" ht="15" customHeight="1" x14ac:dyDescent="0.35">
      <c r="A473" s="21" t="s">
        <v>565</v>
      </c>
      <c r="B473" s="19" t="s">
        <v>505</v>
      </c>
      <c r="C473" s="19" t="s">
        <v>556</v>
      </c>
      <c r="D473" s="26" t="s">
        <v>60</v>
      </c>
      <c r="E473" s="27" t="s">
        <v>66</v>
      </c>
      <c r="F473" s="27" t="s">
        <v>79</v>
      </c>
      <c r="G473" s="27" t="s">
        <v>63</v>
      </c>
      <c r="H473" s="27" t="s">
        <v>67</v>
      </c>
      <c r="I473" s="122">
        <v>22634516.129032258</v>
      </c>
      <c r="J473" s="122"/>
      <c r="K473" s="122"/>
      <c r="L473" s="122">
        <v>22243045.161290321</v>
      </c>
      <c r="M473" s="123"/>
      <c r="N473" s="123"/>
    </row>
    <row r="474" spans="1:14" ht="15" customHeight="1" x14ac:dyDescent="0.35">
      <c r="A474" s="21" t="s">
        <v>566</v>
      </c>
      <c r="B474" s="19" t="s">
        <v>505</v>
      </c>
      <c r="C474" s="19" t="s">
        <v>556</v>
      </c>
      <c r="D474" s="26" t="s">
        <v>60</v>
      </c>
      <c r="E474" s="27" t="s">
        <v>66</v>
      </c>
      <c r="F474" s="27" t="s">
        <v>79</v>
      </c>
      <c r="G474" s="27" t="s">
        <v>69</v>
      </c>
      <c r="H474" s="27" t="s">
        <v>69</v>
      </c>
      <c r="I474" s="122">
        <v>538941.93548387091</v>
      </c>
      <c r="J474" s="122"/>
      <c r="K474" s="122"/>
      <c r="L474" s="122">
        <v>529612.90322580643</v>
      </c>
      <c r="M474" s="123"/>
      <c r="N474" s="123"/>
    </row>
    <row r="475" spans="1:14" ht="15" customHeight="1" x14ac:dyDescent="0.35">
      <c r="A475" s="21" t="s">
        <v>567</v>
      </c>
      <c r="B475" s="19" t="s">
        <v>505</v>
      </c>
      <c r="C475" s="19" t="s">
        <v>556</v>
      </c>
      <c r="D475" s="26" t="s">
        <v>60</v>
      </c>
      <c r="E475" s="27" t="s">
        <v>66</v>
      </c>
      <c r="F475" s="27" t="s">
        <v>79</v>
      </c>
      <c r="G475" s="27" t="s">
        <v>71</v>
      </c>
      <c r="H475" s="27" t="s">
        <v>71</v>
      </c>
      <c r="I475" s="122">
        <v>89832.258064516122</v>
      </c>
      <c r="J475" s="122"/>
      <c r="K475" s="122"/>
      <c r="L475" s="122">
        <v>88283.870967741939</v>
      </c>
      <c r="M475" s="123"/>
      <c r="N475" s="123"/>
    </row>
    <row r="476" spans="1:14" ht="15" customHeight="1" x14ac:dyDescent="0.35">
      <c r="A476" s="22" t="s">
        <v>568</v>
      </c>
      <c r="B476" s="19" t="s">
        <v>505</v>
      </c>
      <c r="C476" s="19" t="s">
        <v>556</v>
      </c>
      <c r="D476" s="26" t="s">
        <v>60</v>
      </c>
      <c r="E476" s="25" t="s">
        <v>113</v>
      </c>
      <c r="F476" s="25" t="s">
        <v>84</v>
      </c>
      <c r="G476" s="25" t="s">
        <v>63</v>
      </c>
      <c r="H476" s="25" t="s">
        <v>64</v>
      </c>
      <c r="I476" s="122">
        <v>17199509.677419353</v>
      </c>
      <c r="J476" s="122"/>
      <c r="K476" s="122"/>
      <c r="L476" s="122">
        <v>16902038.709677421</v>
      </c>
      <c r="M476" s="124"/>
      <c r="N476" s="124"/>
    </row>
    <row r="477" spans="1:14" ht="15" customHeight="1" x14ac:dyDescent="0.35">
      <c r="A477" s="21" t="s">
        <v>569</v>
      </c>
      <c r="B477" s="19" t="s">
        <v>505</v>
      </c>
      <c r="C477" s="19" t="s">
        <v>556</v>
      </c>
      <c r="D477" s="26" t="s">
        <v>60</v>
      </c>
      <c r="E477" s="25" t="s">
        <v>113</v>
      </c>
      <c r="F477" s="25" t="s">
        <v>84</v>
      </c>
      <c r="G477" s="25" t="s">
        <v>63</v>
      </c>
      <c r="H477" s="25" t="s">
        <v>67</v>
      </c>
      <c r="I477" s="122">
        <v>24079290.322580643</v>
      </c>
      <c r="J477" s="122"/>
      <c r="K477" s="122"/>
      <c r="L477" s="122">
        <v>23662825.806451611</v>
      </c>
      <c r="M477" s="124"/>
      <c r="N477" s="124"/>
    </row>
    <row r="478" spans="1:14" ht="15" customHeight="1" x14ac:dyDescent="0.35">
      <c r="A478" s="21" t="s">
        <v>570</v>
      </c>
      <c r="B478" s="19" t="s">
        <v>505</v>
      </c>
      <c r="C478" s="19" t="s">
        <v>556</v>
      </c>
      <c r="D478" s="26" t="s">
        <v>60</v>
      </c>
      <c r="E478" s="25" t="s">
        <v>113</v>
      </c>
      <c r="F478" s="25" t="s">
        <v>84</v>
      </c>
      <c r="G478" s="25" t="s">
        <v>69</v>
      </c>
      <c r="H478" s="25" t="s">
        <v>69</v>
      </c>
      <c r="I478" s="122">
        <v>573341.93548387091</v>
      </c>
      <c r="J478" s="122"/>
      <c r="K478" s="122"/>
      <c r="L478" s="122">
        <v>563419.3548387097</v>
      </c>
      <c r="M478" s="124"/>
      <c r="N478" s="124"/>
    </row>
    <row r="479" spans="1:14" ht="15" customHeight="1" x14ac:dyDescent="0.35">
      <c r="A479" s="21" t="s">
        <v>571</v>
      </c>
      <c r="B479" s="19" t="s">
        <v>505</v>
      </c>
      <c r="C479" s="19" t="s">
        <v>556</v>
      </c>
      <c r="D479" s="26" t="s">
        <v>60</v>
      </c>
      <c r="E479" s="25" t="s">
        <v>113</v>
      </c>
      <c r="F479" s="25" t="s">
        <v>84</v>
      </c>
      <c r="G479" s="25" t="s">
        <v>71</v>
      </c>
      <c r="H479" s="25" t="s">
        <v>71</v>
      </c>
      <c r="I479" s="122">
        <v>95574.193548387091</v>
      </c>
      <c r="J479" s="122"/>
      <c r="K479" s="122"/>
      <c r="L479" s="122">
        <v>93922.580645161288</v>
      </c>
      <c r="M479" s="124"/>
      <c r="N479" s="124"/>
    </row>
    <row r="480" spans="1:14" ht="15" customHeight="1" x14ac:dyDescent="0.35">
      <c r="A480" s="22" t="s">
        <v>572</v>
      </c>
      <c r="B480" s="19" t="s">
        <v>505</v>
      </c>
      <c r="C480" s="19" t="s">
        <v>556</v>
      </c>
      <c r="D480" s="26" t="s">
        <v>60</v>
      </c>
      <c r="E480" s="27" t="s">
        <v>61</v>
      </c>
      <c r="F480" s="27" t="s">
        <v>89</v>
      </c>
      <c r="G480" s="27" t="s">
        <v>63</v>
      </c>
      <c r="H480" s="27" t="s">
        <v>64</v>
      </c>
      <c r="I480" s="122">
        <v>18297341.935483869</v>
      </c>
      <c r="J480" s="122"/>
      <c r="K480" s="122"/>
      <c r="L480" s="122">
        <v>17980877.419354837</v>
      </c>
      <c r="M480" s="124"/>
      <c r="N480" s="124"/>
    </row>
    <row r="481" spans="1:14" ht="15" customHeight="1" x14ac:dyDescent="0.35">
      <c r="A481" s="21" t="s">
        <v>573</v>
      </c>
      <c r="B481" s="19" t="s">
        <v>505</v>
      </c>
      <c r="C481" s="19" t="s">
        <v>556</v>
      </c>
      <c r="D481" s="26" t="s">
        <v>60</v>
      </c>
      <c r="E481" s="27" t="s">
        <v>66</v>
      </c>
      <c r="F481" s="27" t="s">
        <v>89</v>
      </c>
      <c r="G481" s="27" t="s">
        <v>63</v>
      </c>
      <c r="H481" s="27" t="s">
        <v>67</v>
      </c>
      <c r="I481" s="122">
        <v>25616258.064516127</v>
      </c>
      <c r="J481" s="122"/>
      <c r="K481" s="122"/>
      <c r="L481" s="122">
        <v>25173200</v>
      </c>
      <c r="M481" s="124"/>
      <c r="N481" s="124"/>
    </row>
    <row r="482" spans="1:14" ht="15" customHeight="1" x14ac:dyDescent="0.35">
      <c r="A482" s="21" t="s">
        <v>574</v>
      </c>
      <c r="B482" s="19" t="s">
        <v>505</v>
      </c>
      <c r="C482" s="19" t="s">
        <v>556</v>
      </c>
      <c r="D482" s="26" t="s">
        <v>60</v>
      </c>
      <c r="E482" s="27" t="s">
        <v>66</v>
      </c>
      <c r="F482" s="27" t="s">
        <v>89</v>
      </c>
      <c r="G482" s="27" t="s">
        <v>69</v>
      </c>
      <c r="H482" s="27" t="s">
        <v>69</v>
      </c>
      <c r="I482" s="122">
        <v>609935.48387096776</v>
      </c>
      <c r="J482" s="122"/>
      <c r="K482" s="122"/>
      <c r="L482" s="122">
        <v>599393.54838709673</v>
      </c>
      <c r="M482" s="124"/>
      <c r="N482" s="124"/>
    </row>
    <row r="483" spans="1:14" ht="15" customHeight="1" x14ac:dyDescent="0.35">
      <c r="A483" s="21" t="s">
        <v>575</v>
      </c>
      <c r="B483" s="19" t="s">
        <v>505</v>
      </c>
      <c r="C483" s="19" t="s">
        <v>556</v>
      </c>
      <c r="D483" s="26" t="s">
        <v>60</v>
      </c>
      <c r="E483" s="27" t="s">
        <v>66</v>
      </c>
      <c r="F483" s="27" t="s">
        <v>89</v>
      </c>
      <c r="G483" s="27" t="s">
        <v>71</v>
      </c>
      <c r="H483" s="27" t="s">
        <v>71</v>
      </c>
      <c r="I483" s="122">
        <v>101677.41935483871</v>
      </c>
      <c r="J483" s="122"/>
      <c r="K483" s="122"/>
      <c r="L483" s="122">
        <v>99909.677419354834</v>
      </c>
      <c r="M483" s="124"/>
      <c r="N483" s="124"/>
    </row>
    <row r="484" spans="1:14" ht="15" customHeight="1" x14ac:dyDescent="0.35">
      <c r="A484" s="22" t="s">
        <v>576</v>
      </c>
      <c r="B484" s="19" t="s">
        <v>505</v>
      </c>
      <c r="C484" s="19" t="s">
        <v>556</v>
      </c>
      <c r="D484" s="26" t="s">
        <v>60</v>
      </c>
      <c r="E484" s="25" t="s">
        <v>113</v>
      </c>
      <c r="F484" s="25" t="s">
        <v>94</v>
      </c>
      <c r="G484" s="25" t="s">
        <v>63</v>
      </c>
      <c r="H484" s="25" t="s">
        <v>64</v>
      </c>
      <c r="I484" s="122">
        <v>19465251.612903226</v>
      </c>
      <c r="J484" s="122"/>
      <c r="K484" s="122"/>
      <c r="L484" s="122">
        <v>19128580.64516129</v>
      </c>
      <c r="M484" s="124"/>
      <c r="N484" s="124"/>
    </row>
    <row r="485" spans="1:14" ht="15" customHeight="1" x14ac:dyDescent="0.35">
      <c r="A485" s="21" t="s">
        <v>577</v>
      </c>
      <c r="B485" s="19" t="s">
        <v>505</v>
      </c>
      <c r="C485" s="19" t="s">
        <v>556</v>
      </c>
      <c r="D485" s="26" t="s">
        <v>60</v>
      </c>
      <c r="E485" s="25" t="s">
        <v>113</v>
      </c>
      <c r="F485" s="25" t="s">
        <v>94</v>
      </c>
      <c r="G485" s="25" t="s">
        <v>63</v>
      </c>
      <c r="H485" s="25" t="s">
        <v>67</v>
      </c>
      <c r="I485" s="122">
        <v>27251341.935483869</v>
      </c>
      <c r="J485" s="122"/>
      <c r="K485" s="122"/>
      <c r="L485" s="122">
        <v>26780012.903225806</v>
      </c>
      <c r="M485" s="124"/>
      <c r="N485" s="124"/>
    </row>
    <row r="486" spans="1:14" ht="15" customHeight="1" x14ac:dyDescent="0.35">
      <c r="A486" s="21" t="s">
        <v>578</v>
      </c>
      <c r="B486" s="19" t="s">
        <v>505</v>
      </c>
      <c r="C486" s="19" t="s">
        <v>556</v>
      </c>
      <c r="D486" s="26" t="s">
        <v>60</v>
      </c>
      <c r="E486" s="25" t="s">
        <v>113</v>
      </c>
      <c r="F486" s="25" t="s">
        <v>94</v>
      </c>
      <c r="G486" s="25" t="s">
        <v>69</v>
      </c>
      <c r="H486" s="25" t="s">
        <v>69</v>
      </c>
      <c r="I486" s="122">
        <v>648864.51612903224</v>
      </c>
      <c r="J486" s="122"/>
      <c r="K486" s="122"/>
      <c r="L486" s="122">
        <v>637638.70967741939</v>
      </c>
      <c r="M486" s="124"/>
      <c r="N486" s="124"/>
    </row>
    <row r="487" spans="1:14" ht="15" customHeight="1" x14ac:dyDescent="0.35">
      <c r="A487" s="21" t="s">
        <v>579</v>
      </c>
      <c r="B487" s="19" t="s">
        <v>505</v>
      </c>
      <c r="C487" s="19" t="s">
        <v>556</v>
      </c>
      <c r="D487" s="26" t="s">
        <v>60</v>
      </c>
      <c r="E487" s="25" t="s">
        <v>113</v>
      </c>
      <c r="F487" s="25" t="s">
        <v>94</v>
      </c>
      <c r="G487" s="25" t="s">
        <v>71</v>
      </c>
      <c r="H487" s="25" t="s">
        <v>71</v>
      </c>
      <c r="I487" s="122">
        <v>108154.83870967741</v>
      </c>
      <c r="J487" s="122"/>
      <c r="K487" s="122"/>
      <c r="L487" s="122">
        <v>106283.87096774194</v>
      </c>
      <c r="M487" s="124"/>
      <c r="N487" s="124"/>
    </row>
    <row r="488" spans="1:14" ht="23.25" customHeight="1" x14ac:dyDescent="0.35">
      <c r="A488" s="24" t="s">
        <v>580</v>
      </c>
      <c r="B488" s="19" t="s">
        <v>581</v>
      </c>
      <c r="C488" s="19" t="s">
        <v>582</v>
      </c>
      <c r="D488" s="44" t="s">
        <v>100</v>
      </c>
      <c r="E488" s="27" t="s">
        <v>61</v>
      </c>
      <c r="F488" s="27" t="s">
        <v>62</v>
      </c>
      <c r="G488" s="27" t="s">
        <v>63</v>
      </c>
      <c r="H488" s="27" t="s">
        <v>64</v>
      </c>
      <c r="I488" s="122">
        <v>22603393.548387095</v>
      </c>
      <c r="J488" s="122"/>
      <c r="K488" s="122"/>
      <c r="L488" s="122">
        <v>21734890.322580643</v>
      </c>
      <c r="M488" s="123"/>
      <c r="N488" s="123"/>
    </row>
    <row r="489" spans="1:14" ht="25.5" customHeight="1" x14ac:dyDescent="0.35">
      <c r="A489" s="21" t="s">
        <v>583</v>
      </c>
      <c r="B489" s="19" t="s">
        <v>581</v>
      </c>
      <c r="C489" s="19" t="s">
        <v>582</v>
      </c>
      <c r="D489" s="44" t="s">
        <v>100</v>
      </c>
      <c r="E489" s="27" t="s">
        <v>66</v>
      </c>
      <c r="F489" s="27" t="s">
        <v>62</v>
      </c>
      <c r="G489" s="27" t="s">
        <v>63</v>
      </c>
      <c r="H489" s="27" t="s">
        <v>67</v>
      </c>
      <c r="I489" s="122">
        <v>26155264.516129032</v>
      </c>
      <c r="J489" s="122"/>
      <c r="K489" s="122"/>
      <c r="L489" s="122">
        <v>25702890.322580643</v>
      </c>
      <c r="M489" s="123"/>
      <c r="N489" s="123"/>
    </row>
    <row r="490" spans="1:14" ht="25.5" customHeight="1" x14ac:dyDescent="0.35">
      <c r="A490" s="21" t="s">
        <v>584</v>
      </c>
      <c r="B490" s="19" t="s">
        <v>581</v>
      </c>
      <c r="C490" s="19" t="s">
        <v>582</v>
      </c>
      <c r="D490" s="44" t="s">
        <v>100</v>
      </c>
      <c r="E490" s="27" t="s">
        <v>66</v>
      </c>
      <c r="F490" s="27" t="s">
        <v>62</v>
      </c>
      <c r="G490" s="27" t="s">
        <v>69</v>
      </c>
      <c r="H490" s="27" t="s">
        <v>69</v>
      </c>
      <c r="I490" s="122">
        <v>622761.29032258061</v>
      </c>
      <c r="J490" s="122"/>
      <c r="K490" s="122"/>
      <c r="L490" s="122">
        <v>611987.09677419357</v>
      </c>
      <c r="M490" s="123"/>
      <c r="N490" s="123"/>
    </row>
    <row r="491" spans="1:14" ht="25.5" customHeight="1" x14ac:dyDescent="0.35">
      <c r="A491" s="21" t="s">
        <v>585</v>
      </c>
      <c r="B491" s="19" t="s">
        <v>581</v>
      </c>
      <c r="C491" s="19" t="s">
        <v>582</v>
      </c>
      <c r="D491" s="44" t="s">
        <v>100</v>
      </c>
      <c r="E491" s="27" t="s">
        <v>66</v>
      </c>
      <c r="F491" s="27" t="s">
        <v>62</v>
      </c>
      <c r="G491" s="27" t="s">
        <v>71</v>
      </c>
      <c r="H491" s="27" t="s">
        <v>71</v>
      </c>
      <c r="I491" s="122">
        <v>103806.45161290323</v>
      </c>
      <c r="J491" s="122"/>
      <c r="K491" s="122"/>
      <c r="L491" s="122">
        <v>102000</v>
      </c>
      <c r="M491" s="123"/>
      <c r="N491" s="123"/>
    </row>
    <row r="492" spans="1:14" ht="25.5" customHeight="1" x14ac:dyDescent="0.35">
      <c r="A492" s="22" t="s">
        <v>586</v>
      </c>
      <c r="B492" s="19" t="s">
        <v>581</v>
      </c>
      <c r="C492" s="19" t="s">
        <v>582</v>
      </c>
      <c r="D492" s="26" t="s">
        <v>100</v>
      </c>
      <c r="E492" s="25" t="s">
        <v>73</v>
      </c>
      <c r="F492" s="25" t="s">
        <v>74</v>
      </c>
      <c r="G492" s="25" t="s">
        <v>63</v>
      </c>
      <c r="H492" s="25" t="s">
        <v>64</v>
      </c>
      <c r="I492" s="122">
        <v>22603393.548387095</v>
      </c>
      <c r="J492" s="122"/>
      <c r="K492" s="122"/>
      <c r="L492" s="122">
        <v>21734890.322580643</v>
      </c>
      <c r="M492" s="124"/>
      <c r="N492" s="123"/>
    </row>
    <row r="493" spans="1:14" ht="25.5" customHeight="1" x14ac:dyDescent="0.35">
      <c r="A493" s="21" t="s">
        <v>587</v>
      </c>
      <c r="B493" s="19" t="s">
        <v>581</v>
      </c>
      <c r="C493" s="19" t="s">
        <v>582</v>
      </c>
      <c r="D493" s="26" t="s">
        <v>100</v>
      </c>
      <c r="E493" s="25" t="s">
        <v>73</v>
      </c>
      <c r="F493" s="25" t="s">
        <v>74</v>
      </c>
      <c r="G493" s="25" t="s">
        <v>63</v>
      </c>
      <c r="H493" s="25" t="s">
        <v>67</v>
      </c>
      <c r="I493" s="122">
        <v>26963470.967741936</v>
      </c>
      <c r="J493" s="122"/>
      <c r="K493" s="122"/>
      <c r="L493" s="122">
        <v>26497122.580645159</v>
      </c>
      <c r="M493" s="124"/>
      <c r="N493" s="123"/>
    </row>
    <row r="494" spans="1:14" ht="25.5" customHeight="1" x14ac:dyDescent="0.35">
      <c r="A494" s="21" t="s">
        <v>588</v>
      </c>
      <c r="B494" s="19" t="s">
        <v>581</v>
      </c>
      <c r="C494" s="19" t="s">
        <v>582</v>
      </c>
      <c r="D494" s="26" t="s">
        <v>100</v>
      </c>
      <c r="E494" s="25" t="s">
        <v>73</v>
      </c>
      <c r="F494" s="25" t="s">
        <v>74</v>
      </c>
      <c r="G494" s="25" t="s">
        <v>69</v>
      </c>
      <c r="H494" s="25" t="s">
        <v>69</v>
      </c>
      <c r="I494" s="122">
        <v>649703.22580645164</v>
      </c>
      <c r="J494" s="122"/>
      <c r="K494" s="122"/>
      <c r="L494" s="122">
        <v>638464.51612903224</v>
      </c>
      <c r="M494" s="124"/>
      <c r="N494" s="123"/>
    </row>
    <row r="495" spans="1:14" ht="25.5" customHeight="1" x14ac:dyDescent="0.35">
      <c r="A495" s="21" t="s">
        <v>589</v>
      </c>
      <c r="B495" s="19" t="s">
        <v>581</v>
      </c>
      <c r="C495" s="19" t="s">
        <v>582</v>
      </c>
      <c r="D495" s="26" t="s">
        <v>100</v>
      </c>
      <c r="E495" s="25" t="s">
        <v>73</v>
      </c>
      <c r="F495" s="25" t="s">
        <v>74</v>
      </c>
      <c r="G495" s="25" t="s">
        <v>71</v>
      </c>
      <c r="H495" s="25" t="s">
        <v>71</v>
      </c>
      <c r="I495" s="122">
        <v>108296.77419354838</v>
      </c>
      <c r="J495" s="122"/>
      <c r="K495" s="122"/>
      <c r="L495" s="122">
        <v>106425.80645161289</v>
      </c>
      <c r="M495" s="124"/>
      <c r="N495" s="123"/>
    </row>
    <row r="496" spans="1:14" ht="25.5" customHeight="1" x14ac:dyDescent="0.35">
      <c r="A496" s="22" t="s">
        <v>590</v>
      </c>
      <c r="B496" s="19" t="s">
        <v>581</v>
      </c>
      <c r="C496" s="19" t="s">
        <v>582</v>
      </c>
      <c r="D496" s="44" t="s">
        <v>100</v>
      </c>
      <c r="E496" s="27" t="s">
        <v>61</v>
      </c>
      <c r="F496" s="27" t="s">
        <v>79</v>
      </c>
      <c r="G496" s="27" t="s">
        <v>63</v>
      </c>
      <c r="H496" s="27" t="s">
        <v>64</v>
      </c>
      <c r="I496" s="122">
        <v>19874825.806451611</v>
      </c>
      <c r="J496" s="122"/>
      <c r="K496" s="122"/>
      <c r="L496" s="122">
        <v>19531070.967741936</v>
      </c>
      <c r="M496" s="123"/>
      <c r="N496" s="123"/>
    </row>
    <row r="497" spans="1:14" ht="25.5" customHeight="1" x14ac:dyDescent="0.35">
      <c r="A497" s="21" t="s">
        <v>591</v>
      </c>
      <c r="B497" s="19" t="s">
        <v>581</v>
      </c>
      <c r="C497" s="19" t="s">
        <v>582</v>
      </c>
      <c r="D497" s="44" t="s">
        <v>100</v>
      </c>
      <c r="E497" s="27" t="s">
        <v>66</v>
      </c>
      <c r="F497" s="27" t="s">
        <v>79</v>
      </c>
      <c r="G497" s="27" t="s">
        <v>63</v>
      </c>
      <c r="H497" s="27" t="s">
        <v>67</v>
      </c>
      <c r="I497" s="122">
        <v>27824761.290322579</v>
      </c>
      <c r="J497" s="122"/>
      <c r="K497" s="122"/>
      <c r="L497" s="122">
        <v>27343509.677419353</v>
      </c>
      <c r="M497" s="123"/>
      <c r="N497" s="123"/>
    </row>
    <row r="498" spans="1:14" ht="25.5" customHeight="1" x14ac:dyDescent="0.35">
      <c r="A498" s="21" t="s">
        <v>592</v>
      </c>
      <c r="B498" s="19" t="s">
        <v>581</v>
      </c>
      <c r="C498" s="19" t="s">
        <v>582</v>
      </c>
      <c r="D498" s="44" t="s">
        <v>100</v>
      </c>
      <c r="E498" s="27" t="s">
        <v>66</v>
      </c>
      <c r="F498" s="27" t="s">
        <v>79</v>
      </c>
      <c r="G498" s="27" t="s">
        <v>69</v>
      </c>
      <c r="H498" s="27" t="s">
        <v>69</v>
      </c>
      <c r="I498" s="122">
        <v>662503.22580645164</v>
      </c>
      <c r="J498" s="122"/>
      <c r="K498" s="122"/>
      <c r="L498" s="122">
        <v>651045.16129032255</v>
      </c>
      <c r="M498" s="123"/>
      <c r="N498" s="123"/>
    </row>
    <row r="499" spans="1:14" ht="25.5" customHeight="1" x14ac:dyDescent="0.35">
      <c r="A499" s="21" t="s">
        <v>593</v>
      </c>
      <c r="B499" s="19" t="s">
        <v>581</v>
      </c>
      <c r="C499" s="19" t="s">
        <v>582</v>
      </c>
      <c r="D499" s="44" t="s">
        <v>100</v>
      </c>
      <c r="E499" s="27" t="s">
        <v>66</v>
      </c>
      <c r="F499" s="27" t="s">
        <v>79</v>
      </c>
      <c r="G499" s="27" t="s">
        <v>71</v>
      </c>
      <c r="H499" s="27" t="s">
        <v>71</v>
      </c>
      <c r="I499" s="122">
        <v>110438.70967741935</v>
      </c>
      <c r="J499" s="122"/>
      <c r="K499" s="122"/>
      <c r="L499" s="122">
        <v>108529.03225806452</v>
      </c>
      <c r="M499" s="123"/>
      <c r="N499" s="123"/>
    </row>
    <row r="500" spans="1:14" ht="25.5" customHeight="1" x14ac:dyDescent="0.35">
      <c r="A500" s="22" t="s">
        <v>594</v>
      </c>
      <c r="B500" s="19" t="s">
        <v>581</v>
      </c>
      <c r="C500" s="19" t="s">
        <v>582</v>
      </c>
      <c r="D500" s="26" t="s">
        <v>100</v>
      </c>
      <c r="E500" s="25" t="s">
        <v>113</v>
      </c>
      <c r="F500" s="25" t="s">
        <v>84</v>
      </c>
      <c r="G500" s="25" t="s">
        <v>63</v>
      </c>
      <c r="H500" s="25" t="s">
        <v>64</v>
      </c>
      <c r="I500" s="122">
        <v>21143432.258064516</v>
      </c>
      <c r="J500" s="122"/>
      <c r="K500" s="122"/>
      <c r="L500" s="122">
        <v>20777741.935483869</v>
      </c>
      <c r="M500" s="124"/>
      <c r="N500" s="124"/>
    </row>
    <row r="501" spans="1:14" ht="25.5" customHeight="1" x14ac:dyDescent="0.35">
      <c r="A501" s="21" t="s">
        <v>595</v>
      </c>
      <c r="B501" s="19" t="s">
        <v>581</v>
      </c>
      <c r="C501" s="19" t="s">
        <v>582</v>
      </c>
      <c r="D501" s="26" t="s">
        <v>100</v>
      </c>
      <c r="E501" s="25" t="s">
        <v>113</v>
      </c>
      <c r="F501" s="25" t="s">
        <v>84</v>
      </c>
      <c r="G501" s="25" t="s">
        <v>63</v>
      </c>
      <c r="H501" s="25" t="s">
        <v>67</v>
      </c>
      <c r="I501" s="122">
        <v>29600787.096774194</v>
      </c>
      <c r="J501" s="122"/>
      <c r="K501" s="122"/>
      <c r="L501" s="122">
        <v>29088825.806451611</v>
      </c>
      <c r="M501" s="124"/>
      <c r="N501" s="124"/>
    </row>
    <row r="502" spans="1:14" ht="25.5" customHeight="1" x14ac:dyDescent="0.35">
      <c r="A502" s="21" t="s">
        <v>596</v>
      </c>
      <c r="B502" s="19" t="s">
        <v>581</v>
      </c>
      <c r="C502" s="19" t="s">
        <v>582</v>
      </c>
      <c r="D502" s="26" t="s">
        <v>100</v>
      </c>
      <c r="E502" s="25" t="s">
        <v>113</v>
      </c>
      <c r="F502" s="25" t="s">
        <v>84</v>
      </c>
      <c r="G502" s="25" t="s">
        <v>69</v>
      </c>
      <c r="H502" s="25" t="s">
        <v>69</v>
      </c>
      <c r="I502" s="122">
        <v>704787.09677419357</v>
      </c>
      <c r="J502" s="122"/>
      <c r="K502" s="122"/>
      <c r="L502" s="122">
        <v>692606.45161290315</v>
      </c>
      <c r="M502" s="124"/>
      <c r="N502" s="124"/>
    </row>
    <row r="503" spans="1:14" ht="25.5" customHeight="1" x14ac:dyDescent="0.35">
      <c r="A503" s="21" t="s">
        <v>597</v>
      </c>
      <c r="B503" s="19" t="s">
        <v>581</v>
      </c>
      <c r="C503" s="19" t="s">
        <v>582</v>
      </c>
      <c r="D503" s="26" t="s">
        <v>100</v>
      </c>
      <c r="E503" s="25" t="s">
        <v>113</v>
      </c>
      <c r="F503" s="25" t="s">
        <v>84</v>
      </c>
      <c r="G503" s="25" t="s">
        <v>71</v>
      </c>
      <c r="H503" s="25" t="s">
        <v>71</v>
      </c>
      <c r="I503" s="122">
        <v>117470.96774193548</v>
      </c>
      <c r="J503" s="122"/>
      <c r="K503" s="122"/>
      <c r="L503" s="122">
        <v>115445.16129032258</v>
      </c>
      <c r="M503" s="124"/>
      <c r="N503" s="124"/>
    </row>
    <row r="504" spans="1:14" ht="25.5" customHeight="1" x14ac:dyDescent="0.35">
      <c r="A504" s="22" t="s">
        <v>598</v>
      </c>
      <c r="B504" s="19" t="s">
        <v>581</v>
      </c>
      <c r="C504" s="19" t="s">
        <v>582</v>
      </c>
      <c r="D504" s="44" t="s">
        <v>100</v>
      </c>
      <c r="E504" s="27" t="s">
        <v>61</v>
      </c>
      <c r="F504" s="27" t="s">
        <v>89</v>
      </c>
      <c r="G504" s="27" t="s">
        <v>63</v>
      </c>
      <c r="H504" s="27" t="s">
        <v>64</v>
      </c>
      <c r="I504" s="122">
        <v>22493006.451612901</v>
      </c>
      <c r="J504" s="122"/>
      <c r="K504" s="122"/>
      <c r="L504" s="122">
        <v>22103974.193548385</v>
      </c>
      <c r="M504" s="124"/>
      <c r="N504" s="124"/>
    </row>
    <row r="505" spans="1:14" ht="25.5" customHeight="1" x14ac:dyDescent="0.35">
      <c r="A505" s="21" t="s">
        <v>599</v>
      </c>
      <c r="B505" s="19" t="s">
        <v>581</v>
      </c>
      <c r="C505" s="19" t="s">
        <v>582</v>
      </c>
      <c r="D505" s="44" t="s">
        <v>100</v>
      </c>
      <c r="E505" s="27" t="s">
        <v>66</v>
      </c>
      <c r="F505" s="27" t="s">
        <v>89</v>
      </c>
      <c r="G505" s="27" t="s">
        <v>63</v>
      </c>
      <c r="H505" s="27" t="s">
        <v>67</v>
      </c>
      <c r="I505" s="122">
        <v>31490219.35483871</v>
      </c>
      <c r="J505" s="122"/>
      <c r="K505" s="122"/>
      <c r="L505" s="122">
        <v>30945574.193548385</v>
      </c>
      <c r="M505" s="124"/>
      <c r="N505" s="124"/>
    </row>
    <row r="506" spans="1:14" ht="25.5" customHeight="1" x14ac:dyDescent="0.35">
      <c r="A506" s="21" t="s">
        <v>600</v>
      </c>
      <c r="B506" s="19" t="s">
        <v>581</v>
      </c>
      <c r="C506" s="19" t="s">
        <v>582</v>
      </c>
      <c r="D506" s="44" t="s">
        <v>100</v>
      </c>
      <c r="E506" s="27" t="s">
        <v>66</v>
      </c>
      <c r="F506" s="27" t="s">
        <v>89</v>
      </c>
      <c r="G506" s="27" t="s">
        <v>69</v>
      </c>
      <c r="H506" s="27" t="s">
        <v>69</v>
      </c>
      <c r="I506" s="122">
        <v>749780.6451612903</v>
      </c>
      <c r="J506" s="122"/>
      <c r="K506" s="122"/>
      <c r="L506" s="122">
        <v>736812.90322580643</v>
      </c>
      <c r="M506" s="124"/>
      <c r="N506" s="124"/>
    </row>
    <row r="507" spans="1:14" ht="25.5" customHeight="1" x14ac:dyDescent="0.35">
      <c r="A507" s="21" t="s">
        <v>601</v>
      </c>
      <c r="B507" s="19" t="s">
        <v>581</v>
      </c>
      <c r="C507" s="19" t="s">
        <v>582</v>
      </c>
      <c r="D507" s="44" t="s">
        <v>100</v>
      </c>
      <c r="E507" s="27" t="s">
        <v>66</v>
      </c>
      <c r="F507" s="27" t="s">
        <v>89</v>
      </c>
      <c r="G507" s="27" t="s">
        <v>71</v>
      </c>
      <c r="H507" s="27" t="s">
        <v>71</v>
      </c>
      <c r="I507" s="122">
        <v>124967.74193548386</v>
      </c>
      <c r="J507" s="122"/>
      <c r="K507" s="122"/>
      <c r="L507" s="122">
        <v>122800</v>
      </c>
      <c r="M507" s="124"/>
      <c r="N507" s="124"/>
    </row>
    <row r="508" spans="1:14" ht="25.5" customHeight="1" x14ac:dyDescent="0.35">
      <c r="A508" s="22" t="s">
        <v>602</v>
      </c>
      <c r="B508" s="19" t="s">
        <v>581</v>
      </c>
      <c r="C508" s="19" t="s">
        <v>582</v>
      </c>
      <c r="D508" s="26" t="s">
        <v>100</v>
      </c>
      <c r="E508" s="25" t="s">
        <v>113</v>
      </c>
      <c r="F508" s="25" t="s">
        <v>94</v>
      </c>
      <c r="G508" s="25" t="s">
        <v>63</v>
      </c>
      <c r="H508" s="25" t="s">
        <v>64</v>
      </c>
      <c r="I508" s="122">
        <v>23928709.677419353</v>
      </c>
      <c r="J508" s="122"/>
      <c r="K508" s="122"/>
      <c r="L508" s="122">
        <v>23514851.612903226</v>
      </c>
      <c r="M508" s="124"/>
      <c r="N508" s="124"/>
    </row>
    <row r="509" spans="1:14" ht="25.5" customHeight="1" x14ac:dyDescent="0.35">
      <c r="A509" s="21" t="s">
        <v>603</v>
      </c>
      <c r="B509" s="19" t="s">
        <v>581</v>
      </c>
      <c r="C509" s="19" t="s">
        <v>582</v>
      </c>
      <c r="D509" s="26" t="s">
        <v>100</v>
      </c>
      <c r="E509" s="25" t="s">
        <v>113</v>
      </c>
      <c r="F509" s="25" t="s">
        <v>94</v>
      </c>
      <c r="G509" s="25" t="s">
        <v>63</v>
      </c>
      <c r="H509" s="25" t="s">
        <v>67</v>
      </c>
      <c r="I509" s="122">
        <v>33500219.35483871</v>
      </c>
      <c r="J509" s="122"/>
      <c r="K509" s="122"/>
      <c r="L509" s="122">
        <v>32920812.903225806</v>
      </c>
      <c r="M509" s="124"/>
      <c r="N509" s="124"/>
    </row>
    <row r="510" spans="1:14" ht="25.5" customHeight="1" x14ac:dyDescent="0.35">
      <c r="A510" s="21" t="s">
        <v>604</v>
      </c>
      <c r="B510" s="19" t="s">
        <v>581</v>
      </c>
      <c r="C510" s="19" t="s">
        <v>582</v>
      </c>
      <c r="D510" s="26" t="s">
        <v>100</v>
      </c>
      <c r="E510" s="25" t="s">
        <v>113</v>
      </c>
      <c r="F510" s="25" t="s">
        <v>94</v>
      </c>
      <c r="G510" s="25" t="s">
        <v>69</v>
      </c>
      <c r="H510" s="25" t="s">
        <v>69</v>
      </c>
      <c r="I510" s="122">
        <v>797638.70967741928</v>
      </c>
      <c r="J510" s="122"/>
      <c r="K510" s="122"/>
      <c r="L510" s="122">
        <v>783845.16129032255</v>
      </c>
      <c r="M510" s="124"/>
      <c r="N510" s="124"/>
    </row>
    <row r="511" spans="1:14" ht="25.5" customHeight="1" x14ac:dyDescent="0.35">
      <c r="A511" s="21" t="s">
        <v>605</v>
      </c>
      <c r="B511" s="19" t="s">
        <v>581</v>
      </c>
      <c r="C511" s="19" t="s">
        <v>582</v>
      </c>
      <c r="D511" s="26" t="s">
        <v>100</v>
      </c>
      <c r="E511" s="25" t="s">
        <v>113</v>
      </c>
      <c r="F511" s="25" t="s">
        <v>94</v>
      </c>
      <c r="G511" s="25" t="s">
        <v>71</v>
      </c>
      <c r="H511" s="25" t="s">
        <v>71</v>
      </c>
      <c r="I511" s="122">
        <v>132954.83870967742</v>
      </c>
      <c r="J511" s="122"/>
      <c r="K511" s="122"/>
      <c r="L511" s="122">
        <v>130658.06451612903</v>
      </c>
      <c r="M511" s="124"/>
      <c r="N511" s="124"/>
    </row>
    <row r="512" spans="1:14" ht="25.5" customHeight="1" x14ac:dyDescent="0.35">
      <c r="A512" s="24" t="s">
        <v>606</v>
      </c>
      <c r="B512" s="19" t="s">
        <v>581</v>
      </c>
      <c r="C512" s="19" t="s">
        <v>607</v>
      </c>
      <c r="D512" s="26" t="s">
        <v>60</v>
      </c>
      <c r="E512" s="27" t="s">
        <v>61</v>
      </c>
      <c r="F512" s="27" t="s">
        <v>62</v>
      </c>
      <c r="G512" s="27" t="s">
        <v>63</v>
      </c>
      <c r="H512" s="27" t="s">
        <v>64</v>
      </c>
      <c r="I512" s="122">
        <v>22603393.548387095</v>
      </c>
      <c r="J512" s="122"/>
      <c r="K512" s="122"/>
      <c r="L512" s="122">
        <v>21734890.322580643</v>
      </c>
      <c r="M512" s="123"/>
      <c r="N512" s="123"/>
    </row>
    <row r="513" spans="1:14" ht="25.5" customHeight="1" x14ac:dyDescent="0.35">
      <c r="A513" s="21" t="s">
        <v>608</v>
      </c>
      <c r="B513" s="19" t="s">
        <v>581</v>
      </c>
      <c r="C513" s="19" t="s">
        <v>607</v>
      </c>
      <c r="D513" s="26" t="s">
        <v>60</v>
      </c>
      <c r="E513" s="27" t="s">
        <v>66</v>
      </c>
      <c r="F513" s="27" t="s">
        <v>62</v>
      </c>
      <c r="G513" s="27" t="s">
        <v>63</v>
      </c>
      <c r="H513" s="27" t="s">
        <v>67</v>
      </c>
      <c r="I513" s="122">
        <v>26155225.806451611</v>
      </c>
      <c r="J513" s="122"/>
      <c r="K513" s="122"/>
      <c r="L513" s="122">
        <v>25702864.516129032</v>
      </c>
      <c r="M513" s="123"/>
      <c r="N513" s="123"/>
    </row>
    <row r="514" spans="1:14" ht="25.5" customHeight="1" x14ac:dyDescent="0.35">
      <c r="A514" s="21" t="s">
        <v>609</v>
      </c>
      <c r="B514" s="19" t="s">
        <v>581</v>
      </c>
      <c r="C514" s="19" t="s">
        <v>607</v>
      </c>
      <c r="D514" s="26" t="s">
        <v>60</v>
      </c>
      <c r="E514" s="27" t="s">
        <v>66</v>
      </c>
      <c r="F514" s="27" t="s">
        <v>62</v>
      </c>
      <c r="G514" s="27" t="s">
        <v>69</v>
      </c>
      <c r="H514" s="27" t="s">
        <v>69</v>
      </c>
      <c r="I514" s="122">
        <v>622748.38709677418</v>
      </c>
      <c r="J514" s="122"/>
      <c r="K514" s="122"/>
      <c r="L514" s="122">
        <v>611974.19354838703</v>
      </c>
      <c r="M514" s="123"/>
      <c r="N514" s="123"/>
    </row>
    <row r="515" spans="1:14" ht="25.5" customHeight="1" x14ac:dyDescent="0.35">
      <c r="A515" s="21" t="s">
        <v>610</v>
      </c>
      <c r="B515" s="19" t="s">
        <v>581</v>
      </c>
      <c r="C515" s="19" t="s">
        <v>607</v>
      </c>
      <c r="D515" s="26" t="s">
        <v>60</v>
      </c>
      <c r="E515" s="27" t="s">
        <v>66</v>
      </c>
      <c r="F515" s="27" t="s">
        <v>62</v>
      </c>
      <c r="G515" s="27" t="s">
        <v>71</v>
      </c>
      <c r="H515" s="27" t="s">
        <v>71</v>
      </c>
      <c r="I515" s="122">
        <v>103819.35483870968</v>
      </c>
      <c r="J515" s="122"/>
      <c r="K515" s="122"/>
      <c r="L515" s="122">
        <v>102012.90322580645</v>
      </c>
      <c r="M515" s="123"/>
      <c r="N515" s="123"/>
    </row>
    <row r="516" spans="1:14" ht="25.5" customHeight="1" x14ac:dyDescent="0.35">
      <c r="A516" s="22" t="s">
        <v>611</v>
      </c>
      <c r="B516" s="19" t="s">
        <v>581</v>
      </c>
      <c r="C516" s="19" t="s">
        <v>607</v>
      </c>
      <c r="D516" s="26" t="s">
        <v>60</v>
      </c>
      <c r="E516" s="25" t="s">
        <v>73</v>
      </c>
      <c r="F516" s="25" t="s">
        <v>74</v>
      </c>
      <c r="G516" s="25" t="s">
        <v>63</v>
      </c>
      <c r="H516" s="25" t="s">
        <v>64</v>
      </c>
      <c r="I516" s="122">
        <v>19412103.225806452</v>
      </c>
      <c r="J516" s="122"/>
      <c r="K516" s="122"/>
      <c r="L516" s="122">
        <v>19076348.387096774</v>
      </c>
      <c r="M516" s="124"/>
      <c r="N516" s="124"/>
    </row>
    <row r="517" spans="1:14" ht="25.5" customHeight="1" x14ac:dyDescent="0.35">
      <c r="A517" s="21" t="s">
        <v>612</v>
      </c>
      <c r="B517" s="19" t="s">
        <v>581</v>
      </c>
      <c r="C517" s="19" t="s">
        <v>607</v>
      </c>
      <c r="D517" s="26" t="s">
        <v>60</v>
      </c>
      <c r="E517" s="25" t="s">
        <v>73</v>
      </c>
      <c r="F517" s="25" t="s">
        <v>74</v>
      </c>
      <c r="G517" s="25" t="s">
        <v>63</v>
      </c>
      <c r="H517" s="25" t="s">
        <v>67</v>
      </c>
      <c r="I517" s="122">
        <v>26885006.451612901</v>
      </c>
      <c r="J517" s="122"/>
      <c r="K517" s="122"/>
      <c r="L517" s="122">
        <v>26420012.903225806</v>
      </c>
      <c r="M517" s="124"/>
      <c r="N517" s="124"/>
    </row>
    <row r="518" spans="1:14" ht="25.5" customHeight="1" x14ac:dyDescent="0.35">
      <c r="A518" s="21" t="s">
        <v>613</v>
      </c>
      <c r="B518" s="19" t="s">
        <v>581</v>
      </c>
      <c r="C518" s="19" t="s">
        <v>607</v>
      </c>
      <c r="D518" s="26" t="s">
        <v>60</v>
      </c>
      <c r="E518" s="25" t="s">
        <v>73</v>
      </c>
      <c r="F518" s="25" t="s">
        <v>74</v>
      </c>
      <c r="G518" s="25" t="s">
        <v>69</v>
      </c>
      <c r="H518" s="25" t="s">
        <v>69</v>
      </c>
      <c r="I518" s="122">
        <v>647083.87096774194</v>
      </c>
      <c r="J518" s="122"/>
      <c r="K518" s="122"/>
      <c r="L518" s="122">
        <v>635896.77419354836</v>
      </c>
      <c r="M518" s="124"/>
      <c r="N518" s="124"/>
    </row>
    <row r="519" spans="1:14" ht="25.5" customHeight="1" x14ac:dyDescent="0.35">
      <c r="A519" s="21" t="s">
        <v>614</v>
      </c>
      <c r="B519" s="19" t="s">
        <v>581</v>
      </c>
      <c r="C519" s="19" t="s">
        <v>607</v>
      </c>
      <c r="D519" s="26" t="s">
        <v>60</v>
      </c>
      <c r="E519" s="25" t="s">
        <v>73</v>
      </c>
      <c r="F519" s="25" t="s">
        <v>74</v>
      </c>
      <c r="G519" s="25" t="s">
        <v>71</v>
      </c>
      <c r="H519" s="25" t="s">
        <v>71</v>
      </c>
      <c r="I519" s="122">
        <v>107845.16129032258</v>
      </c>
      <c r="J519" s="122"/>
      <c r="K519" s="122"/>
      <c r="L519" s="122">
        <v>105987.09677419355</v>
      </c>
      <c r="M519" s="124"/>
      <c r="N519" s="124"/>
    </row>
    <row r="520" spans="1:14" ht="25.5" customHeight="1" x14ac:dyDescent="0.35">
      <c r="A520" s="22" t="s">
        <v>615</v>
      </c>
      <c r="B520" s="19" t="s">
        <v>581</v>
      </c>
      <c r="C520" s="19" t="s">
        <v>607</v>
      </c>
      <c r="D520" s="26" t="s">
        <v>60</v>
      </c>
      <c r="E520" s="27" t="s">
        <v>61</v>
      </c>
      <c r="F520" s="27" t="s">
        <v>79</v>
      </c>
      <c r="G520" s="27" t="s">
        <v>63</v>
      </c>
      <c r="H520" s="27" t="s">
        <v>64</v>
      </c>
      <c r="I520" s="122">
        <v>19874812.903225806</v>
      </c>
      <c r="J520" s="122"/>
      <c r="K520" s="122"/>
      <c r="L520" s="122">
        <v>19531058.064516127</v>
      </c>
      <c r="M520" s="123"/>
      <c r="N520" s="123"/>
    </row>
    <row r="521" spans="1:14" ht="25.5" customHeight="1" x14ac:dyDescent="0.35">
      <c r="A521" s="21" t="s">
        <v>616</v>
      </c>
      <c r="B521" s="19" t="s">
        <v>581</v>
      </c>
      <c r="C521" s="19" t="s">
        <v>607</v>
      </c>
      <c r="D521" s="26" t="s">
        <v>60</v>
      </c>
      <c r="E521" s="27" t="s">
        <v>66</v>
      </c>
      <c r="F521" s="27" t="s">
        <v>79</v>
      </c>
      <c r="G521" s="27" t="s">
        <v>63</v>
      </c>
      <c r="H521" s="27" t="s">
        <v>67</v>
      </c>
      <c r="I521" s="122">
        <v>27824735.483870968</v>
      </c>
      <c r="J521" s="122"/>
      <c r="K521" s="122"/>
      <c r="L521" s="122">
        <v>27343483.870967742</v>
      </c>
      <c r="M521" s="123"/>
      <c r="N521" s="123"/>
    </row>
    <row r="522" spans="1:14" ht="25.5" customHeight="1" x14ac:dyDescent="0.35">
      <c r="A522" s="21" t="s">
        <v>617</v>
      </c>
      <c r="B522" s="19" t="s">
        <v>581</v>
      </c>
      <c r="C522" s="19" t="s">
        <v>607</v>
      </c>
      <c r="D522" s="26" t="s">
        <v>60</v>
      </c>
      <c r="E522" s="27" t="s">
        <v>66</v>
      </c>
      <c r="F522" s="27" t="s">
        <v>79</v>
      </c>
      <c r="G522" s="27" t="s">
        <v>69</v>
      </c>
      <c r="H522" s="27" t="s">
        <v>69</v>
      </c>
      <c r="I522" s="122">
        <v>662503.22580645164</v>
      </c>
      <c r="J522" s="122"/>
      <c r="K522" s="122"/>
      <c r="L522" s="122">
        <v>651045.16129032255</v>
      </c>
      <c r="M522" s="123"/>
      <c r="N522" s="123"/>
    </row>
    <row r="523" spans="1:14" ht="25.5" customHeight="1" x14ac:dyDescent="0.35">
      <c r="A523" s="21" t="s">
        <v>618</v>
      </c>
      <c r="B523" s="19" t="s">
        <v>581</v>
      </c>
      <c r="C523" s="19" t="s">
        <v>607</v>
      </c>
      <c r="D523" s="26" t="s">
        <v>60</v>
      </c>
      <c r="E523" s="27" t="s">
        <v>66</v>
      </c>
      <c r="F523" s="27" t="s">
        <v>79</v>
      </c>
      <c r="G523" s="27" t="s">
        <v>71</v>
      </c>
      <c r="H523" s="27" t="s">
        <v>71</v>
      </c>
      <c r="I523" s="122">
        <v>110425.80645161289</v>
      </c>
      <c r="J523" s="122"/>
      <c r="K523" s="122"/>
      <c r="L523" s="122">
        <v>108516.12903225806</v>
      </c>
      <c r="M523" s="123"/>
      <c r="N523" s="123"/>
    </row>
    <row r="524" spans="1:14" ht="25.5" customHeight="1" x14ac:dyDescent="0.35">
      <c r="A524" s="22" t="s">
        <v>619</v>
      </c>
      <c r="B524" s="19" t="s">
        <v>581</v>
      </c>
      <c r="C524" s="19" t="s">
        <v>607</v>
      </c>
      <c r="D524" s="26" t="s">
        <v>60</v>
      </c>
      <c r="E524" s="25" t="s">
        <v>113</v>
      </c>
      <c r="F524" s="25" t="s">
        <v>84</v>
      </c>
      <c r="G524" s="25" t="s">
        <v>63</v>
      </c>
      <c r="H524" s="25" t="s">
        <v>64</v>
      </c>
      <c r="I524" s="122">
        <v>21143419.35483871</v>
      </c>
      <c r="J524" s="122"/>
      <c r="K524" s="122"/>
      <c r="L524" s="122">
        <v>20777729.032258064</v>
      </c>
      <c r="M524" s="124"/>
      <c r="N524" s="124"/>
    </row>
    <row r="525" spans="1:14" ht="25.5" customHeight="1" x14ac:dyDescent="0.35">
      <c r="A525" s="21" t="s">
        <v>620</v>
      </c>
      <c r="B525" s="19" t="s">
        <v>581</v>
      </c>
      <c r="C525" s="19" t="s">
        <v>607</v>
      </c>
      <c r="D525" s="26" t="s">
        <v>60</v>
      </c>
      <c r="E525" s="25" t="s">
        <v>113</v>
      </c>
      <c r="F525" s="25" t="s">
        <v>84</v>
      </c>
      <c r="G525" s="25" t="s">
        <v>63</v>
      </c>
      <c r="H525" s="25" t="s">
        <v>67</v>
      </c>
      <c r="I525" s="122">
        <v>29600761.290322579</v>
      </c>
      <c r="J525" s="122"/>
      <c r="K525" s="122"/>
      <c r="L525" s="122">
        <v>29088800</v>
      </c>
      <c r="M525" s="124"/>
      <c r="N525" s="124"/>
    </row>
    <row r="526" spans="1:14" ht="25.5" customHeight="1" x14ac:dyDescent="0.35">
      <c r="A526" s="21" t="s">
        <v>621</v>
      </c>
      <c r="B526" s="19" t="s">
        <v>581</v>
      </c>
      <c r="C526" s="19" t="s">
        <v>607</v>
      </c>
      <c r="D526" s="26" t="s">
        <v>60</v>
      </c>
      <c r="E526" s="25" t="s">
        <v>113</v>
      </c>
      <c r="F526" s="25" t="s">
        <v>84</v>
      </c>
      <c r="G526" s="25" t="s">
        <v>69</v>
      </c>
      <c r="H526" s="25" t="s">
        <v>69</v>
      </c>
      <c r="I526" s="122">
        <v>704787.09677419357</v>
      </c>
      <c r="J526" s="122"/>
      <c r="K526" s="122"/>
      <c r="L526" s="122">
        <v>692606.45161290315</v>
      </c>
      <c r="M526" s="124"/>
      <c r="N526" s="124"/>
    </row>
    <row r="527" spans="1:14" ht="25.5" customHeight="1" x14ac:dyDescent="0.35">
      <c r="A527" s="21" t="s">
        <v>622</v>
      </c>
      <c r="B527" s="19" t="s">
        <v>581</v>
      </c>
      <c r="C527" s="19" t="s">
        <v>607</v>
      </c>
      <c r="D527" s="26" t="s">
        <v>60</v>
      </c>
      <c r="E527" s="25" t="s">
        <v>113</v>
      </c>
      <c r="F527" s="25" t="s">
        <v>84</v>
      </c>
      <c r="G527" s="25" t="s">
        <v>71</v>
      </c>
      <c r="H527" s="25" t="s">
        <v>71</v>
      </c>
      <c r="I527" s="122">
        <v>117470.96774193548</v>
      </c>
      <c r="J527" s="122"/>
      <c r="K527" s="122"/>
      <c r="L527" s="122">
        <v>115432.25806451612</v>
      </c>
      <c r="M527" s="124"/>
      <c r="N527" s="124"/>
    </row>
    <row r="528" spans="1:14" ht="25.5" customHeight="1" x14ac:dyDescent="0.35">
      <c r="A528" s="22" t="s">
        <v>623</v>
      </c>
      <c r="B528" s="19" t="s">
        <v>581</v>
      </c>
      <c r="C528" s="19" t="s">
        <v>607</v>
      </c>
      <c r="D528" s="26" t="s">
        <v>60</v>
      </c>
      <c r="E528" s="27" t="s">
        <v>61</v>
      </c>
      <c r="F528" s="27" t="s">
        <v>89</v>
      </c>
      <c r="G528" s="27" t="s">
        <v>63</v>
      </c>
      <c r="H528" s="27" t="s">
        <v>64</v>
      </c>
      <c r="I528" s="122">
        <v>22492993.548387095</v>
      </c>
      <c r="J528" s="122"/>
      <c r="K528" s="122"/>
      <c r="L528" s="122">
        <v>22103961.290322579</v>
      </c>
      <c r="M528" s="124"/>
      <c r="N528" s="124"/>
    </row>
    <row r="529" spans="1:14" ht="25.5" customHeight="1" x14ac:dyDescent="0.35">
      <c r="A529" s="21" t="s">
        <v>624</v>
      </c>
      <c r="B529" s="19" t="s">
        <v>581</v>
      </c>
      <c r="C529" s="19" t="s">
        <v>607</v>
      </c>
      <c r="D529" s="26" t="s">
        <v>60</v>
      </c>
      <c r="E529" s="27" t="s">
        <v>66</v>
      </c>
      <c r="F529" s="27" t="s">
        <v>89</v>
      </c>
      <c r="G529" s="27" t="s">
        <v>63</v>
      </c>
      <c r="H529" s="27" t="s">
        <v>67</v>
      </c>
      <c r="I529" s="122">
        <v>31490206.451612901</v>
      </c>
      <c r="J529" s="122"/>
      <c r="K529" s="122"/>
      <c r="L529" s="122">
        <v>30945548.387096774</v>
      </c>
      <c r="M529" s="124"/>
      <c r="N529" s="124"/>
    </row>
    <row r="530" spans="1:14" ht="25.5" customHeight="1" x14ac:dyDescent="0.35">
      <c r="A530" s="21" t="s">
        <v>625</v>
      </c>
      <c r="B530" s="19" t="s">
        <v>581</v>
      </c>
      <c r="C530" s="19" t="s">
        <v>607</v>
      </c>
      <c r="D530" s="26" t="s">
        <v>60</v>
      </c>
      <c r="E530" s="27" t="s">
        <v>66</v>
      </c>
      <c r="F530" s="27" t="s">
        <v>89</v>
      </c>
      <c r="G530" s="27" t="s">
        <v>69</v>
      </c>
      <c r="H530" s="27" t="s">
        <v>69</v>
      </c>
      <c r="I530" s="122">
        <v>749780.6451612903</v>
      </c>
      <c r="J530" s="122"/>
      <c r="K530" s="122"/>
      <c r="L530" s="122">
        <v>736812.90322580643</v>
      </c>
      <c r="M530" s="124"/>
      <c r="N530" s="124"/>
    </row>
    <row r="531" spans="1:14" ht="25.5" customHeight="1" x14ac:dyDescent="0.35">
      <c r="A531" s="21" t="s">
        <v>626</v>
      </c>
      <c r="B531" s="19" t="s">
        <v>581</v>
      </c>
      <c r="C531" s="19" t="s">
        <v>607</v>
      </c>
      <c r="D531" s="26" t="s">
        <v>60</v>
      </c>
      <c r="E531" s="27" t="s">
        <v>66</v>
      </c>
      <c r="F531" s="27" t="s">
        <v>89</v>
      </c>
      <c r="G531" s="27" t="s">
        <v>71</v>
      </c>
      <c r="H531" s="27" t="s">
        <v>71</v>
      </c>
      <c r="I531" s="122">
        <v>124980.64516129032</v>
      </c>
      <c r="J531" s="122"/>
      <c r="K531" s="122"/>
      <c r="L531" s="122">
        <v>122812.90322580645</v>
      </c>
      <c r="M531" s="124"/>
      <c r="N531" s="124"/>
    </row>
    <row r="532" spans="1:14" ht="25.5" customHeight="1" x14ac:dyDescent="0.35">
      <c r="A532" s="22" t="s">
        <v>627</v>
      </c>
      <c r="B532" s="19" t="s">
        <v>581</v>
      </c>
      <c r="C532" s="19" t="s">
        <v>607</v>
      </c>
      <c r="D532" s="26" t="s">
        <v>60</v>
      </c>
      <c r="E532" s="25" t="s">
        <v>113</v>
      </c>
      <c r="F532" s="25" t="s">
        <v>94</v>
      </c>
      <c r="G532" s="25" t="s">
        <v>63</v>
      </c>
      <c r="H532" s="25" t="s">
        <v>64</v>
      </c>
      <c r="I532" s="122">
        <v>23928709.677419353</v>
      </c>
      <c r="J532" s="122"/>
      <c r="K532" s="122"/>
      <c r="L532" s="122">
        <v>23514851.612903226</v>
      </c>
      <c r="M532" s="124"/>
      <c r="N532" s="124"/>
    </row>
    <row r="533" spans="1:14" ht="25.5" customHeight="1" x14ac:dyDescent="0.35">
      <c r="A533" s="21" t="s">
        <v>628</v>
      </c>
      <c r="B533" s="19" t="s">
        <v>581</v>
      </c>
      <c r="C533" s="19" t="s">
        <v>607</v>
      </c>
      <c r="D533" s="26" t="s">
        <v>60</v>
      </c>
      <c r="E533" s="25" t="s">
        <v>113</v>
      </c>
      <c r="F533" s="25" t="s">
        <v>94</v>
      </c>
      <c r="G533" s="25" t="s">
        <v>63</v>
      </c>
      <c r="H533" s="25" t="s">
        <v>67</v>
      </c>
      <c r="I533" s="122">
        <v>33500206.451612901</v>
      </c>
      <c r="J533" s="122"/>
      <c r="K533" s="122"/>
      <c r="L533" s="122">
        <v>32920800</v>
      </c>
      <c r="M533" s="124"/>
      <c r="N533" s="124"/>
    </row>
    <row r="534" spans="1:14" ht="25.5" customHeight="1" x14ac:dyDescent="0.35">
      <c r="A534" s="21" t="s">
        <v>629</v>
      </c>
      <c r="B534" s="19" t="s">
        <v>581</v>
      </c>
      <c r="C534" s="19" t="s">
        <v>607</v>
      </c>
      <c r="D534" s="26" t="s">
        <v>60</v>
      </c>
      <c r="E534" s="25" t="s">
        <v>113</v>
      </c>
      <c r="F534" s="25" t="s">
        <v>94</v>
      </c>
      <c r="G534" s="25" t="s">
        <v>69</v>
      </c>
      <c r="H534" s="25" t="s">
        <v>69</v>
      </c>
      <c r="I534" s="122">
        <v>797638.70967741928</v>
      </c>
      <c r="J534" s="122"/>
      <c r="K534" s="122"/>
      <c r="L534" s="122">
        <v>783845.16129032255</v>
      </c>
      <c r="M534" s="124"/>
      <c r="N534" s="124"/>
    </row>
    <row r="535" spans="1:14" ht="25.5" customHeight="1" x14ac:dyDescent="0.35">
      <c r="A535" s="21" t="s">
        <v>630</v>
      </c>
      <c r="B535" s="19" t="s">
        <v>581</v>
      </c>
      <c r="C535" s="19" t="s">
        <v>607</v>
      </c>
      <c r="D535" s="26" t="s">
        <v>60</v>
      </c>
      <c r="E535" s="25" t="s">
        <v>113</v>
      </c>
      <c r="F535" s="25" t="s">
        <v>94</v>
      </c>
      <c r="G535" s="25" t="s">
        <v>71</v>
      </c>
      <c r="H535" s="25" t="s">
        <v>71</v>
      </c>
      <c r="I535" s="122">
        <v>132941.93548387097</v>
      </c>
      <c r="J535" s="122"/>
      <c r="K535" s="122"/>
      <c r="L535" s="122">
        <v>130645.16129032258</v>
      </c>
      <c r="M535" s="124"/>
      <c r="N535" s="124"/>
    </row>
    <row r="536" spans="1:14" ht="25.5" customHeight="1" x14ac:dyDescent="0.35">
      <c r="A536" s="24" t="s">
        <v>631</v>
      </c>
      <c r="B536" s="19" t="s">
        <v>581</v>
      </c>
      <c r="C536" s="19" t="s">
        <v>632</v>
      </c>
      <c r="D536" s="26" t="s">
        <v>60</v>
      </c>
      <c r="E536" s="27" t="s">
        <v>61</v>
      </c>
      <c r="F536" s="27" t="s">
        <v>62</v>
      </c>
      <c r="G536" s="27" t="s">
        <v>63</v>
      </c>
      <c r="H536" s="27" t="s">
        <v>64</v>
      </c>
      <c r="I536" s="122">
        <v>22603393.548387095</v>
      </c>
      <c r="J536" s="122"/>
      <c r="K536" s="122"/>
      <c r="L536" s="122">
        <v>21734890.322580643</v>
      </c>
      <c r="M536" s="123"/>
      <c r="N536" s="123"/>
    </row>
    <row r="537" spans="1:14" ht="25.5" customHeight="1" x14ac:dyDescent="0.35">
      <c r="A537" s="21" t="s">
        <v>633</v>
      </c>
      <c r="B537" s="19" t="s">
        <v>581</v>
      </c>
      <c r="C537" s="19" t="s">
        <v>632</v>
      </c>
      <c r="D537" s="26" t="s">
        <v>60</v>
      </c>
      <c r="E537" s="27" t="s">
        <v>66</v>
      </c>
      <c r="F537" s="27" t="s">
        <v>62</v>
      </c>
      <c r="G537" s="27" t="s">
        <v>63</v>
      </c>
      <c r="H537" s="27" t="s">
        <v>67</v>
      </c>
      <c r="I537" s="122">
        <v>26155225.806451611</v>
      </c>
      <c r="J537" s="122"/>
      <c r="K537" s="122"/>
      <c r="L537" s="122">
        <v>25702864.516129032</v>
      </c>
      <c r="M537" s="123"/>
      <c r="N537" s="123"/>
    </row>
    <row r="538" spans="1:14" ht="25.5" customHeight="1" x14ac:dyDescent="0.35">
      <c r="A538" s="21" t="s">
        <v>634</v>
      </c>
      <c r="B538" s="19" t="s">
        <v>581</v>
      </c>
      <c r="C538" s="19" t="s">
        <v>632</v>
      </c>
      <c r="D538" s="26" t="s">
        <v>60</v>
      </c>
      <c r="E538" s="27" t="s">
        <v>66</v>
      </c>
      <c r="F538" s="27" t="s">
        <v>62</v>
      </c>
      <c r="G538" s="27" t="s">
        <v>69</v>
      </c>
      <c r="H538" s="27" t="s">
        <v>69</v>
      </c>
      <c r="I538" s="122">
        <v>622748.38709677418</v>
      </c>
      <c r="J538" s="122"/>
      <c r="K538" s="122"/>
      <c r="L538" s="122">
        <v>611974.19354838703</v>
      </c>
      <c r="M538" s="123"/>
      <c r="N538" s="123"/>
    </row>
    <row r="539" spans="1:14" ht="25.5" customHeight="1" x14ac:dyDescent="0.35">
      <c r="A539" s="21" t="s">
        <v>635</v>
      </c>
      <c r="B539" s="19" t="s">
        <v>581</v>
      </c>
      <c r="C539" s="19" t="s">
        <v>632</v>
      </c>
      <c r="D539" s="26" t="s">
        <v>60</v>
      </c>
      <c r="E539" s="27" t="s">
        <v>66</v>
      </c>
      <c r="F539" s="27" t="s">
        <v>62</v>
      </c>
      <c r="G539" s="27" t="s">
        <v>71</v>
      </c>
      <c r="H539" s="27" t="s">
        <v>71</v>
      </c>
      <c r="I539" s="122">
        <v>103819.35483870968</v>
      </c>
      <c r="J539" s="122"/>
      <c r="K539" s="122"/>
      <c r="L539" s="122">
        <v>102012.90322580645</v>
      </c>
      <c r="M539" s="123"/>
      <c r="N539" s="123"/>
    </row>
    <row r="540" spans="1:14" ht="25.5" customHeight="1" x14ac:dyDescent="0.35">
      <c r="A540" s="22" t="s">
        <v>636</v>
      </c>
      <c r="B540" s="19" t="s">
        <v>581</v>
      </c>
      <c r="C540" s="19" t="s">
        <v>632</v>
      </c>
      <c r="D540" s="26" t="s">
        <v>60</v>
      </c>
      <c r="E540" s="25" t="s">
        <v>73</v>
      </c>
      <c r="F540" s="25" t="s">
        <v>74</v>
      </c>
      <c r="G540" s="25" t="s">
        <v>63</v>
      </c>
      <c r="H540" s="25" t="s">
        <v>64</v>
      </c>
      <c r="I540" s="122">
        <v>19412103.225806452</v>
      </c>
      <c r="J540" s="122"/>
      <c r="K540" s="122"/>
      <c r="L540" s="122">
        <v>19076348.387096774</v>
      </c>
      <c r="M540" s="124"/>
      <c r="N540" s="124"/>
    </row>
    <row r="541" spans="1:14" ht="25.5" customHeight="1" x14ac:dyDescent="0.35">
      <c r="A541" s="21" t="s">
        <v>637</v>
      </c>
      <c r="B541" s="19" t="s">
        <v>581</v>
      </c>
      <c r="C541" s="19" t="s">
        <v>632</v>
      </c>
      <c r="D541" s="26" t="s">
        <v>60</v>
      </c>
      <c r="E541" s="25" t="s">
        <v>73</v>
      </c>
      <c r="F541" s="25" t="s">
        <v>74</v>
      </c>
      <c r="G541" s="25" t="s">
        <v>63</v>
      </c>
      <c r="H541" s="25" t="s">
        <v>67</v>
      </c>
      <c r="I541" s="122">
        <v>26885006.451612901</v>
      </c>
      <c r="J541" s="122"/>
      <c r="K541" s="122"/>
      <c r="L541" s="122">
        <v>26420012.903225806</v>
      </c>
      <c r="M541" s="124"/>
      <c r="N541" s="124"/>
    </row>
    <row r="542" spans="1:14" ht="25.5" customHeight="1" x14ac:dyDescent="0.35">
      <c r="A542" s="21" t="s">
        <v>638</v>
      </c>
      <c r="B542" s="19" t="s">
        <v>581</v>
      </c>
      <c r="C542" s="19" t="s">
        <v>632</v>
      </c>
      <c r="D542" s="26" t="s">
        <v>60</v>
      </c>
      <c r="E542" s="25" t="s">
        <v>73</v>
      </c>
      <c r="F542" s="25" t="s">
        <v>74</v>
      </c>
      <c r="G542" s="25" t="s">
        <v>69</v>
      </c>
      <c r="H542" s="25" t="s">
        <v>69</v>
      </c>
      <c r="I542" s="122">
        <v>647083.87096774194</v>
      </c>
      <c r="J542" s="122"/>
      <c r="K542" s="122"/>
      <c r="L542" s="122">
        <v>635896.77419354836</v>
      </c>
      <c r="M542" s="124"/>
      <c r="N542" s="124"/>
    </row>
    <row r="543" spans="1:14" ht="25.5" customHeight="1" x14ac:dyDescent="0.35">
      <c r="A543" s="21" t="s">
        <v>639</v>
      </c>
      <c r="B543" s="19" t="s">
        <v>581</v>
      </c>
      <c r="C543" s="19" t="s">
        <v>632</v>
      </c>
      <c r="D543" s="26" t="s">
        <v>60</v>
      </c>
      <c r="E543" s="25" t="s">
        <v>73</v>
      </c>
      <c r="F543" s="25" t="s">
        <v>74</v>
      </c>
      <c r="G543" s="25" t="s">
        <v>71</v>
      </c>
      <c r="H543" s="25" t="s">
        <v>71</v>
      </c>
      <c r="I543" s="122">
        <v>107845.16129032258</v>
      </c>
      <c r="J543" s="122"/>
      <c r="K543" s="122"/>
      <c r="L543" s="122">
        <v>105987.09677419355</v>
      </c>
      <c r="M543" s="124"/>
      <c r="N543" s="124"/>
    </row>
    <row r="544" spans="1:14" ht="25.5" customHeight="1" x14ac:dyDescent="0.35">
      <c r="A544" s="22" t="s">
        <v>640</v>
      </c>
      <c r="B544" s="19" t="s">
        <v>581</v>
      </c>
      <c r="C544" s="19" t="s">
        <v>632</v>
      </c>
      <c r="D544" s="26" t="s">
        <v>60</v>
      </c>
      <c r="E544" s="27" t="s">
        <v>61</v>
      </c>
      <c r="F544" s="27" t="s">
        <v>79</v>
      </c>
      <c r="G544" s="27" t="s">
        <v>63</v>
      </c>
      <c r="H544" s="27" t="s">
        <v>64</v>
      </c>
      <c r="I544" s="122">
        <v>19874812.903225806</v>
      </c>
      <c r="J544" s="122"/>
      <c r="K544" s="122"/>
      <c r="L544" s="122">
        <v>19531058.064516127</v>
      </c>
      <c r="M544" s="123"/>
      <c r="N544" s="123"/>
    </row>
    <row r="545" spans="1:14" ht="25.5" customHeight="1" x14ac:dyDescent="0.35">
      <c r="A545" s="21" t="s">
        <v>641</v>
      </c>
      <c r="B545" s="19" t="s">
        <v>581</v>
      </c>
      <c r="C545" s="19" t="s">
        <v>632</v>
      </c>
      <c r="D545" s="26" t="s">
        <v>60</v>
      </c>
      <c r="E545" s="27" t="s">
        <v>66</v>
      </c>
      <c r="F545" s="27" t="s">
        <v>79</v>
      </c>
      <c r="G545" s="27" t="s">
        <v>63</v>
      </c>
      <c r="H545" s="27" t="s">
        <v>67</v>
      </c>
      <c r="I545" s="122">
        <v>27824735.483870968</v>
      </c>
      <c r="J545" s="122"/>
      <c r="K545" s="122"/>
      <c r="L545" s="122">
        <v>27343483.870967742</v>
      </c>
      <c r="M545" s="123"/>
      <c r="N545" s="123"/>
    </row>
    <row r="546" spans="1:14" ht="25.5" customHeight="1" x14ac:dyDescent="0.35">
      <c r="A546" s="21" t="s">
        <v>642</v>
      </c>
      <c r="B546" s="19" t="s">
        <v>581</v>
      </c>
      <c r="C546" s="19" t="s">
        <v>632</v>
      </c>
      <c r="D546" s="26" t="s">
        <v>60</v>
      </c>
      <c r="E546" s="27" t="s">
        <v>66</v>
      </c>
      <c r="F546" s="27" t="s">
        <v>79</v>
      </c>
      <c r="G546" s="27" t="s">
        <v>69</v>
      </c>
      <c r="H546" s="27" t="s">
        <v>69</v>
      </c>
      <c r="I546" s="122">
        <v>662503.22580645164</v>
      </c>
      <c r="J546" s="122"/>
      <c r="K546" s="122"/>
      <c r="L546" s="122">
        <v>651045.16129032255</v>
      </c>
      <c r="M546" s="123"/>
      <c r="N546" s="123"/>
    </row>
    <row r="547" spans="1:14" ht="25.5" customHeight="1" x14ac:dyDescent="0.35">
      <c r="A547" s="21" t="s">
        <v>643</v>
      </c>
      <c r="B547" s="19" t="s">
        <v>581</v>
      </c>
      <c r="C547" s="19" t="s">
        <v>632</v>
      </c>
      <c r="D547" s="26" t="s">
        <v>60</v>
      </c>
      <c r="E547" s="27" t="s">
        <v>66</v>
      </c>
      <c r="F547" s="27" t="s">
        <v>79</v>
      </c>
      <c r="G547" s="27" t="s">
        <v>71</v>
      </c>
      <c r="H547" s="27" t="s">
        <v>71</v>
      </c>
      <c r="I547" s="122">
        <v>110425.80645161289</v>
      </c>
      <c r="J547" s="122"/>
      <c r="K547" s="122"/>
      <c r="L547" s="122">
        <v>108516.12903225806</v>
      </c>
      <c r="M547" s="123"/>
      <c r="N547" s="123"/>
    </row>
    <row r="548" spans="1:14" ht="25.5" customHeight="1" x14ac:dyDescent="0.35">
      <c r="A548" s="22" t="s">
        <v>644</v>
      </c>
      <c r="B548" s="19" t="s">
        <v>581</v>
      </c>
      <c r="C548" s="19" t="s">
        <v>632</v>
      </c>
      <c r="D548" s="26" t="s">
        <v>60</v>
      </c>
      <c r="E548" s="25" t="s">
        <v>113</v>
      </c>
      <c r="F548" s="25" t="s">
        <v>84</v>
      </c>
      <c r="G548" s="25" t="s">
        <v>63</v>
      </c>
      <c r="H548" s="25" t="s">
        <v>64</v>
      </c>
      <c r="I548" s="122">
        <v>21143419.35483871</v>
      </c>
      <c r="J548" s="122"/>
      <c r="K548" s="122"/>
      <c r="L548" s="122">
        <v>20777729.032258064</v>
      </c>
      <c r="M548" s="124"/>
      <c r="N548" s="124"/>
    </row>
    <row r="549" spans="1:14" ht="25.5" customHeight="1" x14ac:dyDescent="0.35">
      <c r="A549" s="21" t="s">
        <v>645</v>
      </c>
      <c r="B549" s="19" t="s">
        <v>581</v>
      </c>
      <c r="C549" s="19" t="s">
        <v>632</v>
      </c>
      <c r="D549" s="26" t="s">
        <v>60</v>
      </c>
      <c r="E549" s="25" t="s">
        <v>113</v>
      </c>
      <c r="F549" s="25" t="s">
        <v>84</v>
      </c>
      <c r="G549" s="25" t="s">
        <v>63</v>
      </c>
      <c r="H549" s="25" t="s">
        <v>67</v>
      </c>
      <c r="I549" s="122">
        <v>29600761.290322579</v>
      </c>
      <c r="J549" s="122"/>
      <c r="K549" s="122"/>
      <c r="L549" s="122">
        <v>29088800</v>
      </c>
      <c r="M549" s="124"/>
      <c r="N549" s="124"/>
    </row>
    <row r="550" spans="1:14" ht="25.5" customHeight="1" x14ac:dyDescent="0.35">
      <c r="A550" s="21" t="s">
        <v>646</v>
      </c>
      <c r="B550" s="19" t="s">
        <v>581</v>
      </c>
      <c r="C550" s="19" t="s">
        <v>632</v>
      </c>
      <c r="D550" s="26" t="s">
        <v>60</v>
      </c>
      <c r="E550" s="25" t="s">
        <v>113</v>
      </c>
      <c r="F550" s="25" t="s">
        <v>84</v>
      </c>
      <c r="G550" s="25" t="s">
        <v>69</v>
      </c>
      <c r="H550" s="25" t="s">
        <v>69</v>
      </c>
      <c r="I550" s="122">
        <v>704787.09677419357</v>
      </c>
      <c r="J550" s="122"/>
      <c r="K550" s="122"/>
      <c r="L550" s="122">
        <v>692606.45161290315</v>
      </c>
      <c r="M550" s="124"/>
      <c r="N550" s="124"/>
    </row>
    <row r="551" spans="1:14" ht="25.5" customHeight="1" x14ac:dyDescent="0.35">
      <c r="A551" s="21" t="s">
        <v>647</v>
      </c>
      <c r="B551" s="19" t="s">
        <v>581</v>
      </c>
      <c r="C551" s="19" t="s">
        <v>632</v>
      </c>
      <c r="D551" s="26" t="s">
        <v>60</v>
      </c>
      <c r="E551" s="25" t="s">
        <v>113</v>
      </c>
      <c r="F551" s="25" t="s">
        <v>84</v>
      </c>
      <c r="G551" s="25" t="s">
        <v>71</v>
      </c>
      <c r="H551" s="25" t="s">
        <v>71</v>
      </c>
      <c r="I551" s="122">
        <v>117470.96774193548</v>
      </c>
      <c r="J551" s="122"/>
      <c r="K551" s="122"/>
      <c r="L551" s="122">
        <v>115432.25806451612</v>
      </c>
      <c r="M551" s="124"/>
      <c r="N551" s="124"/>
    </row>
    <row r="552" spans="1:14" ht="25.5" customHeight="1" x14ac:dyDescent="0.35">
      <c r="A552" s="22" t="s">
        <v>648</v>
      </c>
      <c r="B552" s="19" t="s">
        <v>581</v>
      </c>
      <c r="C552" s="19" t="s">
        <v>632</v>
      </c>
      <c r="D552" s="26" t="s">
        <v>60</v>
      </c>
      <c r="E552" s="27" t="s">
        <v>61</v>
      </c>
      <c r="F552" s="27" t="s">
        <v>89</v>
      </c>
      <c r="G552" s="27" t="s">
        <v>63</v>
      </c>
      <c r="H552" s="27" t="s">
        <v>64</v>
      </c>
      <c r="I552" s="122">
        <v>22492993.548387095</v>
      </c>
      <c r="J552" s="122"/>
      <c r="K552" s="122"/>
      <c r="L552" s="122">
        <v>22103961.290322579</v>
      </c>
      <c r="M552" s="124"/>
      <c r="N552" s="124"/>
    </row>
    <row r="553" spans="1:14" ht="25.5" customHeight="1" x14ac:dyDescent="0.35">
      <c r="A553" s="21" t="s">
        <v>649</v>
      </c>
      <c r="B553" s="19" t="s">
        <v>581</v>
      </c>
      <c r="C553" s="19" t="s">
        <v>632</v>
      </c>
      <c r="D553" s="26" t="s">
        <v>60</v>
      </c>
      <c r="E553" s="27" t="s">
        <v>66</v>
      </c>
      <c r="F553" s="27" t="s">
        <v>89</v>
      </c>
      <c r="G553" s="27" t="s">
        <v>63</v>
      </c>
      <c r="H553" s="27" t="s">
        <v>67</v>
      </c>
      <c r="I553" s="122">
        <v>31490206.451612901</v>
      </c>
      <c r="J553" s="122"/>
      <c r="K553" s="122"/>
      <c r="L553" s="122">
        <v>30945548.387096774</v>
      </c>
      <c r="M553" s="124"/>
      <c r="N553" s="124"/>
    </row>
    <row r="554" spans="1:14" ht="25.5" customHeight="1" x14ac:dyDescent="0.35">
      <c r="A554" s="21" t="s">
        <v>650</v>
      </c>
      <c r="B554" s="19" t="s">
        <v>581</v>
      </c>
      <c r="C554" s="19" t="s">
        <v>632</v>
      </c>
      <c r="D554" s="26" t="s">
        <v>60</v>
      </c>
      <c r="E554" s="27" t="s">
        <v>66</v>
      </c>
      <c r="F554" s="27" t="s">
        <v>89</v>
      </c>
      <c r="G554" s="27" t="s">
        <v>69</v>
      </c>
      <c r="H554" s="27" t="s">
        <v>69</v>
      </c>
      <c r="I554" s="122">
        <v>749780.6451612903</v>
      </c>
      <c r="J554" s="122"/>
      <c r="K554" s="122"/>
      <c r="L554" s="122">
        <v>736812.90322580643</v>
      </c>
      <c r="M554" s="124"/>
      <c r="N554" s="124"/>
    </row>
    <row r="555" spans="1:14" ht="25.5" customHeight="1" x14ac:dyDescent="0.35">
      <c r="A555" s="21" t="s">
        <v>651</v>
      </c>
      <c r="B555" s="19" t="s">
        <v>581</v>
      </c>
      <c r="C555" s="19" t="s">
        <v>632</v>
      </c>
      <c r="D555" s="26" t="s">
        <v>60</v>
      </c>
      <c r="E555" s="27" t="s">
        <v>66</v>
      </c>
      <c r="F555" s="27" t="s">
        <v>89</v>
      </c>
      <c r="G555" s="27" t="s">
        <v>71</v>
      </c>
      <c r="H555" s="27" t="s">
        <v>71</v>
      </c>
      <c r="I555" s="122">
        <v>124980.64516129032</v>
      </c>
      <c r="J555" s="122"/>
      <c r="K555" s="122"/>
      <c r="L555" s="122">
        <v>122812.90322580645</v>
      </c>
      <c r="M555" s="124"/>
      <c r="N555" s="124"/>
    </row>
    <row r="556" spans="1:14" ht="25.5" customHeight="1" x14ac:dyDescent="0.35">
      <c r="A556" s="22" t="s">
        <v>652</v>
      </c>
      <c r="B556" s="19" t="s">
        <v>581</v>
      </c>
      <c r="C556" s="19" t="s">
        <v>632</v>
      </c>
      <c r="D556" s="26" t="s">
        <v>60</v>
      </c>
      <c r="E556" s="25" t="s">
        <v>113</v>
      </c>
      <c r="F556" s="25" t="s">
        <v>94</v>
      </c>
      <c r="G556" s="25" t="s">
        <v>63</v>
      </c>
      <c r="H556" s="25" t="s">
        <v>64</v>
      </c>
      <c r="I556" s="122">
        <v>23928709.677419353</v>
      </c>
      <c r="J556" s="122"/>
      <c r="K556" s="122"/>
      <c r="L556" s="122">
        <v>23514851.612903226</v>
      </c>
      <c r="M556" s="124"/>
      <c r="N556" s="124"/>
    </row>
    <row r="557" spans="1:14" ht="25.5" customHeight="1" x14ac:dyDescent="0.35">
      <c r="A557" s="21" t="s">
        <v>653</v>
      </c>
      <c r="B557" s="19" t="s">
        <v>581</v>
      </c>
      <c r="C557" s="19" t="s">
        <v>632</v>
      </c>
      <c r="D557" s="26" t="s">
        <v>60</v>
      </c>
      <c r="E557" s="25" t="s">
        <v>113</v>
      </c>
      <c r="F557" s="25" t="s">
        <v>94</v>
      </c>
      <c r="G557" s="25" t="s">
        <v>63</v>
      </c>
      <c r="H557" s="25" t="s">
        <v>67</v>
      </c>
      <c r="I557" s="122">
        <v>33500206.451612901</v>
      </c>
      <c r="J557" s="122"/>
      <c r="K557" s="122"/>
      <c r="L557" s="122">
        <v>32920800</v>
      </c>
      <c r="M557" s="124"/>
      <c r="N557" s="124"/>
    </row>
    <row r="558" spans="1:14" ht="25.5" customHeight="1" x14ac:dyDescent="0.35">
      <c r="A558" s="21" t="s">
        <v>654</v>
      </c>
      <c r="B558" s="19" t="s">
        <v>581</v>
      </c>
      <c r="C558" s="19" t="s">
        <v>632</v>
      </c>
      <c r="D558" s="26" t="s">
        <v>60</v>
      </c>
      <c r="E558" s="25" t="s">
        <v>113</v>
      </c>
      <c r="F558" s="25" t="s">
        <v>94</v>
      </c>
      <c r="G558" s="25" t="s">
        <v>69</v>
      </c>
      <c r="H558" s="25" t="s">
        <v>69</v>
      </c>
      <c r="I558" s="122">
        <v>797638.70967741928</v>
      </c>
      <c r="J558" s="122"/>
      <c r="K558" s="122"/>
      <c r="L558" s="122">
        <v>783845.16129032255</v>
      </c>
      <c r="M558" s="124"/>
      <c r="N558" s="124"/>
    </row>
    <row r="559" spans="1:14" ht="25.5" customHeight="1" x14ac:dyDescent="0.35">
      <c r="A559" s="21" t="s">
        <v>655</v>
      </c>
      <c r="B559" s="19" t="s">
        <v>581</v>
      </c>
      <c r="C559" s="19" t="s">
        <v>632</v>
      </c>
      <c r="D559" s="26" t="s">
        <v>60</v>
      </c>
      <c r="E559" s="25" t="s">
        <v>113</v>
      </c>
      <c r="F559" s="25" t="s">
        <v>94</v>
      </c>
      <c r="G559" s="25" t="s">
        <v>71</v>
      </c>
      <c r="H559" s="25" t="s">
        <v>71</v>
      </c>
      <c r="I559" s="122">
        <v>132941.93548387097</v>
      </c>
      <c r="J559" s="122"/>
      <c r="K559" s="122"/>
      <c r="L559" s="122">
        <v>130645.16129032258</v>
      </c>
      <c r="M559" s="124"/>
      <c r="N559" s="124"/>
    </row>
    <row r="560" spans="1:14" ht="33.75" customHeight="1" x14ac:dyDescent="0.35">
      <c r="A560" s="24" t="s">
        <v>656</v>
      </c>
      <c r="B560" s="19" t="s">
        <v>581</v>
      </c>
      <c r="C560" s="19" t="s">
        <v>657</v>
      </c>
      <c r="D560" s="26" t="s">
        <v>60</v>
      </c>
      <c r="E560" s="27" t="s">
        <v>61</v>
      </c>
      <c r="F560" s="27" t="s">
        <v>62</v>
      </c>
      <c r="G560" s="27" t="s">
        <v>63</v>
      </c>
      <c r="H560" s="27" t="s">
        <v>64</v>
      </c>
      <c r="I560" s="122">
        <v>22603393.548387095</v>
      </c>
      <c r="J560" s="122"/>
      <c r="K560" s="122"/>
      <c r="L560" s="122">
        <v>21734890.322580643</v>
      </c>
      <c r="M560" s="123"/>
      <c r="N560" s="123"/>
    </row>
    <row r="561" spans="1:14" ht="33.75" customHeight="1" x14ac:dyDescent="0.35">
      <c r="A561" s="21" t="s">
        <v>658</v>
      </c>
      <c r="B561" s="19" t="s">
        <v>581</v>
      </c>
      <c r="C561" s="19" t="s">
        <v>657</v>
      </c>
      <c r="D561" s="26" t="s">
        <v>60</v>
      </c>
      <c r="E561" s="27" t="s">
        <v>66</v>
      </c>
      <c r="F561" s="27" t="s">
        <v>62</v>
      </c>
      <c r="G561" s="27" t="s">
        <v>63</v>
      </c>
      <c r="H561" s="27" t="s">
        <v>67</v>
      </c>
      <c r="I561" s="122">
        <v>26155251.612903226</v>
      </c>
      <c r="J561" s="122"/>
      <c r="K561" s="122"/>
      <c r="L561" s="122">
        <v>25702877.419354837</v>
      </c>
      <c r="M561" s="123"/>
      <c r="N561" s="123"/>
    </row>
    <row r="562" spans="1:14" ht="33.75" customHeight="1" x14ac:dyDescent="0.35">
      <c r="A562" s="21" t="s">
        <v>659</v>
      </c>
      <c r="B562" s="19" t="s">
        <v>581</v>
      </c>
      <c r="C562" s="19" t="s">
        <v>657</v>
      </c>
      <c r="D562" s="26" t="s">
        <v>60</v>
      </c>
      <c r="E562" s="27" t="s">
        <v>66</v>
      </c>
      <c r="F562" s="27" t="s">
        <v>62</v>
      </c>
      <c r="G562" s="27" t="s">
        <v>69</v>
      </c>
      <c r="H562" s="27" t="s">
        <v>69</v>
      </c>
      <c r="I562" s="122">
        <v>622761.29032258061</v>
      </c>
      <c r="J562" s="122"/>
      <c r="K562" s="122"/>
      <c r="L562" s="122">
        <v>611987.09677419357</v>
      </c>
      <c r="M562" s="123"/>
      <c r="N562" s="123"/>
    </row>
    <row r="563" spans="1:14" ht="33.75" customHeight="1" x14ac:dyDescent="0.35">
      <c r="A563" s="21" t="s">
        <v>660</v>
      </c>
      <c r="B563" s="19" t="s">
        <v>581</v>
      </c>
      <c r="C563" s="19" t="s">
        <v>657</v>
      </c>
      <c r="D563" s="26" t="s">
        <v>60</v>
      </c>
      <c r="E563" s="27" t="s">
        <v>66</v>
      </c>
      <c r="F563" s="27" t="s">
        <v>62</v>
      </c>
      <c r="G563" s="27" t="s">
        <v>71</v>
      </c>
      <c r="H563" s="27" t="s">
        <v>71</v>
      </c>
      <c r="I563" s="122">
        <v>103806.45161290323</v>
      </c>
      <c r="J563" s="122"/>
      <c r="K563" s="122"/>
      <c r="L563" s="122">
        <v>102000</v>
      </c>
      <c r="M563" s="123"/>
      <c r="N563" s="123"/>
    </row>
    <row r="564" spans="1:14" ht="33.75" customHeight="1" x14ac:dyDescent="0.35">
      <c r="A564" s="22" t="s">
        <v>661</v>
      </c>
      <c r="B564" s="19" t="s">
        <v>581</v>
      </c>
      <c r="C564" s="19" t="s">
        <v>657</v>
      </c>
      <c r="D564" s="26" t="s">
        <v>60</v>
      </c>
      <c r="E564" s="25" t="s">
        <v>73</v>
      </c>
      <c r="F564" s="25" t="s">
        <v>74</v>
      </c>
      <c r="G564" s="25" t="s">
        <v>63</v>
      </c>
      <c r="H564" s="25" t="s">
        <v>64</v>
      </c>
      <c r="I564" s="122">
        <v>19400529.032258064</v>
      </c>
      <c r="J564" s="122"/>
      <c r="K564" s="122"/>
      <c r="L564" s="122">
        <v>19064980.64516129</v>
      </c>
      <c r="M564" s="124"/>
      <c r="N564" s="124"/>
    </row>
    <row r="565" spans="1:14" ht="33.75" customHeight="1" x14ac:dyDescent="0.35">
      <c r="A565" s="21" t="s">
        <v>662</v>
      </c>
      <c r="B565" s="19" t="s">
        <v>581</v>
      </c>
      <c r="C565" s="19" t="s">
        <v>657</v>
      </c>
      <c r="D565" s="26" t="s">
        <v>60</v>
      </c>
      <c r="E565" s="25" t="s">
        <v>73</v>
      </c>
      <c r="F565" s="25" t="s">
        <v>74</v>
      </c>
      <c r="G565" s="25" t="s">
        <v>63</v>
      </c>
      <c r="H565" s="25" t="s">
        <v>67</v>
      </c>
      <c r="I565" s="122">
        <v>26873483.870967742</v>
      </c>
      <c r="J565" s="122"/>
      <c r="K565" s="122"/>
      <c r="L565" s="122">
        <v>26408683.870967742</v>
      </c>
      <c r="M565" s="124"/>
      <c r="N565" s="124"/>
    </row>
    <row r="566" spans="1:14" ht="33.75" customHeight="1" x14ac:dyDescent="0.35">
      <c r="A566" s="21" t="s">
        <v>663</v>
      </c>
      <c r="B566" s="19" t="s">
        <v>581</v>
      </c>
      <c r="C566" s="19" t="s">
        <v>657</v>
      </c>
      <c r="D566" s="26" t="s">
        <v>60</v>
      </c>
      <c r="E566" s="25" t="s">
        <v>73</v>
      </c>
      <c r="F566" s="25" t="s">
        <v>74</v>
      </c>
      <c r="G566" s="25" t="s">
        <v>69</v>
      </c>
      <c r="H566" s="25" t="s">
        <v>69</v>
      </c>
      <c r="I566" s="122">
        <v>646696.77419354836</v>
      </c>
      <c r="J566" s="122"/>
      <c r="K566" s="122"/>
      <c r="L566" s="122">
        <v>635509.67741935479</v>
      </c>
      <c r="M566" s="124"/>
      <c r="N566" s="124"/>
    </row>
    <row r="567" spans="1:14" ht="33.75" customHeight="1" x14ac:dyDescent="0.35">
      <c r="A567" s="21" t="s">
        <v>664</v>
      </c>
      <c r="B567" s="19" t="s">
        <v>581</v>
      </c>
      <c r="C567" s="19" t="s">
        <v>657</v>
      </c>
      <c r="D567" s="26" t="s">
        <v>60</v>
      </c>
      <c r="E567" s="25" t="s">
        <v>73</v>
      </c>
      <c r="F567" s="25" t="s">
        <v>74</v>
      </c>
      <c r="G567" s="25" t="s">
        <v>71</v>
      </c>
      <c r="H567" s="25" t="s">
        <v>71</v>
      </c>
      <c r="I567" s="122">
        <v>107806.45161290323</v>
      </c>
      <c r="J567" s="122"/>
      <c r="K567" s="122"/>
      <c r="L567" s="122">
        <v>105935.48387096774</v>
      </c>
      <c r="M567" s="124"/>
      <c r="N567" s="124"/>
    </row>
    <row r="568" spans="1:14" ht="33.75" customHeight="1" x14ac:dyDescent="0.35">
      <c r="A568" s="22" t="s">
        <v>665</v>
      </c>
      <c r="B568" s="19" t="s">
        <v>581</v>
      </c>
      <c r="C568" s="19" t="s">
        <v>657</v>
      </c>
      <c r="D568" s="26" t="s">
        <v>60</v>
      </c>
      <c r="E568" s="27" t="s">
        <v>61</v>
      </c>
      <c r="F568" s="27" t="s">
        <v>79</v>
      </c>
      <c r="G568" s="27" t="s">
        <v>63</v>
      </c>
      <c r="H568" s="27" t="s">
        <v>64</v>
      </c>
      <c r="I568" s="122">
        <v>19874825.806451611</v>
      </c>
      <c r="J568" s="122"/>
      <c r="K568" s="122"/>
      <c r="L568" s="122">
        <v>19531070.967741936</v>
      </c>
      <c r="M568" s="123"/>
      <c r="N568" s="123"/>
    </row>
    <row r="569" spans="1:14" ht="33.75" customHeight="1" x14ac:dyDescent="0.35">
      <c r="A569" s="21" t="s">
        <v>666</v>
      </c>
      <c r="B569" s="19" t="s">
        <v>581</v>
      </c>
      <c r="C569" s="19" t="s">
        <v>657</v>
      </c>
      <c r="D569" s="26" t="s">
        <v>60</v>
      </c>
      <c r="E569" s="27" t="s">
        <v>66</v>
      </c>
      <c r="F569" s="27" t="s">
        <v>79</v>
      </c>
      <c r="G569" s="27" t="s">
        <v>63</v>
      </c>
      <c r="H569" s="27" t="s">
        <v>67</v>
      </c>
      <c r="I569" s="122">
        <v>27824748.387096774</v>
      </c>
      <c r="J569" s="122"/>
      <c r="K569" s="122"/>
      <c r="L569" s="122">
        <v>27343496.774193548</v>
      </c>
      <c r="M569" s="123"/>
      <c r="N569" s="123"/>
    </row>
    <row r="570" spans="1:14" ht="33.75" customHeight="1" x14ac:dyDescent="0.35">
      <c r="A570" s="21" t="s">
        <v>667</v>
      </c>
      <c r="B570" s="19" t="s">
        <v>581</v>
      </c>
      <c r="C570" s="19" t="s">
        <v>657</v>
      </c>
      <c r="D570" s="26" t="s">
        <v>60</v>
      </c>
      <c r="E570" s="27" t="s">
        <v>66</v>
      </c>
      <c r="F570" s="27" t="s">
        <v>79</v>
      </c>
      <c r="G570" s="27" t="s">
        <v>69</v>
      </c>
      <c r="H570" s="27" t="s">
        <v>69</v>
      </c>
      <c r="I570" s="122">
        <v>662503.22580645164</v>
      </c>
      <c r="J570" s="122"/>
      <c r="K570" s="122"/>
      <c r="L570" s="122">
        <v>651032.25806451612</v>
      </c>
      <c r="M570" s="123"/>
      <c r="N570" s="123"/>
    </row>
    <row r="571" spans="1:14" ht="33.75" customHeight="1" x14ac:dyDescent="0.35">
      <c r="A571" s="21" t="s">
        <v>668</v>
      </c>
      <c r="B571" s="19" t="s">
        <v>581</v>
      </c>
      <c r="C571" s="19" t="s">
        <v>657</v>
      </c>
      <c r="D571" s="26" t="s">
        <v>60</v>
      </c>
      <c r="E571" s="27" t="s">
        <v>66</v>
      </c>
      <c r="F571" s="27" t="s">
        <v>79</v>
      </c>
      <c r="G571" s="27" t="s">
        <v>71</v>
      </c>
      <c r="H571" s="27" t="s">
        <v>71</v>
      </c>
      <c r="I571" s="122">
        <v>110438.70967741935</v>
      </c>
      <c r="J571" s="122"/>
      <c r="K571" s="122"/>
      <c r="L571" s="122">
        <v>108529.03225806452</v>
      </c>
      <c r="M571" s="123"/>
      <c r="N571" s="123"/>
    </row>
    <row r="572" spans="1:14" ht="33.75" customHeight="1" x14ac:dyDescent="0.35">
      <c r="A572" s="22" t="s">
        <v>669</v>
      </c>
      <c r="B572" s="19" t="s">
        <v>581</v>
      </c>
      <c r="C572" s="19" t="s">
        <v>657</v>
      </c>
      <c r="D572" s="26" t="s">
        <v>60</v>
      </c>
      <c r="E572" s="25" t="s">
        <v>113</v>
      </c>
      <c r="F572" s="25" t="s">
        <v>84</v>
      </c>
      <c r="G572" s="25" t="s">
        <v>63</v>
      </c>
      <c r="H572" s="25" t="s">
        <v>64</v>
      </c>
      <c r="I572" s="122">
        <v>21143432.258064516</v>
      </c>
      <c r="J572" s="122"/>
      <c r="K572" s="122"/>
      <c r="L572" s="122">
        <v>20777741.935483869</v>
      </c>
      <c r="M572" s="124"/>
      <c r="N572" s="124"/>
    </row>
    <row r="573" spans="1:14" ht="33.75" customHeight="1" x14ac:dyDescent="0.35">
      <c r="A573" s="21" t="s">
        <v>670</v>
      </c>
      <c r="B573" s="19" t="s">
        <v>581</v>
      </c>
      <c r="C573" s="19" t="s">
        <v>657</v>
      </c>
      <c r="D573" s="26" t="s">
        <v>60</v>
      </c>
      <c r="E573" s="25" t="s">
        <v>113</v>
      </c>
      <c r="F573" s="25" t="s">
        <v>84</v>
      </c>
      <c r="G573" s="25" t="s">
        <v>63</v>
      </c>
      <c r="H573" s="25" t="s">
        <v>67</v>
      </c>
      <c r="I573" s="122">
        <v>29600774.193548385</v>
      </c>
      <c r="J573" s="122"/>
      <c r="K573" s="122"/>
      <c r="L573" s="122">
        <v>29088812.903225806</v>
      </c>
      <c r="M573" s="124"/>
      <c r="N573" s="124"/>
    </row>
    <row r="574" spans="1:14" ht="33.75" customHeight="1" x14ac:dyDescent="0.35">
      <c r="A574" s="21" t="s">
        <v>671</v>
      </c>
      <c r="B574" s="19" t="s">
        <v>581</v>
      </c>
      <c r="C574" s="19" t="s">
        <v>657</v>
      </c>
      <c r="D574" s="26" t="s">
        <v>60</v>
      </c>
      <c r="E574" s="25" t="s">
        <v>113</v>
      </c>
      <c r="F574" s="25" t="s">
        <v>84</v>
      </c>
      <c r="G574" s="25" t="s">
        <v>69</v>
      </c>
      <c r="H574" s="25" t="s">
        <v>69</v>
      </c>
      <c r="I574" s="122">
        <v>704774.19354838703</v>
      </c>
      <c r="J574" s="122"/>
      <c r="K574" s="122"/>
      <c r="L574" s="122">
        <v>692593.54838709673</v>
      </c>
      <c r="M574" s="124"/>
      <c r="N574" s="124"/>
    </row>
    <row r="575" spans="1:14" ht="33.75" customHeight="1" x14ac:dyDescent="0.35">
      <c r="A575" s="21" t="s">
        <v>672</v>
      </c>
      <c r="B575" s="19" t="s">
        <v>581</v>
      </c>
      <c r="C575" s="19" t="s">
        <v>657</v>
      </c>
      <c r="D575" s="26" t="s">
        <v>60</v>
      </c>
      <c r="E575" s="25" t="s">
        <v>113</v>
      </c>
      <c r="F575" s="25" t="s">
        <v>84</v>
      </c>
      <c r="G575" s="25" t="s">
        <v>71</v>
      </c>
      <c r="H575" s="25" t="s">
        <v>71</v>
      </c>
      <c r="I575" s="122">
        <v>117470.96774193548</v>
      </c>
      <c r="J575" s="122"/>
      <c r="K575" s="122"/>
      <c r="L575" s="122">
        <v>115432.25806451612</v>
      </c>
      <c r="M575" s="124"/>
      <c r="N575" s="124"/>
    </row>
    <row r="576" spans="1:14" ht="33.75" customHeight="1" x14ac:dyDescent="0.35">
      <c r="A576" s="22" t="s">
        <v>673</v>
      </c>
      <c r="B576" s="19" t="s">
        <v>581</v>
      </c>
      <c r="C576" s="19" t="s">
        <v>657</v>
      </c>
      <c r="D576" s="26" t="s">
        <v>60</v>
      </c>
      <c r="E576" s="27" t="s">
        <v>61</v>
      </c>
      <c r="F576" s="27" t="s">
        <v>89</v>
      </c>
      <c r="G576" s="27" t="s">
        <v>63</v>
      </c>
      <c r="H576" s="27" t="s">
        <v>64</v>
      </c>
      <c r="I576" s="122">
        <v>22493019.35483871</v>
      </c>
      <c r="J576" s="122"/>
      <c r="K576" s="122"/>
      <c r="L576" s="122">
        <v>22103987.096774194</v>
      </c>
      <c r="M576" s="124"/>
      <c r="N576" s="124"/>
    </row>
    <row r="577" spans="1:14" ht="33.75" customHeight="1" x14ac:dyDescent="0.35">
      <c r="A577" s="21" t="s">
        <v>674</v>
      </c>
      <c r="B577" s="19" t="s">
        <v>581</v>
      </c>
      <c r="C577" s="19" t="s">
        <v>657</v>
      </c>
      <c r="D577" s="26" t="s">
        <v>60</v>
      </c>
      <c r="E577" s="27" t="s">
        <v>66</v>
      </c>
      <c r="F577" s="27" t="s">
        <v>89</v>
      </c>
      <c r="G577" s="27" t="s">
        <v>63</v>
      </c>
      <c r="H577" s="27" t="s">
        <v>67</v>
      </c>
      <c r="I577" s="122">
        <v>31490206.451612901</v>
      </c>
      <c r="J577" s="122"/>
      <c r="K577" s="122"/>
      <c r="L577" s="122">
        <v>30945561.290322579</v>
      </c>
      <c r="M577" s="124"/>
      <c r="N577" s="124"/>
    </row>
    <row r="578" spans="1:14" ht="33.75" customHeight="1" x14ac:dyDescent="0.35">
      <c r="A578" s="21" t="s">
        <v>675</v>
      </c>
      <c r="B578" s="19" t="s">
        <v>581</v>
      </c>
      <c r="C578" s="19" t="s">
        <v>657</v>
      </c>
      <c r="D578" s="26" t="s">
        <v>60</v>
      </c>
      <c r="E578" s="27" t="s">
        <v>66</v>
      </c>
      <c r="F578" s="27" t="s">
        <v>89</v>
      </c>
      <c r="G578" s="27" t="s">
        <v>69</v>
      </c>
      <c r="H578" s="27" t="s">
        <v>69</v>
      </c>
      <c r="I578" s="122">
        <v>749793.54838709673</v>
      </c>
      <c r="J578" s="122"/>
      <c r="K578" s="122"/>
      <c r="L578" s="122">
        <v>736825.80645161285</v>
      </c>
      <c r="M578" s="124"/>
      <c r="N578" s="124"/>
    </row>
    <row r="579" spans="1:14" ht="33.75" customHeight="1" x14ac:dyDescent="0.35">
      <c r="A579" s="21" t="s">
        <v>676</v>
      </c>
      <c r="B579" s="19" t="s">
        <v>581</v>
      </c>
      <c r="C579" s="19" t="s">
        <v>657</v>
      </c>
      <c r="D579" s="26" t="s">
        <v>60</v>
      </c>
      <c r="E579" s="27" t="s">
        <v>66</v>
      </c>
      <c r="F579" s="27" t="s">
        <v>89</v>
      </c>
      <c r="G579" s="27" t="s">
        <v>71</v>
      </c>
      <c r="H579" s="27" t="s">
        <v>71</v>
      </c>
      <c r="I579" s="122">
        <v>124967.74193548386</v>
      </c>
      <c r="J579" s="122"/>
      <c r="K579" s="122"/>
      <c r="L579" s="122">
        <v>122800</v>
      </c>
      <c r="M579" s="124"/>
      <c r="N579" s="124"/>
    </row>
    <row r="580" spans="1:14" ht="33.75" customHeight="1" x14ac:dyDescent="0.35">
      <c r="A580" s="22" t="s">
        <v>677</v>
      </c>
      <c r="B580" s="19" t="s">
        <v>581</v>
      </c>
      <c r="C580" s="19" t="s">
        <v>657</v>
      </c>
      <c r="D580" s="26" t="s">
        <v>60</v>
      </c>
      <c r="E580" s="25" t="s">
        <v>113</v>
      </c>
      <c r="F580" s="25" t="s">
        <v>94</v>
      </c>
      <c r="G580" s="25" t="s">
        <v>63</v>
      </c>
      <c r="H580" s="25" t="s">
        <v>64</v>
      </c>
      <c r="I580" s="122">
        <v>23928722.580645159</v>
      </c>
      <c r="J580" s="122"/>
      <c r="K580" s="122"/>
      <c r="L580" s="122">
        <v>23514864.516129032</v>
      </c>
      <c r="M580" s="124"/>
      <c r="N580" s="124"/>
    </row>
    <row r="581" spans="1:14" ht="33.75" customHeight="1" x14ac:dyDescent="0.35">
      <c r="A581" s="21" t="s">
        <v>678</v>
      </c>
      <c r="B581" s="19" t="s">
        <v>581</v>
      </c>
      <c r="C581" s="19" t="s">
        <v>657</v>
      </c>
      <c r="D581" s="26" t="s">
        <v>60</v>
      </c>
      <c r="E581" s="25" t="s">
        <v>113</v>
      </c>
      <c r="F581" s="25" t="s">
        <v>94</v>
      </c>
      <c r="G581" s="25" t="s">
        <v>63</v>
      </c>
      <c r="H581" s="25" t="s">
        <v>67</v>
      </c>
      <c r="I581" s="122">
        <v>33500232.258064516</v>
      </c>
      <c r="J581" s="122"/>
      <c r="K581" s="122"/>
      <c r="L581" s="122">
        <v>32920825.806451611</v>
      </c>
      <c r="M581" s="124"/>
      <c r="N581" s="124"/>
    </row>
    <row r="582" spans="1:14" ht="33.75" customHeight="1" x14ac:dyDescent="0.35">
      <c r="A582" s="21" t="s">
        <v>679</v>
      </c>
      <c r="B582" s="19" t="s">
        <v>581</v>
      </c>
      <c r="C582" s="19" t="s">
        <v>657</v>
      </c>
      <c r="D582" s="26" t="s">
        <v>60</v>
      </c>
      <c r="E582" s="25" t="s">
        <v>113</v>
      </c>
      <c r="F582" s="25" t="s">
        <v>94</v>
      </c>
      <c r="G582" s="25" t="s">
        <v>69</v>
      </c>
      <c r="H582" s="25" t="s">
        <v>69</v>
      </c>
      <c r="I582" s="122">
        <v>797625.80645161285</v>
      </c>
      <c r="J582" s="122"/>
      <c r="K582" s="122"/>
      <c r="L582" s="122">
        <v>783832.25806451612</v>
      </c>
      <c r="M582" s="124"/>
      <c r="N582" s="124"/>
    </row>
    <row r="583" spans="1:14" ht="33.75" customHeight="1" x14ac:dyDescent="0.35">
      <c r="A583" s="21" t="s">
        <v>680</v>
      </c>
      <c r="B583" s="19" t="s">
        <v>581</v>
      </c>
      <c r="C583" s="19" t="s">
        <v>657</v>
      </c>
      <c r="D583" s="26" t="s">
        <v>60</v>
      </c>
      <c r="E583" s="25" t="s">
        <v>113</v>
      </c>
      <c r="F583" s="25" t="s">
        <v>94</v>
      </c>
      <c r="G583" s="25" t="s">
        <v>71</v>
      </c>
      <c r="H583" s="25" t="s">
        <v>71</v>
      </c>
      <c r="I583" s="122">
        <v>132941.93548387097</v>
      </c>
      <c r="J583" s="122"/>
      <c r="K583" s="122"/>
      <c r="L583" s="122">
        <v>130645.16129032258</v>
      </c>
      <c r="M583" s="124"/>
      <c r="N583" s="124"/>
    </row>
    <row r="584" spans="1:14" ht="33.75" customHeight="1" x14ac:dyDescent="0.35">
      <c r="A584" s="24" t="s">
        <v>681</v>
      </c>
      <c r="B584" s="19" t="s">
        <v>581</v>
      </c>
      <c r="C584" s="19" t="s">
        <v>682</v>
      </c>
      <c r="D584" s="26" t="s">
        <v>683</v>
      </c>
      <c r="E584" s="27" t="s">
        <v>61</v>
      </c>
      <c r="F584" s="27" t="s">
        <v>62</v>
      </c>
      <c r="G584" s="27" t="s">
        <v>63</v>
      </c>
      <c r="H584" s="27" t="s">
        <v>64</v>
      </c>
      <c r="I584" s="122">
        <v>22603393.548387095</v>
      </c>
      <c r="J584" s="122"/>
      <c r="K584" s="122"/>
      <c r="L584" s="122">
        <v>21734890.322580643</v>
      </c>
      <c r="M584" s="123"/>
      <c r="N584" s="123"/>
    </row>
    <row r="585" spans="1:14" ht="33.75" customHeight="1" x14ac:dyDescent="0.35">
      <c r="A585" s="21" t="s">
        <v>684</v>
      </c>
      <c r="B585" s="19" t="s">
        <v>581</v>
      </c>
      <c r="C585" s="19" t="s">
        <v>682</v>
      </c>
      <c r="D585" s="26" t="s">
        <v>683</v>
      </c>
      <c r="E585" s="27" t="s">
        <v>66</v>
      </c>
      <c r="F585" s="27" t="s">
        <v>62</v>
      </c>
      <c r="G585" s="27" t="s">
        <v>63</v>
      </c>
      <c r="H585" s="27" t="s">
        <v>67</v>
      </c>
      <c r="I585" s="122">
        <v>26155290.322580643</v>
      </c>
      <c r="J585" s="122"/>
      <c r="K585" s="122"/>
      <c r="L585" s="122">
        <v>25702916.129032258</v>
      </c>
      <c r="M585" s="123"/>
      <c r="N585" s="123"/>
    </row>
    <row r="586" spans="1:14" ht="33.75" customHeight="1" x14ac:dyDescent="0.35">
      <c r="A586" s="21" t="s">
        <v>685</v>
      </c>
      <c r="B586" s="19" t="s">
        <v>581</v>
      </c>
      <c r="C586" s="19" t="s">
        <v>682</v>
      </c>
      <c r="D586" s="26" t="s">
        <v>683</v>
      </c>
      <c r="E586" s="27" t="s">
        <v>66</v>
      </c>
      <c r="F586" s="27" t="s">
        <v>62</v>
      </c>
      <c r="G586" s="27" t="s">
        <v>69</v>
      </c>
      <c r="H586" s="27" t="s">
        <v>69</v>
      </c>
      <c r="I586" s="122">
        <v>622761.29032258061</v>
      </c>
      <c r="J586" s="122"/>
      <c r="K586" s="122"/>
      <c r="L586" s="122">
        <v>611987.09677419357</v>
      </c>
      <c r="M586" s="123"/>
      <c r="N586" s="123"/>
    </row>
    <row r="587" spans="1:14" ht="33.75" customHeight="1" x14ac:dyDescent="0.35">
      <c r="A587" s="21" t="s">
        <v>686</v>
      </c>
      <c r="B587" s="19" t="s">
        <v>581</v>
      </c>
      <c r="C587" s="19" t="s">
        <v>682</v>
      </c>
      <c r="D587" s="26" t="s">
        <v>683</v>
      </c>
      <c r="E587" s="27" t="s">
        <v>66</v>
      </c>
      <c r="F587" s="27" t="s">
        <v>62</v>
      </c>
      <c r="G587" s="27" t="s">
        <v>71</v>
      </c>
      <c r="H587" s="27" t="s">
        <v>71</v>
      </c>
      <c r="I587" s="122">
        <v>103806.45161290323</v>
      </c>
      <c r="J587" s="122"/>
      <c r="K587" s="122"/>
      <c r="L587" s="122">
        <v>102000</v>
      </c>
      <c r="M587" s="123"/>
      <c r="N587" s="123"/>
    </row>
    <row r="588" spans="1:14" ht="33.75" customHeight="1" x14ac:dyDescent="0.35">
      <c r="A588" s="22" t="s">
        <v>687</v>
      </c>
      <c r="B588" s="19" t="s">
        <v>581</v>
      </c>
      <c r="C588" s="19" t="s">
        <v>682</v>
      </c>
      <c r="D588" s="26" t="s">
        <v>683</v>
      </c>
      <c r="E588" s="25" t="s">
        <v>73</v>
      </c>
      <c r="F588" s="25" t="s">
        <v>74</v>
      </c>
      <c r="G588" s="25" t="s">
        <v>63</v>
      </c>
      <c r="H588" s="25" t="s">
        <v>64</v>
      </c>
      <c r="I588" s="122">
        <v>19389354.838709679</v>
      </c>
      <c r="J588" s="122"/>
      <c r="K588" s="122"/>
      <c r="L588" s="122">
        <v>19054000</v>
      </c>
      <c r="M588" s="124"/>
      <c r="N588" s="124"/>
    </row>
    <row r="589" spans="1:14" ht="33.75" customHeight="1" x14ac:dyDescent="0.35">
      <c r="A589" s="21" t="s">
        <v>688</v>
      </c>
      <c r="B589" s="19" t="s">
        <v>581</v>
      </c>
      <c r="C589" s="19" t="s">
        <v>682</v>
      </c>
      <c r="D589" s="26" t="s">
        <v>683</v>
      </c>
      <c r="E589" s="25" t="s">
        <v>73</v>
      </c>
      <c r="F589" s="25" t="s">
        <v>74</v>
      </c>
      <c r="G589" s="25" t="s">
        <v>63</v>
      </c>
      <c r="H589" s="25" t="s">
        <v>67</v>
      </c>
      <c r="I589" s="122">
        <v>26862296.774193548</v>
      </c>
      <c r="J589" s="122"/>
      <c r="K589" s="122"/>
      <c r="L589" s="122">
        <v>26397690.322580643</v>
      </c>
      <c r="M589" s="124"/>
      <c r="N589" s="124"/>
    </row>
    <row r="590" spans="1:14" ht="33.75" customHeight="1" x14ac:dyDescent="0.35">
      <c r="A590" s="21" t="s">
        <v>689</v>
      </c>
      <c r="B590" s="19" t="s">
        <v>581</v>
      </c>
      <c r="C590" s="19" t="s">
        <v>682</v>
      </c>
      <c r="D590" s="26" t="s">
        <v>683</v>
      </c>
      <c r="E590" s="25" t="s">
        <v>73</v>
      </c>
      <c r="F590" s="25" t="s">
        <v>74</v>
      </c>
      <c r="G590" s="25" t="s">
        <v>69</v>
      </c>
      <c r="H590" s="25" t="s">
        <v>69</v>
      </c>
      <c r="I590" s="122">
        <v>646309.67741935479</v>
      </c>
      <c r="J590" s="122"/>
      <c r="K590" s="122"/>
      <c r="L590" s="122">
        <v>635135.48387096776</v>
      </c>
      <c r="M590" s="124"/>
      <c r="N590" s="124"/>
    </row>
    <row r="591" spans="1:14" ht="33.75" customHeight="1" x14ac:dyDescent="0.35">
      <c r="A591" s="21" t="s">
        <v>690</v>
      </c>
      <c r="B591" s="19" t="s">
        <v>581</v>
      </c>
      <c r="C591" s="19" t="s">
        <v>682</v>
      </c>
      <c r="D591" s="26" t="s">
        <v>683</v>
      </c>
      <c r="E591" s="25" t="s">
        <v>73</v>
      </c>
      <c r="F591" s="25" t="s">
        <v>74</v>
      </c>
      <c r="G591" s="25" t="s">
        <v>71</v>
      </c>
      <c r="H591" s="25" t="s">
        <v>71</v>
      </c>
      <c r="I591" s="122">
        <v>107729.03225806452</v>
      </c>
      <c r="J591" s="122"/>
      <c r="K591" s="122"/>
      <c r="L591" s="122">
        <v>105870.96774193548</v>
      </c>
      <c r="M591" s="124"/>
      <c r="N591" s="124"/>
    </row>
    <row r="592" spans="1:14" ht="33.75" customHeight="1" x14ac:dyDescent="0.35">
      <c r="A592" s="22" t="s">
        <v>691</v>
      </c>
      <c r="B592" s="19" t="s">
        <v>581</v>
      </c>
      <c r="C592" s="19" t="s">
        <v>682</v>
      </c>
      <c r="D592" s="26" t="s">
        <v>683</v>
      </c>
      <c r="E592" s="27" t="s">
        <v>61</v>
      </c>
      <c r="F592" s="27" t="s">
        <v>79</v>
      </c>
      <c r="G592" s="27" t="s">
        <v>63</v>
      </c>
      <c r="H592" s="27" t="s">
        <v>64</v>
      </c>
      <c r="I592" s="122">
        <v>19874838.709677421</v>
      </c>
      <c r="J592" s="122"/>
      <c r="K592" s="122"/>
      <c r="L592" s="122">
        <v>19531083.870967742</v>
      </c>
      <c r="M592" s="123"/>
      <c r="N592" s="123"/>
    </row>
    <row r="593" spans="1:14" ht="33.75" customHeight="1" x14ac:dyDescent="0.35">
      <c r="A593" s="21" t="s">
        <v>692</v>
      </c>
      <c r="B593" s="19" t="s">
        <v>581</v>
      </c>
      <c r="C593" s="19" t="s">
        <v>682</v>
      </c>
      <c r="D593" s="26" t="s">
        <v>683</v>
      </c>
      <c r="E593" s="27" t="s">
        <v>66</v>
      </c>
      <c r="F593" s="27" t="s">
        <v>79</v>
      </c>
      <c r="G593" s="27" t="s">
        <v>63</v>
      </c>
      <c r="H593" s="27" t="s">
        <v>67</v>
      </c>
      <c r="I593" s="122">
        <v>27824761.290322579</v>
      </c>
      <c r="J593" s="122"/>
      <c r="K593" s="122"/>
      <c r="L593" s="122">
        <v>27343509.677419353</v>
      </c>
      <c r="M593" s="123"/>
      <c r="N593" s="123"/>
    </row>
    <row r="594" spans="1:14" ht="33.75" customHeight="1" x14ac:dyDescent="0.35">
      <c r="A594" s="21" t="s">
        <v>693</v>
      </c>
      <c r="B594" s="19" t="s">
        <v>581</v>
      </c>
      <c r="C594" s="19" t="s">
        <v>682</v>
      </c>
      <c r="D594" s="26" t="s">
        <v>683</v>
      </c>
      <c r="E594" s="27" t="s">
        <v>66</v>
      </c>
      <c r="F594" s="27" t="s">
        <v>79</v>
      </c>
      <c r="G594" s="27" t="s">
        <v>69</v>
      </c>
      <c r="H594" s="27" t="s">
        <v>69</v>
      </c>
      <c r="I594" s="122">
        <v>662503.22580645164</v>
      </c>
      <c r="J594" s="122"/>
      <c r="K594" s="122"/>
      <c r="L594" s="122">
        <v>651032.25806451612</v>
      </c>
      <c r="M594" s="123"/>
      <c r="N594" s="123"/>
    </row>
    <row r="595" spans="1:14" ht="33.75" customHeight="1" x14ac:dyDescent="0.35">
      <c r="A595" s="21" t="s">
        <v>694</v>
      </c>
      <c r="B595" s="19" t="s">
        <v>581</v>
      </c>
      <c r="C595" s="19" t="s">
        <v>682</v>
      </c>
      <c r="D595" s="26" t="s">
        <v>683</v>
      </c>
      <c r="E595" s="27" t="s">
        <v>66</v>
      </c>
      <c r="F595" s="27" t="s">
        <v>79</v>
      </c>
      <c r="G595" s="27" t="s">
        <v>71</v>
      </c>
      <c r="H595" s="27" t="s">
        <v>71</v>
      </c>
      <c r="I595" s="122">
        <v>110438.70967741935</v>
      </c>
      <c r="J595" s="122"/>
      <c r="K595" s="122"/>
      <c r="L595" s="122">
        <v>108529.03225806452</v>
      </c>
      <c r="M595" s="123"/>
      <c r="N595" s="123"/>
    </row>
    <row r="596" spans="1:14" ht="33.75" customHeight="1" x14ac:dyDescent="0.35">
      <c r="A596" s="22" t="s">
        <v>695</v>
      </c>
      <c r="B596" s="19" t="s">
        <v>581</v>
      </c>
      <c r="C596" s="19" t="s">
        <v>682</v>
      </c>
      <c r="D596" s="26" t="s">
        <v>683</v>
      </c>
      <c r="E596" s="25" t="s">
        <v>113</v>
      </c>
      <c r="F596" s="25" t="s">
        <v>84</v>
      </c>
      <c r="G596" s="25" t="s">
        <v>63</v>
      </c>
      <c r="H596" s="25" t="s">
        <v>64</v>
      </c>
      <c r="I596" s="122">
        <v>21143445.161290321</v>
      </c>
      <c r="J596" s="122"/>
      <c r="K596" s="122"/>
      <c r="L596" s="122">
        <v>20777754.838709679</v>
      </c>
      <c r="M596" s="124"/>
      <c r="N596" s="124"/>
    </row>
    <row r="597" spans="1:14" ht="33.75" customHeight="1" x14ac:dyDescent="0.35">
      <c r="A597" s="21" t="s">
        <v>696</v>
      </c>
      <c r="B597" s="19" t="s">
        <v>581</v>
      </c>
      <c r="C597" s="19" t="s">
        <v>682</v>
      </c>
      <c r="D597" s="26" t="s">
        <v>683</v>
      </c>
      <c r="E597" s="25" t="s">
        <v>113</v>
      </c>
      <c r="F597" s="25" t="s">
        <v>84</v>
      </c>
      <c r="G597" s="25" t="s">
        <v>63</v>
      </c>
      <c r="H597" s="25" t="s">
        <v>67</v>
      </c>
      <c r="I597" s="122">
        <v>29600800</v>
      </c>
      <c r="J597" s="122"/>
      <c r="K597" s="122"/>
      <c r="L597" s="122">
        <v>29088838.709677417</v>
      </c>
      <c r="M597" s="124"/>
      <c r="N597" s="124"/>
    </row>
    <row r="598" spans="1:14" ht="33.75" customHeight="1" x14ac:dyDescent="0.35">
      <c r="A598" s="21" t="s">
        <v>697</v>
      </c>
      <c r="B598" s="19" t="s">
        <v>581</v>
      </c>
      <c r="C598" s="19" t="s">
        <v>682</v>
      </c>
      <c r="D598" s="26" t="s">
        <v>683</v>
      </c>
      <c r="E598" s="25" t="s">
        <v>113</v>
      </c>
      <c r="F598" s="25" t="s">
        <v>84</v>
      </c>
      <c r="G598" s="25" t="s">
        <v>69</v>
      </c>
      <c r="H598" s="25" t="s">
        <v>69</v>
      </c>
      <c r="I598" s="122">
        <v>704787.09677419357</v>
      </c>
      <c r="J598" s="122"/>
      <c r="K598" s="122"/>
      <c r="L598" s="122">
        <v>692606.45161290315</v>
      </c>
      <c r="M598" s="124"/>
      <c r="N598" s="124"/>
    </row>
    <row r="599" spans="1:14" ht="33.75" customHeight="1" x14ac:dyDescent="0.35">
      <c r="A599" s="21" t="s">
        <v>698</v>
      </c>
      <c r="B599" s="19" t="s">
        <v>581</v>
      </c>
      <c r="C599" s="19" t="s">
        <v>682</v>
      </c>
      <c r="D599" s="26" t="s">
        <v>683</v>
      </c>
      <c r="E599" s="25" t="s">
        <v>113</v>
      </c>
      <c r="F599" s="25" t="s">
        <v>84</v>
      </c>
      <c r="G599" s="25" t="s">
        <v>71</v>
      </c>
      <c r="H599" s="25" t="s">
        <v>71</v>
      </c>
      <c r="I599" s="122">
        <v>117470.96774193548</v>
      </c>
      <c r="J599" s="122"/>
      <c r="K599" s="122"/>
      <c r="L599" s="122">
        <v>115445.16129032258</v>
      </c>
      <c r="M599" s="124"/>
      <c r="N599" s="124"/>
    </row>
    <row r="600" spans="1:14" ht="33.75" customHeight="1" x14ac:dyDescent="0.35">
      <c r="A600" s="22" t="s">
        <v>699</v>
      </c>
      <c r="B600" s="19" t="s">
        <v>581</v>
      </c>
      <c r="C600" s="19" t="s">
        <v>682</v>
      </c>
      <c r="D600" s="26" t="s">
        <v>683</v>
      </c>
      <c r="E600" s="27" t="s">
        <v>61</v>
      </c>
      <c r="F600" s="27" t="s">
        <v>89</v>
      </c>
      <c r="G600" s="27" t="s">
        <v>63</v>
      </c>
      <c r="H600" s="27" t="s">
        <v>64</v>
      </c>
      <c r="I600" s="122">
        <v>22493019.35483871</v>
      </c>
      <c r="J600" s="122"/>
      <c r="K600" s="122"/>
      <c r="L600" s="122">
        <v>22103987.096774194</v>
      </c>
      <c r="M600" s="124"/>
      <c r="N600" s="124"/>
    </row>
    <row r="601" spans="1:14" ht="33.75" customHeight="1" x14ac:dyDescent="0.35">
      <c r="A601" s="21" t="s">
        <v>700</v>
      </c>
      <c r="B601" s="19" t="s">
        <v>581</v>
      </c>
      <c r="C601" s="19" t="s">
        <v>682</v>
      </c>
      <c r="D601" s="26" t="s">
        <v>683</v>
      </c>
      <c r="E601" s="27" t="s">
        <v>66</v>
      </c>
      <c r="F601" s="27" t="s">
        <v>89</v>
      </c>
      <c r="G601" s="27" t="s">
        <v>63</v>
      </c>
      <c r="H601" s="27" t="s">
        <v>67</v>
      </c>
      <c r="I601" s="122">
        <v>31490219.35483871</v>
      </c>
      <c r="J601" s="122"/>
      <c r="K601" s="122"/>
      <c r="L601" s="122">
        <v>30945574.193548385</v>
      </c>
      <c r="M601" s="124"/>
      <c r="N601" s="124"/>
    </row>
    <row r="602" spans="1:14" ht="33.75" customHeight="1" x14ac:dyDescent="0.35">
      <c r="A602" s="21" t="s">
        <v>701</v>
      </c>
      <c r="B602" s="19" t="s">
        <v>581</v>
      </c>
      <c r="C602" s="19" t="s">
        <v>682</v>
      </c>
      <c r="D602" s="26" t="s">
        <v>683</v>
      </c>
      <c r="E602" s="27" t="s">
        <v>66</v>
      </c>
      <c r="F602" s="27" t="s">
        <v>89</v>
      </c>
      <c r="G602" s="27" t="s">
        <v>69</v>
      </c>
      <c r="H602" s="27" t="s">
        <v>69</v>
      </c>
      <c r="I602" s="122">
        <v>749793.54838709673</v>
      </c>
      <c r="J602" s="122"/>
      <c r="K602" s="122"/>
      <c r="L602" s="122">
        <v>736825.80645161285</v>
      </c>
      <c r="M602" s="124"/>
      <c r="N602" s="124"/>
    </row>
    <row r="603" spans="1:14" ht="33.75" customHeight="1" x14ac:dyDescent="0.35">
      <c r="A603" s="21" t="s">
        <v>702</v>
      </c>
      <c r="B603" s="19" t="s">
        <v>581</v>
      </c>
      <c r="C603" s="19" t="s">
        <v>682</v>
      </c>
      <c r="D603" s="26" t="s">
        <v>683</v>
      </c>
      <c r="E603" s="27" t="s">
        <v>66</v>
      </c>
      <c r="F603" s="27" t="s">
        <v>89</v>
      </c>
      <c r="G603" s="27" t="s">
        <v>71</v>
      </c>
      <c r="H603" s="27" t="s">
        <v>71</v>
      </c>
      <c r="I603" s="122">
        <v>124967.74193548386</v>
      </c>
      <c r="J603" s="122"/>
      <c r="K603" s="122"/>
      <c r="L603" s="122">
        <v>122800</v>
      </c>
      <c r="M603" s="124"/>
      <c r="N603" s="124"/>
    </row>
    <row r="604" spans="1:14" ht="33.75" customHeight="1" x14ac:dyDescent="0.35">
      <c r="A604" s="22" t="s">
        <v>703</v>
      </c>
      <c r="B604" s="19" t="s">
        <v>581</v>
      </c>
      <c r="C604" s="19" t="s">
        <v>682</v>
      </c>
      <c r="D604" s="26" t="s">
        <v>683</v>
      </c>
      <c r="E604" s="25" t="s">
        <v>113</v>
      </c>
      <c r="F604" s="25" t="s">
        <v>94</v>
      </c>
      <c r="G604" s="25" t="s">
        <v>63</v>
      </c>
      <c r="H604" s="25" t="s">
        <v>64</v>
      </c>
      <c r="I604" s="122">
        <v>23928722.580645159</v>
      </c>
      <c r="J604" s="122"/>
      <c r="K604" s="122"/>
      <c r="L604" s="122">
        <v>23514864.516129032</v>
      </c>
      <c r="M604" s="124"/>
      <c r="N604" s="124"/>
    </row>
    <row r="605" spans="1:14" ht="33.75" customHeight="1" x14ac:dyDescent="0.35">
      <c r="A605" s="21" t="s">
        <v>704</v>
      </c>
      <c r="B605" s="19" t="s">
        <v>581</v>
      </c>
      <c r="C605" s="19" t="s">
        <v>682</v>
      </c>
      <c r="D605" s="26" t="s">
        <v>683</v>
      </c>
      <c r="E605" s="25" t="s">
        <v>113</v>
      </c>
      <c r="F605" s="25" t="s">
        <v>94</v>
      </c>
      <c r="G605" s="25" t="s">
        <v>63</v>
      </c>
      <c r="H605" s="25" t="s">
        <v>67</v>
      </c>
      <c r="I605" s="122">
        <v>33500245.161290321</v>
      </c>
      <c r="J605" s="122"/>
      <c r="K605" s="122"/>
      <c r="L605" s="122">
        <v>32920838.709677417</v>
      </c>
      <c r="M605" s="124"/>
      <c r="N605" s="124"/>
    </row>
    <row r="606" spans="1:14" ht="33.75" customHeight="1" x14ac:dyDescent="0.35">
      <c r="A606" s="21" t="s">
        <v>705</v>
      </c>
      <c r="B606" s="19" t="s">
        <v>581</v>
      </c>
      <c r="C606" s="19" t="s">
        <v>682</v>
      </c>
      <c r="D606" s="26" t="s">
        <v>683</v>
      </c>
      <c r="E606" s="25" t="s">
        <v>113</v>
      </c>
      <c r="F606" s="25" t="s">
        <v>94</v>
      </c>
      <c r="G606" s="25" t="s">
        <v>69</v>
      </c>
      <c r="H606" s="25" t="s">
        <v>69</v>
      </c>
      <c r="I606" s="122">
        <v>797625.80645161285</v>
      </c>
      <c r="J606" s="122"/>
      <c r="K606" s="122"/>
      <c r="L606" s="122">
        <v>783832.25806451612</v>
      </c>
      <c r="M606" s="124"/>
      <c r="N606" s="124"/>
    </row>
    <row r="607" spans="1:14" ht="33.75" customHeight="1" x14ac:dyDescent="0.35">
      <c r="A607" s="21" t="s">
        <v>706</v>
      </c>
      <c r="B607" s="19" t="s">
        <v>581</v>
      </c>
      <c r="C607" s="19" t="s">
        <v>682</v>
      </c>
      <c r="D607" s="26" t="s">
        <v>683</v>
      </c>
      <c r="E607" s="25" t="s">
        <v>113</v>
      </c>
      <c r="F607" s="25" t="s">
        <v>94</v>
      </c>
      <c r="G607" s="25" t="s">
        <v>71</v>
      </c>
      <c r="H607" s="25" t="s">
        <v>71</v>
      </c>
      <c r="I607" s="122">
        <v>132941.93548387097</v>
      </c>
      <c r="J607" s="122"/>
      <c r="K607" s="122"/>
      <c r="L607" s="122">
        <v>130645.16129032258</v>
      </c>
      <c r="M607" s="124"/>
      <c r="N607" s="124"/>
    </row>
    <row r="608" spans="1:14" ht="33.75" customHeight="1" x14ac:dyDescent="0.35">
      <c r="A608" s="24" t="s">
        <v>707</v>
      </c>
      <c r="B608" s="19" t="s">
        <v>708</v>
      </c>
      <c r="C608" s="19" t="s">
        <v>709</v>
      </c>
      <c r="D608" s="26" t="s">
        <v>60</v>
      </c>
      <c r="E608" s="27" t="s">
        <v>61</v>
      </c>
      <c r="F608" s="27" t="s">
        <v>62</v>
      </c>
      <c r="G608" s="27" t="s">
        <v>63</v>
      </c>
      <c r="H608" s="27" t="s">
        <v>64</v>
      </c>
      <c r="I608" s="122">
        <v>27171083.870967742</v>
      </c>
      <c r="J608" s="122"/>
      <c r="K608" s="122"/>
      <c r="L608" s="122">
        <v>26127083.870967742</v>
      </c>
      <c r="M608" s="123"/>
      <c r="N608" s="123"/>
    </row>
    <row r="609" spans="1:14" ht="33.75" customHeight="1" x14ac:dyDescent="0.35">
      <c r="A609" s="21" t="s">
        <v>710</v>
      </c>
      <c r="B609" s="19" t="s">
        <v>708</v>
      </c>
      <c r="C609" s="19" t="s">
        <v>709</v>
      </c>
      <c r="D609" s="26" t="s">
        <v>60</v>
      </c>
      <c r="E609" s="27" t="s">
        <v>66</v>
      </c>
      <c r="F609" s="27" t="s">
        <v>62</v>
      </c>
      <c r="G609" s="27" t="s">
        <v>63</v>
      </c>
      <c r="H609" s="27" t="s">
        <v>67</v>
      </c>
      <c r="I609" s="122">
        <v>31440709.677419353</v>
      </c>
      <c r="J609" s="122"/>
      <c r="K609" s="122"/>
      <c r="L609" s="122">
        <v>30896916.129032258</v>
      </c>
      <c r="M609" s="123"/>
      <c r="N609" s="123"/>
    </row>
    <row r="610" spans="1:14" ht="33.75" customHeight="1" x14ac:dyDescent="0.35">
      <c r="A610" s="21" t="s">
        <v>711</v>
      </c>
      <c r="B610" s="19" t="s">
        <v>708</v>
      </c>
      <c r="C610" s="19" t="s">
        <v>709</v>
      </c>
      <c r="D610" s="26" t="s">
        <v>60</v>
      </c>
      <c r="E610" s="27" t="s">
        <v>66</v>
      </c>
      <c r="F610" s="27" t="s">
        <v>62</v>
      </c>
      <c r="G610" s="27" t="s">
        <v>69</v>
      </c>
      <c r="H610" s="27" t="s">
        <v>69</v>
      </c>
      <c r="I610" s="122">
        <v>748619.3548387097</v>
      </c>
      <c r="J610" s="122"/>
      <c r="K610" s="122"/>
      <c r="L610" s="122">
        <v>735664.51612903224</v>
      </c>
      <c r="M610" s="123"/>
      <c r="N610" s="123"/>
    </row>
    <row r="611" spans="1:14" ht="33.75" customHeight="1" x14ac:dyDescent="0.35">
      <c r="A611" s="21" t="s">
        <v>712</v>
      </c>
      <c r="B611" s="19" t="s">
        <v>708</v>
      </c>
      <c r="C611" s="19" t="s">
        <v>709</v>
      </c>
      <c r="D611" s="26" t="s">
        <v>60</v>
      </c>
      <c r="E611" s="27" t="s">
        <v>66</v>
      </c>
      <c r="F611" s="27" t="s">
        <v>62</v>
      </c>
      <c r="G611" s="27" t="s">
        <v>71</v>
      </c>
      <c r="H611" s="27" t="s">
        <v>71</v>
      </c>
      <c r="I611" s="122">
        <v>124761.29032258064</v>
      </c>
      <c r="J611" s="122"/>
      <c r="K611" s="122"/>
      <c r="L611" s="122">
        <v>122593.54838709677</v>
      </c>
      <c r="M611" s="123"/>
      <c r="N611" s="123"/>
    </row>
    <row r="612" spans="1:14" ht="33.75" customHeight="1" x14ac:dyDescent="0.35">
      <c r="A612" s="22" t="s">
        <v>713</v>
      </c>
      <c r="B612" s="19" t="s">
        <v>708</v>
      </c>
      <c r="C612" s="19" t="s">
        <v>709</v>
      </c>
      <c r="D612" s="26" t="s">
        <v>60</v>
      </c>
      <c r="E612" s="25" t="s">
        <v>73</v>
      </c>
      <c r="F612" s="25" t="s">
        <v>74</v>
      </c>
      <c r="G612" s="25" t="s">
        <v>63</v>
      </c>
      <c r="H612" s="25" t="s">
        <v>64</v>
      </c>
      <c r="I612" s="122">
        <v>23269574.193548385</v>
      </c>
      <c r="J612" s="122"/>
      <c r="K612" s="122"/>
      <c r="L612" s="122">
        <v>22867109.677419353</v>
      </c>
      <c r="M612" s="124"/>
      <c r="N612" s="124"/>
    </row>
    <row r="613" spans="1:14" ht="33.75" customHeight="1" x14ac:dyDescent="0.35">
      <c r="A613" s="21" t="s">
        <v>714</v>
      </c>
      <c r="B613" s="19" t="s">
        <v>708</v>
      </c>
      <c r="C613" s="19" t="s">
        <v>709</v>
      </c>
      <c r="D613" s="26" t="s">
        <v>60</v>
      </c>
      <c r="E613" s="25" t="s">
        <v>73</v>
      </c>
      <c r="F613" s="25" t="s">
        <v>74</v>
      </c>
      <c r="G613" s="25" t="s">
        <v>63</v>
      </c>
      <c r="H613" s="25" t="s">
        <v>67</v>
      </c>
      <c r="I613" s="122">
        <v>32252619.35483871</v>
      </c>
      <c r="J613" s="122"/>
      <c r="K613" s="122"/>
      <c r="L613" s="122">
        <v>31694800</v>
      </c>
      <c r="M613" s="124"/>
      <c r="N613" s="124"/>
    </row>
    <row r="614" spans="1:14" ht="33.75" customHeight="1" x14ac:dyDescent="0.35">
      <c r="A614" s="21" t="s">
        <v>715</v>
      </c>
      <c r="B614" s="19" t="s">
        <v>708</v>
      </c>
      <c r="C614" s="19" t="s">
        <v>709</v>
      </c>
      <c r="D614" s="26" t="s">
        <v>60</v>
      </c>
      <c r="E614" s="25" t="s">
        <v>73</v>
      </c>
      <c r="F614" s="25" t="s">
        <v>74</v>
      </c>
      <c r="G614" s="25" t="s">
        <v>69</v>
      </c>
      <c r="H614" s="25" t="s">
        <v>69</v>
      </c>
      <c r="I614" s="122">
        <v>775677.41935483867</v>
      </c>
      <c r="J614" s="122"/>
      <c r="K614" s="122"/>
      <c r="L614" s="122">
        <v>762258.06451612897</v>
      </c>
      <c r="M614" s="124"/>
      <c r="N614" s="124"/>
    </row>
    <row r="615" spans="1:14" ht="33.75" customHeight="1" x14ac:dyDescent="0.35">
      <c r="A615" s="21" t="s">
        <v>716</v>
      </c>
      <c r="B615" s="19" t="s">
        <v>708</v>
      </c>
      <c r="C615" s="19" t="s">
        <v>709</v>
      </c>
      <c r="D615" s="26" t="s">
        <v>60</v>
      </c>
      <c r="E615" s="25" t="s">
        <v>73</v>
      </c>
      <c r="F615" s="25" t="s">
        <v>74</v>
      </c>
      <c r="G615" s="25" t="s">
        <v>71</v>
      </c>
      <c r="H615" s="25" t="s">
        <v>71</v>
      </c>
      <c r="I615" s="122">
        <v>129290.32258064515</v>
      </c>
      <c r="J615" s="122"/>
      <c r="K615" s="122"/>
      <c r="L615" s="122">
        <v>127058.06451612903</v>
      </c>
      <c r="M615" s="124"/>
      <c r="N615" s="124"/>
    </row>
    <row r="616" spans="1:14" ht="33.75" customHeight="1" x14ac:dyDescent="0.35">
      <c r="A616" s="22" t="s">
        <v>717</v>
      </c>
      <c r="B616" s="19" t="s">
        <v>708</v>
      </c>
      <c r="C616" s="19" t="s">
        <v>709</v>
      </c>
      <c r="D616" s="26" t="s">
        <v>60</v>
      </c>
      <c r="E616" s="27" t="s">
        <v>61</v>
      </c>
      <c r="F616" s="27" t="s">
        <v>79</v>
      </c>
      <c r="G616" s="27" t="s">
        <v>63</v>
      </c>
      <c r="H616" s="27" t="s">
        <v>64</v>
      </c>
      <c r="I616" s="122">
        <v>23891122.580645159</v>
      </c>
      <c r="J616" s="122"/>
      <c r="K616" s="122"/>
      <c r="L616" s="122">
        <v>23477896.774193548</v>
      </c>
      <c r="M616" s="123"/>
      <c r="N616" s="123"/>
    </row>
    <row r="617" spans="1:14" ht="33.75" customHeight="1" x14ac:dyDescent="0.35">
      <c r="A617" s="21" t="s">
        <v>718</v>
      </c>
      <c r="B617" s="19" t="s">
        <v>708</v>
      </c>
      <c r="C617" s="19" t="s">
        <v>709</v>
      </c>
      <c r="D617" s="26" t="s">
        <v>60</v>
      </c>
      <c r="E617" s="27" t="s">
        <v>66</v>
      </c>
      <c r="F617" s="27" t="s">
        <v>79</v>
      </c>
      <c r="G617" s="27" t="s">
        <v>63</v>
      </c>
      <c r="H617" s="27" t="s">
        <v>67</v>
      </c>
      <c r="I617" s="122">
        <v>33447535.483870968</v>
      </c>
      <c r="J617" s="122"/>
      <c r="K617" s="122"/>
      <c r="L617" s="122">
        <v>32869045.161290321</v>
      </c>
      <c r="M617" s="123"/>
      <c r="N617" s="123"/>
    </row>
    <row r="618" spans="1:14" ht="33.75" customHeight="1" x14ac:dyDescent="0.35">
      <c r="A618" s="21" t="s">
        <v>719</v>
      </c>
      <c r="B618" s="19" t="s">
        <v>708</v>
      </c>
      <c r="C618" s="19" t="s">
        <v>709</v>
      </c>
      <c r="D618" s="26" t="s">
        <v>60</v>
      </c>
      <c r="E618" s="27" t="s">
        <v>66</v>
      </c>
      <c r="F618" s="27" t="s">
        <v>79</v>
      </c>
      <c r="G618" s="27" t="s">
        <v>69</v>
      </c>
      <c r="H618" s="27" t="s">
        <v>69</v>
      </c>
      <c r="I618" s="122">
        <v>796387.09677419357</v>
      </c>
      <c r="J618" s="122"/>
      <c r="K618" s="122"/>
      <c r="L618" s="122">
        <v>782619.3548387097</v>
      </c>
      <c r="M618" s="123"/>
      <c r="N618" s="123"/>
    </row>
    <row r="619" spans="1:14" ht="33.75" customHeight="1" x14ac:dyDescent="0.35">
      <c r="A619" s="21" t="s">
        <v>720</v>
      </c>
      <c r="B619" s="19" t="s">
        <v>708</v>
      </c>
      <c r="C619" s="19" t="s">
        <v>709</v>
      </c>
      <c r="D619" s="26" t="s">
        <v>60</v>
      </c>
      <c r="E619" s="27" t="s">
        <v>66</v>
      </c>
      <c r="F619" s="27" t="s">
        <v>79</v>
      </c>
      <c r="G619" s="27" t="s">
        <v>71</v>
      </c>
      <c r="H619" s="27" t="s">
        <v>71</v>
      </c>
      <c r="I619" s="122">
        <v>132748.38709677418</v>
      </c>
      <c r="J619" s="122"/>
      <c r="K619" s="122"/>
      <c r="L619" s="122">
        <v>130451.6129032258</v>
      </c>
      <c r="M619" s="123"/>
      <c r="N619" s="123"/>
    </row>
    <row r="620" spans="1:14" ht="33.75" customHeight="1" x14ac:dyDescent="0.35">
      <c r="A620" s="22" t="s">
        <v>721</v>
      </c>
      <c r="B620" s="19" t="s">
        <v>708</v>
      </c>
      <c r="C620" s="19" t="s">
        <v>709</v>
      </c>
      <c r="D620" s="26" t="s">
        <v>60</v>
      </c>
      <c r="E620" s="25" t="s">
        <v>113</v>
      </c>
      <c r="F620" s="25" t="s">
        <v>84</v>
      </c>
      <c r="G620" s="25" t="s">
        <v>63</v>
      </c>
      <c r="H620" s="25" t="s">
        <v>64</v>
      </c>
      <c r="I620" s="122">
        <v>25416090.322580643</v>
      </c>
      <c r="J620" s="122"/>
      <c r="K620" s="122"/>
      <c r="L620" s="122">
        <v>24976503.225806452</v>
      </c>
      <c r="M620" s="124"/>
      <c r="N620" s="124"/>
    </row>
    <row r="621" spans="1:14" ht="33.75" customHeight="1" x14ac:dyDescent="0.35">
      <c r="A621" s="21" t="s">
        <v>722</v>
      </c>
      <c r="B621" s="19" t="s">
        <v>708</v>
      </c>
      <c r="C621" s="19" t="s">
        <v>709</v>
      </c>
      <c r="D621" s="26" t="s">
        <v>60</v>
      </c>
      <c r="E621" s="25" t="s">
        <v>113</v>
      </c>
      <c r="F621" s="25" t="s">
        <v>84</v>
      </c>
      <c r="G621" s="25" t="s">
        <v>63</v>
      </c>
      <c r="H621" s="25" t="s">
        <v>67</v>
      </c>
      <c r="I621" s="122">
        <v>35582516.129032254</v>
      </c>
      <c r="J621" s="122"/>
      <c r="K621" s="122"/>
      <c r="L621" s="122">
        <v>34967096.774193548</v>
      </c>
      <c r="M621" s="124"/>
      <c r="N621" s="124"/>
    </row>
    <row r="622" spans="1:14" ht="33.75" customHeight="1" x14ac:dyDescent="0.35">
      <c r="A622" s="21" t="s">
        <v>723</v>
      </c>
      <c r="B622" s="19" t="s">
        <v>708</v>
      </c>
      <c r="C622" s="19" t="s">
        <v>709</v>
      </c>
      <c r="D622" s="26" t="s">
        <v>60</v>
      </c>
      <c r="E622" s="25" t="s">
        <v>113</v>
      </c>
      <c r="F622" s="25" t="s">
        <v>84</v>
      </c>
      <c r="G622" s="25" t="s">
        <v>69</v>
      </c>
      <c r="H622" s="25" t="s">
        <v>69</v>
      </c>
      <c r="I622" s="122">
        <v>847212.90322580643</v>
      </c>
      <c r="J622" s="122"/>
      <c r="K622" s="122"/>
      <c r="L622" s="122">
        <v>832554.83870967745</v>
      </c>
      <c r="M622" s="124"/>
      <c r="N622" s="124"/>
    </row>
    <row r="623" spans="1:14" ht="33.75" customHeight="1" x14ac:dyDescent="0.35">
      <c r="A623" s="21" t="s">
        <v>724</v>
      </c>
      <c r="B623" s="19" t="s">
        <v>708</v>
      </c>
      <c r="C623" s="19" t="s">
        <v>709</v>
      </c>
      <c r="D623" s="26" t="s">
        <v>60</v>
      </c>
      <c r="E623" s="25" t="s">
        <v>113</v>
      </c>
      <c r="F623" s="25" t="s">
        <v>84</v>
      </c>
      <c r="G623" s="25" t="s">
        <v>71</v>
      </c>
      <c r="H623" s="25" t="s">
        <v>71</v>
      </c>
      <c r="I623" s="122">
        <v>141200</v>
      </c>
      <c r="J623" s="122"/>
      <c r="K623" s="122"/>
      <c r="L623" s="122">
        <v>138761.29032258064</v>
      </c>
      <c r="M623" s="124"/>
      <c r="N623" s="124"/>
    </row>
    <row r="624" spans="1:14" ht="33.75" customHeight="1" x14ac:dyDescent="0.35">
      <c r="A624" s="22" t="s">
        <v>725</v>
      </c>
      <c r="B624" s="19" t="s">
        <v>708</v>
      </c>
      <c r="C624" s="19" t="s">
        <v>709</v>
      </c>
      <c r="D624" s="26" t="s">
        <v>60</v>
      </c>
      <c r="E624" s="27" t="s">
        <v>61</v>
      </c>
      <c r="F624" s="27" t="s">
        <v>89</v>
      </c>
      <c r="G624" s="27" t="s">
        <v>63</v>
      </c>
      <c r="H624" s="27" t="s">
        <v>64</v>
      </c>
      <c r="I624" s="122">
        <v>27038361.290322579</v>
      </c>
      <c r="J624" s="122"/>
      <c r="K624" s="122"/>
      <c r="L624" s="122">
        <v>26570709.677419353</v>
      </c>
      <c r="M624" s="124"/>
      <c r="N624" s="124"/>
    </row>
    <row r="625" spans="1:14" ht="33.75" customHeight="1" x14ac:dyDescent="0.35">
      <c r="A625" s="21" t="s">
        <v>726</v>
      </c>
      <c r="B625" s="19" t="s">
        <v>708</v>
      </c>
      <c r="C625" s="19" t="s">
        <v>709</v>
      </c>
      <c r="D625" s="26" t="s">
        <v>60</v>
      </c>
      <c r="E625" s="27" t="s">
        <v>66</v>
      </c>
      <c r="F625" s="27" t="s">
        <v>89</v>
      </c>
      <c r="G625" s="27" t="s">
        <v>63</v>
      </c>
      <c r="H625" s="27" t="s">
        <v>67</v>
      </c>
      <c r="I625" s="122">
        <v>37853729.032258064</v>
      </c>
      <c r="J625" s="122"/>
      <c r="K625" s="122"/>
      <c r="L625" s="122">
        <v>37199019.354838707</v>
      </c>
      <c r="M625" s="124"/>
      <c r="N625" s="124"/>
    </row>
    <row r="626" spans="1:14" ht="33.75" customHeight="1" x14ac:dyDescent="0.35">
      <c r="A626" s="21" t="s">
        <v>727</v>
      </c>
      <c r="B626" s="19" t="s">
        <v>708</v>
      </c>
      <c r="C626" s="19" t="s">
        <v>709</v>
      </c>
      <c r="D626" s="26" t="s">
        <v>60</v>
      </c>
      <c r="E626" s="27" t="s">
        <v>66</v>
      </c>
      <c r="F626" s="27" t="s">
        <v>89</v>
      </c>
      <c r="G626" s="27" t="s">
        <v>69</v>
      </c>
      <c r="H626" s="27" t="s">
        <v>69</v>
      </c>
      <c r="I626" s="122">
        <v>901290.32258064509</v>
      </c>
      <c r="J626" s="122"/>
      <c r="K626" s="122"/>
      <c r="L626" s="122">
        <v>885703.22580645164</v>
      </c>
      <c r="M626" s="124"/>
      <c r="N626" s="124"/>
    </row>
    <row r="627" spans="1:14" ht="33.75" customHeight="1" x14ac:dyDescent="0.35">
      <c r="A627" s="21" t="s">
        <v>728</v>
      </c>
      <c r="B627" s="19" t="s">
        <v>708</v>
      </c>
      <c r="C627" s="19" t="s">
        <v>709</v>
      </c>
      <c r="D627" s="26" t="s">
        <v>60</v>
      </c>
      <c r="E627" s="27" t="s">
        <v>66</v>
      </c>
      <c r="F627" s="27" t="s">
        <v>89</v>
      </c>
      <c r="G627" s="27" t="s">
        <v>71</v>
      </c>
      <c r="H627" s="27" t="s">
        <v>71</v>
      </c>
      <c r="I627" s="122">
        <v>150232.25806451612</v>
      </c>
      <c r="J627" s="122"/>
      <c r="K627" s="122"/>
      <c r="L627" s="122">
        <v>147638.70967741936</v>
      </c>
      <c r="M627" s="124"/>
      <c r="N627" s="124"/>
    </row>
    <row r="628" spans="1:14" ht="33.75" customHeight="1" x14ac:dyDescent="0.35">
      <c r="A628" s="22" t="s">
        <v>729</v>
      </c>
      <c r="B628" s="19" t="s">
        <v>708</v>
      </c>
      <c r="C628" s="19" t="s">
        <v>709</v>
      </c>
      <c r="D628" s="26" t="s">
        <v>60</v>
      </c>
      <c r="E628" s="25" t="s">
        <v>113</v>
      </c>
      <c r="F628" s="25" t="s">
        <v>94</v>
      </c>
      <c r="G628" s="25" t="s">
        <v>63</v>
      </c>
      <c r="H628" s="25" t="s">
        <v>64</v>
      </c>
      <c r="I628" s="122">
        <v>28764245.161290321</v>
      </c>
      <c r="J628" s="122"/>
      <c r="K628" s="122"/>
      <c r="L628" s="122">
        <v>28266748.387096774</v>
      </c>
      <c r="M628" s="124"/>
      <c r="N628" s="124"/>
    </row>
    <row r="629" spans="1:14" ht="33.75" customHeight="1" x14ac:dyDescent="0.35">
      <c r="A629" s="21" t="s">
        <v>730</v>
      </c>
      <c r="B629" s="19" t="s">
        <v>708</v>
      </c>
      <c r="C629" s="19" t="s">
        <v>709</v>
      </c>
      <c r="D629" s="26" t="s">
        <v>60</v>
      </c>
      <c r="E629" s="25" t="s">
        <v>113</v>
      </c>
      <c r="F629" s="25" t="s">
        <v>94</v>
      </c>
      <c r="G629" s="25" t="s">
        <v>63</v>
      </c>
      <c r="H629" s="25" t="s">
        <v>67</v>
      </c>
      <c r="I629" s="122">
        <v>40269909.677419357</v>
      </c>
      <c r="J629" s="122"/>
      <c r="K629" s="122"/>
      <c r="L629" s="122">
        <v>39573419.354838707</v>
      </c>
      <c r="M629" s="124"/>
      <c r="N629" s="124"/>
    </row>
    <row r="630" spans="1:14" ht="33.75" customHeight="1" x14ac:dyDescent="0.35">
      <c r="A630" s="21" t="s">
        <v>731</v>
      </c>
      <c r="B630" s="19" t="s">
        <v>708</v>
      </c>
      <c r="C630" s="19" t="s">
        <v>709</v>
      </c>
      <c r="D630" s="26" t="s">
        <v>60</v>
      </c>
      <c r="E630" s="25" t="s">
        <v>113</v>
      </c>
      <c r="F630" s="25" t="s">
        <v>94</v>
      </c>
      <c r="G630" s="25" t="s">
        <v>69</v>
      </c>
      <c r="H630" s="25" t="s">
        <v>69</v>
      </c>
      <c r="I630" s="122">
        <v>958825.80645161285</v>
      </c>
      <c r="J630" s="122"/>
      <c r="K630" s="122"/>
      <c r="L630" s="122">
        <v>942245.16129032255</v>
      </c>
      <c r="M630" s="124"/>
      <c r="N630" s="124"/>
    </row>
    <row r="631" spans="1:14" ht="33.75" customHeight="1" x14ac:dyDescent="0.35">
      <c r="A631" s="21" t="s">
        <v>732</v>
      </c>
      <c r="B631" s="19" t="s">
        <v>708</v>
      </c>
      <c r="C631" s="19" t="s">
        <v>709</v>
      </c>
      <c r="D631" s="26" t="s">
        <v>60</v>
      </c>
      <c r="E631" s="25" t="s">
        <v>113</v>
      </c>
      <c r="F631" s="25" t="s">
        <v>94</v>
      </c>
      <c r="G631" s="25" t="s">
        <v>71</v>
      </c>
      <c r="H631" s="25" t="s">
        <v>71</v>
      </c>
      <c r="I631" s="122">
        <v>159806.45161290321</v>
      </c>
      <c r="J631" s="122"/>
      <c r="K631" s="122"/>
      <c r="L631" s="122">
        <v>157032.25806451612</v>
      </c>
      <c r="M631" s="124"/>
      <c r="N631" s="124"/>
    </row>
    <row r="632" spans="1:14" ht="33.75" customHeight="1" x14ac:dyDescent="0.35">
      <c r="A632" s="24" t="s">
        <v>733</v>
      </c>
      <c r="B632" s="19" t="s">
        <v>708</v>
      </c>
      <c r="C632" s="19" t="s">
        <v>734</v>
      </c>
      <c r="D632" s="26" t="s">
        <v>60</v>
      </c>
      <c r="E632" s="27" t="s">
        <v>61</v>
      </c>
      <c r="F632" s="27" t="s">
        <v>62</v>
      </c>
      <c r="G632" s="27" t="s">
        <v>63</v>
      </c>
      <c r="H632" s="27" t="s">
        <v>64</v>
      </c>
      <c r="I632" s="122">
        <v>27171083.870967742</v>
      </c>
      <c r="J632" s="122"/>
      <c r="K632" s="122"/>
      <c r="L632" s="122">
        <v>26127083.870967742</v>
      </c>
      <c r="M632" s="123"/>
      <c r="N632" s="123"/>
    </row>
    <row r="633" spans="1:14" ht="33.75" customHeight="1" x14ac:dyDescent="0.35">
      <c r="A633" s="21" t="s">
        <v>735</v>
      </c>
      <c r="B633" s="19" t="s">
        <v>708</v>
      </c>
      <c r="C633" s="19" t="s">
        <v>734</v>
      </c>
      <c r="D633" s="26" t="s">
        <v>60</v>
      </c>
      <c r="E633" s="27" t="s">
        <v>66</v>
      </c>
      <c r="F633" s="27" t="s">
        <v>62</v>
      </c>
      <c r="G633" s="27" t="s">
        <v>63</v>
      </c>
      <c r="H633" s="27" t="s">
        <v>67</v>
      </c>
      <c r="I633" s="122">
        <v>31440709.677419353</v>
      </c>
      <c r="J633" s="122"/>
      <c r="K633" s="122"/>
      <c r="L633" s="122">
        <v>30896916.129032258</v>
      </c>
      <c r="M633" s="123"/>
      <c r="N633" s="123"/>
    </row>
    <row r="634" spans="1:14" ht="33.75" customHeight="1" x14ac:dyDescent="0.35">
      <c r="A634" s="21" t="s">
        <v>736</v>
      </c>
      <c r="B634" s="19" t="s">
        <v>708</v>
      </c>
      <c r="C634" s="19" t="s">
        <v>734</v>
      </c>
      <c r="D634" s="26" t="s">
        <v>60</v>
      </c>
      <c r="E634" s="27" t="s">
        <v>66</v>
      </c>
      <c r="F634" s="27" t="s">
        <v>62</v>
      </c>
      <c r="G634" s="27" t="s">
        <v>69</v>
      </c>
      <c r="H634" s="27" t="s">
        <v>69</v>
      </c>
      <c r="I634" s="122">
        <v>748619.3548387097</v>
      </c>
      <c r="J634" s="122"/>
      <c r="K634" s="122"/>
      <c r="L634" s="122">
        <v>735664.51612903224</v>
      </c>
      <c r="M634" s="123"/>
      <c r="N634" s="123"/>
    </row>
    <row r="635" spans="1:14" ht="33.75" customHeight="1" x14ac:dyDescent="0.35">
      <c r="A635" s="21" t="s">
        <v>737</v>
      </c>
      <c r="B635" s="19" t="s">
        <v>708</v>
      </c>
      <c r="C635" s="19" t="s">
        <v>734</v>
      </c>
      <c r="D635" s="26" t="s">
        <v>60</v>
      </c>
      <c r="E635" s="27" t="s">
        <v>66</v>
      </c>
      <c r="F635" s="27" t="s">
        <v>62</v>
      </c>
      <c r="G635" s="27" t="s">
        <v>71</v>
      </c>
      <c r="H635" s="27" t="s">
        <v>71</v>
      </c>
      <c r="I635" s="122">
        <v>124761.29032258064</v>
      </c>
      <c r="J635" s="122"/>
      <c r="K635" s="122"/>
      <c r="L635" s="122">
        <v>122593.54838709677</v>
      </c>
      <c r="M635" s="123"/>
      <c r="N635" s="123"/>
    </row>
    <row r="636" spans="1:14" ht="33.75" customHeight="1" x14ac:dyDescent="0.35">
      <c r="A636" s="22" t="s">
        <v>738</v>
      </c>
      <c r="B636" s="19" t="s">
        <v>708</v>
      </c>
      <c r="C636" s="19" t="s">
        <v>734</v>
      </c>
      <c r="D636" s="26" t="s">
        <v>60</v>
      </c>
      <c r="E636" s="25" t="s">
        <v>73</v>
      </c>
      <c r="F636" s="25" t="s">
        <v>74</v>
      </c>
      <c r="G636" s="25" t="s">
        <v>63</v>
      </c>
      <c r="H636" s="25" t="s">
        <v>64</v>
      </c>
      <c r="I636" s="122">
        <v>27171083.870967742</v>
      </c>
      <c r="J636" s="122"/>
      <c r="K636" s="122"/>
      <c r="L636" s="122">
        <v>26127083.870967742</v>
      </c>
      <c r="M636" s="124"/>
      <c r="N636" s="124"/>
    </row>
    <row r="637" spans="1:14" ht="33.75" customHeight="1" x14ac:dyDescent="0.35">
      <c r="A637" s="21" t="s">
        <v>739</v>
      </c>
      <c r="B637" s="19" t="s">
        <v>708</v>
      </c>
      <c r="C637" s="19" t="s">
        <v>734</v>
      </c>
      <c r="D637" s="26" t="s">
        <v>60</v>
      </c>
      <c r="E637" s="25" t="s">
        <v>73</v>
      </c>
      <c r="F637" s="25" t="s">
        <v>74</v>
      </c>
      <c r="G637" s="25" t="s">
        <v>63</v>
      </c>
      <c r="H637" s="25" t="s">
        <v>67</v>
      </c>
      <c r="I637" s="122">
        <v>32252619.35483871</v>
      </c>
      <c r="J637" s="122"/>
      <c r="K637" s="122"/>
      <c r="L637" s="122">
        <v>31694800</v>
      </c>
      <c r="M637" s="124"/>
      <c r="N637" s="124"/>
    </row>
    <row r="638" spans="1:14" ht="33.75" customHeight="1" x14ac:dyDescent="0.35">
      <c r="A638" s="21" t="s">
        <v>740</v>
      </c>
      <c r="B638" s="19" t="s">
        <v>708</v>
      </c>
      <c r="C638" s="19" t="s">
        <v>734</v>
      </c>
      <c r="D638" s="26" t="s">
        <v>60</v>
      </c>
      <c r="E638" s="25" t="s">
        <v>73</v>
      </c>
      <c r="F638" s="25" t="s">
        <v>74</v>
      </c>
      <c r="G638" s="25" t="s">
        <v>69</v>
      </c>
      <c r="H638" s="25" t="s">
        <v>69</v>
      </c>
      <c r="I638" s="122">
        <v>775677.41935483867</v>
      </c>
      <c r="J638" s="122"/>
      <c r="K638" s="122"/>
      <c r="L638" s="122">
        <v>762258.06451612897</v>
      </c>
      <c r="M638" s="124"/>
      <c r="N638" s="124"/>
    </row>
    <row r="639" spans="1:14" ht="33.75" customHeight="1" x14ac:dyDescent="0.35">
      <c r="A639" s="21" t="s">
        <v>741</v>
      </c>
      <c r="B639" s="19" t="s">
        <v>708</v>
      </c>
      <c r="C639" s="19" t="s">
        <v>734</v>
      </c>
      <c r="D639" s="26" t="s">
        <v>60</v>
      </c>
      <c r="E639" s="25" t="s">
        <v>73</v>
      </c>
      <c r="F639" s="25" t="s">
        <v>74</v>
      </c>
      <c r="G639" s="25" t="s">
        <v>71</v>
      </c>
      <c r="H639" s="25" t="s">
        <v>71</v>
      </c>
      <c r="I639" s="122">
        <v>129290.32258064515</v>
      </c>
      <c r="J639" s="122"/>
      <c r="K639" s="122"/>
      <c r="L639" s="122">
        <v>127058.06451612903</v>
      </c>
      <c r="M639" s="124"/>
      <c r="N639" s="124"/>
    </row>
    <row r="640" spans="1:14" ht="33.75" customHeight="1" x14ac:dyDescent="0.35">
      <c r="A640" s="22" t="s">
        <v>742</v>
      </c>
      <c r="B640" s="19" t="s">
        <v>708</v>
      </c>
      <c r="C640" s="19" t="s">
        <v>734</v>
      </c>
      <c r="D640" s="26" t="s">
        <v>60</v>
      </c>
      <c r="E640" s="27" t="s">
        <v>61</v>
      </c>
      <c r="F640" s="27" t="s">
        <v>79</v>
      </c>
      <c r="G640" s="27" t="s">
        <v>63</v>
      </c>
      <c r="H640" s="27" t="s">
        <v>64</v>
      </c>
      <c r="I640" s="122">
        <v>23891122.580645159</v>
      </c>
      <c r="J640" s="122"/>
      <c r="K640" s="122"/>
      <c r="L640" s="122">
        <v>23477896.774193548</v>
      </c>
      <c r="M640" s="123"/>
      <c r="N640" s="123"/>
    </row>
    <row r="641" spans="1:14" ht="33.75" customHeight="1" x14ac:dyDescent="0.35">
      <c r="A641" s="21" t="s">
        <v>743</v>
      </c>
      <c r="B641" s="19" t="s">
        <v>708</v>
      </c>
      <c r="C641" s="19" t="s">
        <v>734</v>
      </c>
      <c r="D641" s="26" t="s">
        <v>60</v>
      </c>
      <c r="E641" s="27" t="s">
        <v>66</v>
      </c>
      <c r="F641" s="27" t="s">
        <v>79</v>
      </c>
      <c r="G641" s="27" t="s">
        <v>63</v>
      </c>
      <c r="H641" s="27" t="s">
        <v>67</v>
      </c>
      <c r="I641" s="122">
        <v>33447535.483870968</v>
      </c>
      <c r="J641" s="122"/>
      <c r="K641" s="122"/>
      <c r="L641" s="122">
        <v>32869045.161290321</v>
      </c>
      <c r="M641" s="123"/>
      <c r="N641" s="123"/>
    </row>
    <row r="642" spans="1:14" ht="33.75" customHeight="1" x14ac:dyDescent="0.35">
      <c r="A642" s="21" t="s">
        <v>744</v>
      </c>
      <c r="B642" s="19" t="s">
        <v>708</v>
      </c>
      <c r="C642" s="19" t="s">
        <v>734</v>
      </c>
      <c r="D642" s="26" t="s">
        <v>60</v>
      </c>
      <c r="E642" s="27" t="s">
        <v>66</v>
      </c>
      <c r="F642" s="27" t="s">
        <v>79</v>
      </c>
      <c r="G642" s="27" t="s">
        <v>69</v>
      </c>
      <c r="H642" s="27" t="s">
        <v>69</v>
      </c>
      <c r="I642" s="122">
        <v>796387.09677419357</v>
      </c>
      <c r="J642" s="122"/>
      <c r="K642" s="122"/>
      <c r="L642" s="122">
        <v>782619.3548387097</v>
      </c>
      <c r="M642" s="123"/>
      <c r="N642" s="123"/>
    </row>
    <row r="643" spans="1:14" ht="33.75" customHeight="1" x14ac:dyDescent="0.35">
      <c r="A643" s="21" t="s">
        <v>745</v>
      </c>
      <c r="B643" s="19" t="s">
        <v>708</v>
      </c>
      <c r="C643" s="19" t="s">
        <v>734</v>
      </c>
      <c r="D643" s="26" t="s">
        <v>60</v>
      </c>
      <c r="E643" s="27" t="s">
        <v>66</v>
      </c>
      <c r="F643" s="27" t="s">
        <v>79</v>
      </c>
      <c r="G643" s="27" t="s">
        <v>71</v>
      </c>
      <c r="H643" s="27" t="s">
        <v>71</v>
      </c>
      <c r="I643" s="122">
        <v>132748.38709677418</v>
      </c>
      <c r="J643" s="122"/>
      <c r="K643" s="122"/>
      <c r="L643" s="122">
        <v>130451.6129032258</v>
      </c>
      <c r="M643" s="123"/>
      <c r="N643" s="123"/>
    </row>
    <row r="644" spans="1:14" ht="33.75" customHeight="1" x14ac:dyDescent="0.35">
      <c r="A644" s="22" t="s">
        <v>746</v>
      </c>
      <c r="B644" s="19" t="s">
        <v>708</v>
      </c>
      <c r="C644" s="19" t="s">
        <v>734</v>
      </c>
      <c r="D644" s="26" t="s">
        <v>60</v>
      </c>
      <c r="E644" s="25" t="s">
        <v>113</v>
      </c>
      <c r="F644" s="25" t="s">
        <v>84</v>
      </c>
      <c r="G644" s="25" t="s">
        <v>63</v>
      </c>
      <c r="H644" s="25" t="s">
        <v>64</v>
      </c>
      <c r="I644" s="122">
        <v>25416090.322580643</v>
      </c>
      <c r="J644" s="122"/>
      <c r="K644" s="122"/>
      <c r="L644" s="122">
        <v>24976503.225806452</v>
      </c>
      <c r="M644" s="124"/>
      <c r="N644" s="124"/>
    </row>
    <row r="645" spans="1:14" ht="33.75" customHeight="1" x14ac:dyDescent="0.35">
      <c r="A645" s="21" t="s">
        <v>747</v>
      </c>
      <c r="B645" s="19" t="s">
        <v>708</v>
      </c>
      <c r="C645" s="19" t="s">
        <v>734</v>
      </c>
      <c r="D645" s="26" t="s">
        <v>60</v>
      </c>
      <c r="E645" s="25" t="s">
        <v>113</v>
      </c>
      <c r="F645" s="25" t="s">
        <v>84</v>
      </c>
      <c r="G645" s="25" t="s">
        <v>63</v>
      </c>
      <c r="H645" s="25" t="s">
        <v>67</v>
      </c>
      <c r="I645" s="122">
        <v>35582516.129032254</v>
      </c>
      <c r="J645" s="122"/>
      <c r="K645" s="122"/>
      <c r="L645" s="122">
        <v>34967096.774193548</v>
      </c>
      <c r="M645" s="124"/>
      <c r="N645" s="124"/>
    </row>
    <row r="646" spans="1:14" ht="33.75" customHeight="1" x14ac:dyDescent="0.35">
      <c r="A646" s="21" t="s">
        <v>748</v>
      </c>
      <c r="B646" s="19" t="s">
        <v>708</v>
      </c>
      <c r="C646" s="19" t="s">
        <v>734</v>
      </c>
      <c r="D646" s="26" t="s">
        <v>60</v>
      </c>
      <c r="E646" s="25" t="s">
        <v>113</v>
      </c>
      <c r="F646" s="25" t="s">
        <v>84</v>
      </c>
      <c r="G646" s="25" t="s">
        <v>69</v>
      </c>
      <c r="H646" s="25" t="s">
        <v>69</v>
      </c>
      <c r="I646" s="122">
        <v>847212.90322580643</v>
      </c>
      <c r="J646" s="122"/>
      <c r="K646" s="122"/>
      <c r="L646" s="122">
        <v>832554.83870967745</v>
      </c>
      <c r="M646" s="124"/>
      <c r="N646" s="124"/>
    </row>
    <row r="647" spans="1:14" ht="33.75" customHeight="1" x14ac:dyDescent="0.35">
      <c r="A647" s="21" t="s">
        <v>749</v>
      </c>
      <c r="B647" s="19" t="s">
        <v>708</v>
      </c>
      <c r="C647" s="19" t="s">
        <v>734</v>
      </c>
      <c r="D647" s="26" t="s">
        <v>60</v>
      </c>
      <c r="E647" s="25" t="s">
        <v>113</v>
      </c>
      <c r="F647" s="25" t="s">
        <v>84</v>
      </c>
      <c r="G647" s="25" t="s">
        <v>71</v>
      </c>
      <c r="H647" s="25" t="s">
        <v>71</v>
      </c>
      <c r="I647" s="122">
        <v>141200</v>
      </c>
      <c r="J647" s="122"/>
      <c r="K647" s="122"/>
      <c r="L647" s="122">
        <v>138761.29032258064</v>
      </c>
      <c r="M647" s="124"/>
      <c r="N647" s="124"/>
    </row>
    <row r="648" spans="1:14" ht="33.75" customHeight="1" x14ac:dyDescent="0.35">
      <c r="A648" s="22" t="s">
        <v>750</v>
      </c>
      <c r="B648" s="19" t="s">
        <v>708</v>
      </c>
      <c r="C648" s="19" t="s">
        <v>734</v>
      </c>
      <c r="D648" s="26" t="s">
        <v>60</v>
      </c>
      <c r="E648" s="27" t="s">
        <v>61</v>
      </c>
      <c r="F648" s="27" t="s">
        <v>89</v>
      </c>
      <c r="G648" s="27" t="s">
        <v>63</v>
      </c>
      <c r="H648" s="27" t="s">
        <v>64</v>
      </c>
      <c r="I648" s="122">
        <v>27038361.290322579</v>
      </c>
      <c r="J648" s="122"/>
      <c r="K648" s="122"/>
      <c r="L648" s="122">
        <v>26570709.677419353</v>
      </c>
      <c r="M648" s="124"/>
      <c r="N648" s="124"/>
    </row>
    <row r="649" spans="1:14" ht="33.75" customHeight="1" x14ac:dyDescent="0.35">
      <c r="A649" s="21" t="s">
        <v>751</v>
      </c>
      <c r="B649" s="19" t="s">
        <v>708</v>
      </c>
      <c r="C649" s="19" t="s">
        <v>734</v>
      </c>
      <c r="D649" s="26" t="s">
        <v>60</v>
      </c>
      <c r="E649" s="27" t="s">
        <v>66</v>
      </c>
      <c r="F649" s="27" t="s">
        <v>89</v>
      </c>
      <c r="G649" s="27" t="s">
        <v>63</v>
      </c>
      <c r="H649" s="27" t="s">
        <v>67</v>
      </c>
      <c r="I649" s="122">
        <v>37853729.032258064</v>
      </c>
      <c r="J649" s="122"/>
      <c r="K649" s="122"/>
      <c r="L649" s="122">
        <v>37199019.354838707</v>
      </c>
      <c r="M649" s="124"/>
      <c r="N649" s="124"/>
    </row>
    <row r="650" spans="1:14" ht="33.75" customHeight="1" x14ac:dyDescent="0.35">
      <c r="A650" s="21" t="s">
        <v>752</v>
      </c>
      <c r="B650" s="19" t="s">
        <v>708</v>
      </c>
      <c r="C650" s="19" t="s">
        <v>734</v>
      </c>
      <c r="D650" s="26" t="s">
        <v>60</v>
      </c>
      <c r="E650" s="27" t="s">
        <v>66</v>
      </c>
      <c r="F650" s="27" t="s">
        <v>89</v>
      </c>
      <c r="G650" s="27" t="s">
        <v>69</v>
      </c>
      <c r="H650" s="27" t="s">
        <v>69</v>
      </c>
      <c r="I650" s="122">
        <v>901290.32258064509</v>
      </c>
      <c r="J650" s="122"/>
      <c r="K650" s="122"/>
      <c r="L650" s="122">
        <v>885703.22580645164</v>
      </c>
      <c r="M650" s="124"/>
      <c r="N650" s="124"/>
    </row>
    <row r="651" spans="1:14" ht="33.75" customHeight="1" x14ac:dyDescent="0.35">
      <c r="A651" s="21" t="s">
        <v>753</v>
      </c>
      <c r="B651" s="19" t="s">
        <v>708</v>
      </c>
      <c r="C651" s="19" t="s">
        <v>734</v>
      </c>
      <c r="D651" s="26" t="s">
        <v>60</v>
      </c>
      <c r="E651" s="27" t="s">
        <v>66</v>
      </c>
      <c r="F651" s="27" t="s">
        <v>89</v>
      </c>
      <c r="G651" s="27" t="s">
        <v>71</v>
      </c>
      <c r="H651" s="27" t="s">
        <v>71</v>
      </c>
      <c r="I651" s="122">
        <v>150232.25806451612</v>
      </c>
      <c r="J651" s="122"/>
      <c r="K651" s="122"/>
      <c r="L651" s="122">
        <v>147638.70967741936</v>
      </c>
      <c r="M651" s="124"/>
      <c r="N651" s="124"/>
    </row>
    <row r="652" spans="1:14" ht="33.75" customHeight="1" x14ac:dyDescent="0.35">
      <c r="A652" s="22" t="s">
        <v>754</v>
      </c>
      <c r="B652" s="19" t="s">
        <v>708</v>
      </c>
      <c r="C652" s="19" t="s">
        <v>734</v>
      </c>
      <c r="D652" s="26" t="s">
        <v>60</v>
      </c>
      <c r="E652" s="25" t="s">
        <v>113</v>
      </c>
      <c r="F652" s="25" t="s">
        <v>94</v>
      </c>
      <c r="G652" s="25" t="s">
        <v>63</v>
      </c>
      <c r="H652" s="25" t="s">
        <v>64</v>
      </c>
      <c r="I652" s="122">
        <v>28764245.161290321</v>
      </c>
      <c r="J652" s="122"/>
      <c r="K652" s="122"/>
      <c r="L652" s="122">
        <v>28266748.387096774</v>
      </c>
      <c r="M652" s="124"/>
      <c r="N652" s="124"/>
    </row>
    <row r="653" spans="1:14" ht="33.75" customHeight="1" x14ac:dyDescent="0.35">
      <c r="A653" s="21" t="s">
        <v>755</v>
      </c>
      <c r="B653" s="19" t="s">
        <v>708</v>
      </c>
      <c r="C653" s="19" t="s">
        <v>734</v>
      </c>
      <c r="D653" s="26" t="s">
        <v>60</v>
      </c>
      <c r="E653" s="25" t="s">
        <v>113</v>
      </c>
      <c r="F653" s="25" t="s">
        <v>94</v>
      </c>
      <c r="G653" s="25" t="s">
        <v>63</v>
      </c>
      <c r="H653" s="25" t="s">
        <v>67</v>
      </c>
      <c r="I653" s="122">
        <v>40269909.677419357</v>
      </c>
      <c r="J653" s="122"/>
      <c r="K653" s="122"/>
      <c r="L653" s="122">
        <v>39573419.354838707</v>
      </c>
      <c r="M653" s="124"/>
      <c r="N653" s="124"/>
    </row>
    <row r="654" spans="1:14" ht="33.75" customHeight="1" x14ac:dyDescent="0.35">
      <c r="A654" s="21" t="s">
        <v>756</v>
      </c>
      <c r="B654" s="19" t="s">
        <v>708</v>
      </c>
      <c r="C654" s="19" t="s">
        <v>734</v>
      </c>
      <c r="D654" s="26" t="s">
        <v>60</v>
      </c>
      <c r="E654" s="25" t="s">
        <v>113</v>
      </c>
      <c r="F654" s="25" t="s">
        <v>94</v>
      </c>
      <c r="G654" s="25" t="s">
        <v>69</v>
      </c>
      <c r="H654" s="25" t="s">
        <v>69</v>
      </c>
      <c r="I654" s="122">
        <v>958825.80645161285</v>
      </c>
      <c r="J654" s="122"/>
      <c r="K654" s="122"/>
      <c r="L654" s="122">
        <v>942245.16129032255</v>
      </c>
      <c r="M654" s="124"/>
      <c r="N654" s="124"/>
    </row>
    <row r="655" spans="1:14" ht="33.75" customHeight="1" x14ac:dyDescent="0.35">
      <c r="A655" s="21" t="s">
        <v>757</v>
      </c>
      <c r="B655" s="19" t="s">
        <v>708</v>
      </c>
      <c r="C655" s="19" t="s">
        <v>734</v>
      </c>
      <c r="D655" s="26" t="s">
        <v>60</v>
      </c>
      <c r="E655" s="25" t="s">
        <v>113</v>
      </c>
      <c r="F655" s="25" t="s">
        <v>94</v>
      </c>
      <c r="G655" s="25" t="s">
        <v>71</v>
      </c>
      <c r="H655" s="25" t="s">
        <v>71</v>
      </c>
      <c r="I655" s="122">
        <v>159806.45161290321</v>
      </c>
      <c r="J655" s="122"/>
      <c r="K655" s="122"/>
      <c r="L655" s="122">
        <v>157032.25806451612</v>
      </c>
      <c r="M655" s="124"/>
      <c r="N655" s="124"/>
    </row>
    <row r="656" spans="1:14" ht="33.75" customHeight="1" x14ac:dyDescent="0.35">
      <c r="A656" s="24" t="s">
        <v>758</v>
      </c>
      <c r="B656" s="19" t="s">
        <v>708</v>
      </c>
      <c r="C656" s="19" t="s">
        <v>759</v>
      </c>
      <c r="D656" s="26" t="s">
        <v>60</v>
      </c>
      <c r="E656" s="27" t="s">
        <v>61</v>
      </c>
      <c r="F656" s="27" t="s">
        <v>62</v>
      </c>
      <c r="G656" s="27" t="s">
        <v>63</v>
      </c>
      <c r="H656" s="27" t="s">
        <v>64</v>
      </c>
      <c r="I656" s="122">
        <v>19765987.096774194</v>
      </c>
      <c r="J656" s="122"/>
      <c r="K656" s="122"/>
      <c r="L656" s="122">
        <v>19424116.129032258</v>
      </c>
      <c r="M656" s="123"/>
      <c r="N656" s="123"/>
    </row>
    <row r="657" spans="1:14" ht="33.75" customHeight="1" x14ac:dyDescent="0.35">
      <c r="A657" s="21" t="s">
        <v>760</v>
      </c>
      <c r="B657" s="19" t="s">
        <v>708</v>
      </c>
      <c r="C657" s="19" t="s">
        <v>759</v>
      </c>
      <c r="D657" s="26" t="s">
        <v>60</v>
      </c>
      <c r="E657" s="27" t="s">
        <v>66</v>
      </c>
      <c r="F657" s="27" t="s">
        <v>62</v>
      </c>
      <c r="G657" s="27" t="s">
        <v>63</v>
      </c>
      <c r="H657" s="27" t="s">
        <v>67</v>
      </c>
      <c r="I657" s="122">
        <v>27672387.096774194</v>
      </c>
      <c r="J657" s="122"/>
      <c r="K657" s="122"/>
      <c r="L657" s="122">
        <v>27193780.64516129</v>
      </c>
      <c r="M657" s="123"/>
      <c r="N657" s="123"/>
    </row>
    <row r="658" spans="1:14" ht="33.75" customHeight="1" x14ac:dyDescent="0.35">
      <c r="A658" s="21" t="s">
        <v>761</v>
      </c>
      <c r="B658" s="19" t="s">
        <v>708</v>
      </c>
      <c r="C658" s="19" t="s">
        <v>759</v>
      </c>
      <c r="D658" s="26" t="s">
        <v>60</v>
      </c>
      <c r="E658" s="27" t="s">
        <v>66</v>
      </c>
      <c r="F658" s="27" t="s">
        <v>62</v>
      </c>
      <c r="G658" s="27" t="s">
        <v>69</v>
      </c>
      <c r="H658" s="27" t="s">
        <v>69</v>
      </c>
      <c r="I658" s="122">
        <v>658877.41935483867</v>
      </c>
      <c r="J658" s="122"/>
      <c r="K658" s="122"/>
      <c r="L658" s="122">
        <v>647483.87096774194</v>
      </c>
      <c r="M658" s="123"/>
      <c r="N658" s="123"/>
    </row>
    <row r="659" spans="1:14" ht="33.75" customHeight="1" x14ac:dyDescent="0.35">
      <c r="A659" s="21" t="s">
        <v>762</v>
      </c>
      <c r="B659" s="19" t="s">
        <v>708</v>
      </c>
      <c r="C659" s="19" t="s">
        <v>759</v>
      </c>
      <c r="D659" s="26" t="s">
        <v>60</v>
      </c>
      <c r="E659" s="27" t="s">
        <v>66</v>
      </c>
      <c r="F659" s="27" t="s">
        <v>62</v>
      </c>
      <c r="G659" s="27" t="s">
        <v>71</v>
      </c>
      <c r="H659" s="27" t="s">
        <v>71</v>
      </c>
      <c r="I659" s="122">
        <v>109793.54838709677</v>
      </c>
      <c r="J659" s="122"/>
      <c r="K659" s="122"/>
      <c r="L659" s="122">
        <v>107896.77419354838</v>
      </c>
      <c r="M659" s="123"/>
      <c r="N659" s="123"/>
    </row>
    <row r="660" spans="1:14" ht="33.75" customHeight="1" x14ac:dyDescent="0.35">
      <c r="A660" s="22" t="s">
        <v>763</v>
      </c>
      <c r="B660" s="19" t="s">
        <v>708</v>
      </c>
      <c r="C660" s="19" t="s">
        <v>759</v>
      </c>
      <c r="D660" s="26" t="s">
        <v>60</v>
      </c>
      <c r="E660" s="25" t="s">
        <v>73</v>
      </c>
      <c r="F660" s="25" t="s">
        <v>74</v>
      </c>
      <c r="G660" s="25" t="s">
        <v>63</v>
      </c>
      <c r="H660" s="25" t="s">
        <v>64</v>
      </c>
      <c r="I660" s="122">
        <v>20480593.548387095</v>
      </c>
      <c r="J660" s="122"/>
      <c r="K660" s="122"/>
      <c r="L660" s="122">
        <v>20126374.193548385</v>
      </c>
      <c r="M660" s="124"/>
      <c r="N660" s="123"/>
    </row>
    <row r="661" spans="1:14" ht="33.75" customHeight="1" x14ac:dyDescent="0.35">
      <c r="A661" s="21" t="s">
        <v>764</v>
      </c>
      <c r="B661" s="19" t="s">
        <v>708</v>
      </c>
      <c r="C661" s="19" t="s">
        <v>759</v>
      </c>
      <c r="D661" s="26" t="s">
        <v>60</v>
      </c>
      <c r="E661" s="25" t="s">
        <v>73</v>
      </c>
      <c r="F661" s="25" t="s">
        <v>74</v>
      </c>
      <c r="G661" s="25" t="s">
        <v>63</v>
      </c>
      <c r="H661" s="25" t="s">
        <v>67</v>
      </c>
      <c r="I661" s="122">
        <v>28386993.548387095</v>
      </c>
      <c r="J661" s="122"/>
      <c r="K661" s="122"/>
      <c r="L661" s="122">
        <v>27896025.806451611</v>
      </c>
      <c r="M661" s="124"/>
      <c r="N661" s="123"/>
    </row>
    <row r="662" spans="1:14" ht="33.75" customHeight="1" x14ac:dyDescent="0.35">
      <c r="A662" s="21" t="s">
        <v>765</v>
      </c>
      <c r="B662" s="19" t="s">
        <v>708</v>
      </c>
      <c r="C662" s="19" t="s">
        <v>759</v>
      </c>
      <c r="D662" s="26" t="s">
        <v>60</v>
      </c>
      <c r="E662" s="25" t="s">
        <v>73</v>
      </c>
      <c r="F662" s="25" t="s">
        <v>74</v>
      </c>
      <c r="G662" s="25" t="s">
        <v>69</v>
      </c>
      <c r="H662" s="25" t="s">
        <v>69</v>
      </c>
      <c r="I662" s="122">
        <v>682683.87096774194</v>
      </c>
      <c r="J662" s="122"/>
      <c r="K662" s="122"/>
      <c r="L662" s="122">
        <v>670877.41935483867</v>
      </c>
      <c r="M662" s="124"/>
      <c r="N662" s="123"/>
    </row>
    <row r="663" spans="1:14" ht="33.75" customHeight="1" x14ac:dyDescent="0.35">
      <c r="A663" s="21" t="s">
        <v>766</v>
      </c>
      <c r="B663" s="19" t="s">
        <v>708</v>
      </c>
      <c r="C663" s="19" t="s">
        <v>759</v>
      </c>
      <c r="D663" s="26" t="s">
        <v>60</v>
      </c>
      <c r="E663" s="25" t="s">
        <v>73</v>
      </c>
      <c r="F663" s="25" t="s">
        <v>74</v>
      </c>
      <c r="G663" s="25" t="s">
        <v>71</v>
      </c>
      <c r="H663" s="25" t="s">
        <v>71</v>
      </c>
      <c r="I663" s="122">
        <v>113780.64516129032</v>
      </c>
      <c r="J663" s="122"/>
      <c r="K663" s="122"/>
      <c r="L663" s="122">
        <v>111806.45161290323</v>
      </c>
      <c r="M663" s="124"/>
      <c r="N663" s="123"/>
    </row>
    <row r="664" spans="1:14" ht="33.75" customHeight="1" x14ac:dyDescent="0.35">
      <c r="A664" s="22" t="s">
        <v>767</v>
      </c>
      <c r="B664" s="19" t="s">
        <v>708</v>
      </c>
      <c r="C664" s="19" t="s">
        <v>759</v>
      </c>
      <c r="D664" s="26" t="s">
        <v>60</v>
      </c>
      <c r="E664" s="27" t="s">
        <v>61</v>
      </c>
      <c r="F664" s="27" t="s">
        <v>79</v>
      </c>
      <c r="G664" s="27" t="s">
        <v>63</v>
      </c>
      <c r="H664" s="27" t="s">
        <v>64</v>
      </c>
      <c r="I664" s="122">
        <v>21027651.612903226</v>
      </c>
      <c r="J664" s="122"/>
      <c r="K664" s="122"/>
      <c r="L664" s="122">
        <v>20663961.290322579</v>
      </c>
      <c r="M664" s="123"/>
      <c r="N664" s="123"/>
    </row>
    <row r="665" spans="1:14" ht="33.75" customHeight="1" x14ac:dyDescent="0.35">
      <c r="A665" s="21" t="s">
        <v>768</v>
      </c>
      <c r="B665" s="19" t="s">
        <v>708</v>
      </c>
      <c r="C665" s="19" t="s">
        <v>759</v>
      </c>
      <c r="D665" s="26" t="s">
        <v>60</v>
      </c>
      <c r="E665" s="27" t="s">
        <v>66</v>
      </c>
      <c r="F665" s="27" t="s">
        <v>79</v>
      </c>
      <c r="G665" s="27" t="s">
        <v>63</v>
      </c>
      <c r="H665" s="27" t="s">
        <v>67</v>
      </c>
      <c r="I665" s="122">
        <v>29438696.774193548</v>
      </c>
      <c r="J665" s="122"/>
      <c r="K665" s="122"/>
      <c r="L665" s="122">
        <v>28929548.387096774</v>
      </c>
      <c r="M665" s="123"/>
      <c r="N665" s="123"/>
    </row>
    <row r="666" spans="1:14" ht="33.75" customHeight="1" x14ac:dyDescent="0.35">
      <c r="A666" s="21" t="s">
        <v>769</v>
      </c>
      <c r="B666" s="19" t="s">
        <v>708</v>
      </c>
      <c r="C666" s="19" t="s">
        <v>759</v>
      </c>
      <c r="D666" s="26" t="s">
        <v>60</v>
      </c>
      <c r="E666" s="27" t="s">
        <v>66</v>
      </c>
      <c r="F666" s="27" t="s">
        <v>79</v>
      </c>
      <c r="G666" s="27" t="s">
        <v>69</v>
      </c>
      <c r="H666" s="27" t="s">
        <v>69</v>
      </c>
      <c r="I666" s="122">
        <v>700929.03225806449</v>
      </c>
      <c r="J666" s="122"/>
      <c r="K666" s="122"/>
      <c r="L666" s="122">
        <v>688812.90322580643</v>
      </c>
      <c r="M666" s="123"/>
      <c r="N666" s="123"/>
    </row>
    <row r="667" spans="1:14" ht="33.75" customHeight="1" x14ac:dyDescent="0.35">
      <c r="A667" s="21" t="s">
        <v>770</v>
      </c>
      <c r="B667" s="19" t="s">
        <v>708</v>
      </c>
      <c r="C667" s="19" t="s">
        <v>759</v>
      </c>
      <c r="D667" s="26" t="s">
        <v>60</v>
      </c>
      <c r="E667" s="27" t="s">
        <v>66</v>
      </c>
      <c r="F667" s="27" t="s">
        <v>79</v>
      </c>
      <c r="G667" s="27" t="s">
        <v>71</v>
      </c>
      <c r="H667" s="27" t="s">
        <v>71</v>
      </c>
      <c r="I667" s="122">
        <v>116825.80645161289</v>
      </c>
      <c r="J667" s="122"/>
      <c r="K667" s="122"/>
      <c r="L667" s="122">
        <v>114812.90322580645</v>
      </c>
      <c r="M667" s="123"/>
      <c r="N667" s="123"/>
    </row>
    <row r="668" spans="1:14" ht="33.75" customHeight="1" x14ac:dyDescent="0.35">
      <c r="A668" s="22" t="s">
        <v>771</v>
      </c>
      <c r="B668" s="19" t="s">
        <v>708</v>
      </c>
      <c r="C668" s="19" t="s">
        <v>759</v>
      </c>
      <c r="D668" s="26" t="s">
        <v>60</v>
      </c>
      <c r="E668" s="25" t="s">
        <v>113</v>
      </c>
      <c r="F668" s="25" t="s">
        <v>84</v>
      </c>
      <c r="G668" s="25" t="s">
        <v>63</v>
      </c>
      <c r="H668" s="25" t="s">
        <v>64</v>
      </c>
      <c r="I668" s="122">
        <v>22369832.258064516</v>
      </c>
      <c r="J668" s="122"/>
      <c r="K668" s="122"/>
      <c r="L668" s="122">
        <v>21982941.935483869</v>
      </c>
      <c r="M668" s="124"/>
      <c r="N668" s="124"/>
    </row>
    <row r="669" spans="1:14" ht="33.75" customHeight="1" x14ac:dyDescent="0.35">
      <c r="A669" s="21" t="s">
        <v>772</v>
      </c>
      <c r="B669" s="19" t="s">
        <v>708</v>
      </c>
      <c r="C669" s="19" t="s">
        <v>759</v>
      </c>
      <c r="D669" s="26" t="s">
        <v>60</v>
      </c>
      <c r="E669" s="25" t="s">
        <v>113</v>
      </c>
      <c r="F669" s="25" t="s">
        <v>84</v>
      </c>
      <c r="G669" s="25" t="s">
        <v>63</v>
      </c>
      <c r="H669" s="25" t="s">
        <v>67</v>
      </c>
      <c r="I669" s="122">
        <v>31317780.64516129</v>
      </c>
      <c r="J669" s="122"/>
      <c r="K669" s="122"/>
      <c r="L669" s="122">
        <v>30776116.129032258</v>
      </c>
      <c r="M669" s="124"/>
      <c r="N669" s="124"/>
    </row>
    <row r="670" spans="1:14" ht="33.75" customHeight="1" x14ac:dyDescent="0.35">
      <c r="A670" s="21" t="s">
        <v>773</v>
      </c>
      <c r="B670" s="19" t="s">
        <v>708</v>
      </c>
      <c r="C670" s="19" t="s">
        <v>759</v>
      </c>
      <c r="D670" s="26" t="s">
        <v>60</v>
      </c>
      <c r="E670" s="25" t="s">
        <v>113</v>
      </c>
      <c r="F670" s="25" t="s">
        <v>84</v>
      </c>
      <c r="G670" s="25" t="s">
        <v>69</v>
      </c>
      <c r="H670" s="25" t="s">
        <v>69</v>
      </c>
      <c r="I670" s="122">
        <v>745664.51612903224</v>
      </c>
      <c r="J670" s="122"/>
      <c r="K670" s="122"/>
      <c r="L670" s="122">
        <v>732761.29032258061</v>
      </c>
      <c r="M670" s="124"/>
      <c r="N670" s="124"/>
    </row>
    <row r="671" spans="1:14" ht="33.75" customHeight="1" x14ac:dyDescent="0.35">
      <c r="A671" s="21" t="s">
        <v>774</v>
      </c>
      <c r="B671" s="19" t="s">
        <v>708</v>
      </c>
      <c r="C671" s="19" t="s">
        <v>759</v>
      </c>
      <c r="D671" s="26" t="s">
        <v>60</v>
      </c>
      <c r="E671" s="25" t="s">
        <v>113</v>
      </c>
      <c r="F671" s="25" t="s">
        <v>84</v>
      </c>
      <c r="G671" s="25" t="s">
        <v>71</v>
      </c>
      <c r="H671" s="25" t="s">
        <v>71</v>
      </c>
      <c r="I671" s="122">
        <v>124283.87096774192</v>
      </c>
      <c r="J671" s="122"/>
      <c r="K671" s="122"/>
      <c r="L671" s="122">
        <v>122129.03225806452</v>
      </c>
      <c r="M671" s="124"/>
      <c r="N671" s="124"/>
    </row>
    <row r="672" spans="1:14" ht="33.75" customHeight="1" x14ac:dyDescent="0.35">
      <c r="A672" s="22" t="s">
        <v>775</v>
      </c>
      <c r="B672" s="19" t="s">
        <v>708</v>
      </c>
      <c r="C672" s="19" t="s">
        <v>759</v>
      </c>
      <c r="D672" s="26" t="s">
        <v>60</v>
      </c>
      <c r="E672" s="27" t="s">
        <v>61</v>
      </c>
      <c r="F672" s="27" t="s">
        <v>89</v>
      </c>
      <c r="G672" s="27" t="s">
        <v>63</v>
      </c>
      <c r="H672" s="27" t="s">
        <v>64</v>
      </c>
      <c r="I672" s="122">
        <v>23797677.419354837</v>
      </c>
      <c r="J672" s="122"/>
      <c r="K672" s="122"/>
      <c r="L672" s="122">
        <v>23386077.419354837</v>
      </c>
      <c r="M672" s="124"/>
      <c r="N672" s="124"/>
    </row>
    <row r="673" spans="1:14" ht="33.75" customHeight="1" x14ac:dyDescent="0.35">
      <c r="A673" s="21" t="s">
        <v>776</v>
      </c>
      <c r="B673" s="19" t="s">
        <v>708</v>
      </c>
      <c r="C673" s="19" t="s">
        <v>759</v>
      </c>
      <c r="D673" s="26" t="s">
        <v>60</v>
      </c>
      <c r="E673" s="27" t="s">
        <v>66</v>
      </c>
      <c r="F673" s="27" t="s">
        <v>89</v>
      </c>
      <c r="G673" s="27" t="s">
        <v>63</v>
      </c>
      <c r="H673" s="27" t="s">
        <v>67</v>
      </c>
      <c r="I673" s="122">
        <v>33316774.193548385</v>
      </c>
      <c r="J673" s="122"/>
      <c r="K673" s="122"/>
      <c r="L673" s="122">
        <v>32740541.935483869</v>
      </c>
      <c r="M673" s="124"/>
      <c r="N673" s="124"/>
    </row>
    <row r="674" spans="1:14" ht="33.75" customHeight="1" x14ac:dyDescent="0.35">
      <c r="A674" s="21" t="s">
        <v>777</v>
      </c>
      <c r="B674" s="19" t="s">
        <v>708</v>
      </c>
      <c r="C674" s="19" t="s">
        <v>759</v>
      </c>
      <c r="D674" s="26" t="s">
        <v>60</v>
      </c>
      <c r="E674" s="27" t="s">
        <v>66</v>
      </c>
      <c r="F674" s="27" t="s">
        <v>89</v>
      </c>
      <c r="G674" s="27" t="s">
        <v>69</v>
      </c>
      <c r="H674" s="27" t="s">
        <v>69</v>
      </c>
      <c r="I674" s="122">
        <v>793264.51612903224</v>
      </c>
      <c r="J674" s="122"/>
      <c r="K674" s="122"/>
      <c r="L674" s="122">
        <v>779535.48387096776</v>
      </c>
      <c r="M674" s="124"/>
      <c r="N674" s="124"/>
    </row>
    <row r="675" spans="1:14" ht="33.75" customHeight="1" x14ac:dyDescent="0.35">
      <c r="A675" s="21" t="s">
        <v>778</v>
      </c>
      <c r="B675" s="19" t="s">
        <v>708</v>
      </c>
      <c r="C675" s="19" t="s">
        <v>759</v>
      </c>
      <c r="D675" s="26" t="s">
        <v>60</v>
      </c>
      <c r="E675" s="27" t="s">
        <v>66</v>
      </c>
      <c r="F675" s="27" t="s">
        <v>89</v>
      </c>
      <c r="G675" s="27" t="s">
        <v>71</v>
      </c>
      <c r="H675" s="27" t="s">
        <v>71</v>
      </c>
      <c r="I675" s="122">
        <v>132219.35483870967</v>
      </c>
      <c r="J675" s="122"/>
      <c r="K675" s="122"/>
      <c r="L675" s="122">
        <v>129935.48387096774</v>
      </c>
      <c r="M675" s="124"/>
      <c r="N675" s="124"/>
    </row>
    <row r="676" spans="1:14" ht="33.75" customHeight="1" x14ac:dyDescent="0.35">
      <c r="A676" s="22" t="s">
        <v>779</v>
      </c>
      <c r="B676" s="19" t="s">
        <v>708</v>
      </c>
      <c r="C676" s="19" t="s">
        <v>759</v>
      </c>
      <c r="D676" s="26" t="s">
        <v>60</v>
      </c>
      <c r="E676" s="25" t="s">
        <v>113</v>
      </c>
      <c r="F676" s="25" t="s">
        <v>94</v>
      </c>
      <c r="G676" s="25" t="s">
        <v>63</v>
      </c>
      <c r="H676" s="25" t="s">
        <v>64</v>
      </c>
      <c r="I676" s="122">
        <v>25316696.774193548</v>
      </c>
      <c r="J676" s="122"/>
      <c r="K676" s="122"/>
      <c r="L676" s="122">
        <v>24878825.806451611</v>
      </c>
      <c r="M676" s="124"/>
      <c r="N676" s="124"/>
    </row>
    <row r="677" spans="1:14" ht="33.75" customHeight="1" x14ac:dyDescent="0.35">
      <c r="A677" s="21" t="s">
        <v>780</v>
      </c>
      <c r="B677" s="19" t="s">
        <v>708</v>
      </c>
      <c r="C677" s="19" t="s">
        <v>759</v>
      </c>
      <c r="D677" s="26" t="s">
        <v>60</v>
      </c>
      <c r="E677" s="25" t="s">
        <v>113</v>
      </c>
      <c r="F677" s="25" t="s">
        <v>94</v>
      </c>
      <c r="G677" s="25" t="s">
        <v>63</v>
      </c>
      <c r="H677" s="25" t="s">
        <v>67</v>
      </c>
      <c r="I677" s="122">
        <v>35443380.645161286</v>
      </c>
      <c r="J677" s="122"/>
      <c r="K677" s="122"/>
      <c r="L677" s="122">
        <v>34830361.290322579</v>
      </c>
      <c r="M677" s="124"/>
      <c r="N677" s="124"/>
    </row>
    <row r="678" spans="1:14" ht="33.75" customHeight="1" x14ac:dyDescent="0.35">
      <c r="A678" s="21" t="s">
        <v>781</v>
      </c>
      <c r="B678" s="19" t="s">
        <v>708</v>
      </c>
      <c r="C678" s="19" t="s">
        <v>759</v>
      </c>
      <c r="D678" s="26" t="s">
        <v>60</v>
      </c>
      <c r="E678" s="25" t="s">
        <v>113</v>
      </c>
      <c r="F678" s="25" t="s">
        <v>94</v>
      </c>
      <c r="G678" s="25" t="s">
        <v>69</v>
      </c>
      <c r="H678" s="25" t="s">
        <v>69</v>
      </c>
      <c r="I678" s="122">
        <v>843896.77419354836</v>
      </c>
      <c r="J678" s="122"/>
      <c r="K678" s="122"/>
      <c r="L678" s="122">
        <v>829303.22580645164</v>
      </c>
      <c r="M678" s="124"/>
      <c r="N678" s="124"/>
    </row>
    <row r="679" spans="1:14" ht="33.75" customHeight="1" x14ac:dyDescent="0.35">
      <c r="A679" s="21" t="s">
        <v>782</v>
      </c>
      <c r="B679" s="19" t="s">
        <v>708</v>
      </c>
      <c r="C679" s="19" t="s">
        <v>759</v>
      </c>
      <c r="D679" s="26" t="s">
        <v>60</v>
      </c>
      <c r="E679" s="25" t="s">
        <v>113</v>
      </c>
      <c r="F679" s="25" t="s">
        <v>94</v>
      </c>
      <c r="G679" s="25" t="s">
        <v>71</v>
      </c>
      <c r="H679" s="25" t="s">
        <v>71</v>
      </c>
      <c r="I679" s="122">
        <v>140632.25806451612</v>
      </c>
      <c r="J679" s="122"/>
      <c r="K679" s="122"/>
      <c r="L679" s="122">
        <v>138206.45161290321</v>
      </c>
      <c r="M679" s="124"/>
      <c r="N679" s="124"/>
    </row>
    <row r="680" spans="1:14" ht="33.75" customHeight="1" x14ac:dyDescent="0.35">
      <c r="A680" s="24" t="s">
        <v>783</v>
      </c>
      <c r="B680" s="19" t="s">
        <v>708</v>
      </c>
      <c r="C680" s="19" t="s">
        <v>784</v>
      </c>
      <c r="D680" s="26" t="s">
        <v>60</v>
      </c>
      <c r="E680" s="27" t="s">
        <v>61</v>
      </c>
      <c r="F680" s="27" t="s">
        <v>62</v>
      </c>
      <c r="G680" s="27" t="s">
        <v>63</v>
      </c>
      <c r="H680" s="27" t="s">
        <v>64</v>
      </c>
      <c r="I680" s="122">
        <v>21237483.870967742</v>
      </c>
      <c r="J680" s="122"/>
      <c r="K680" s="122"/>
      <c r="L680" s="122">
        <v>20870167.741935484</v>
      </c>
      <c r="M680" s="123"/>
      <c r="N680" s="123"/>
    </row>
    <row r="681" spans="1:14" ht="33.75" customHeight="1" x14ac:dyDescent="0.35">
      <c r="A681" s="19" t="s">
        <v>785</v>
      </c>
      <c r="B681" s="19" t="s">
        <v>708</v>
      </c>
      <c r="C681" s="19" t="s">
        <v>784</v>
      </c>
      <c r="D681" s="26" t="s">
        <v>60</v>
      </c>
      <c r="E681" s="27" t="s">
        <v>66</v>
      </c>
      <c r="F681" s="27" t="s">
        <v>62</v>
      </c>
      <c r="G681" s="27" t="s">
        <v>63</v>
      </c>
      <c r="H681" s="27" t="s">
        <v>67</v>
      </c>
      <c r="I681" s="122">
        <v>29732490.322580643</v>
      </c>
      <c r="J681" s="122"/>
      <c r="K681" s="122"/>
      <c r="L681" s="122">
        <v>29218245.161290321</v>
      </c>
      <c r="M681" s="123"/>
      <c r="N681" s="123"/>
    </row>
    <row r="682" spans="1:14" ht="33.75" customHeight="1" x14ac:dyDescent="0.35">
      <c r="A682" s="19" t="s">
        <v>786</v>
      </c>
      <c r="B682" s="19" t="s">
        <v>708</v>
      </c>
      <c r="C682" s="19" t="s">
        <v>784</v>
      </c>
      <c r="D682" s="26" t="s">
        <v>60</v>
      </c>
      <c r="E682" s="27" t="s">
        <v>66</v>
      </c>
      <c r="F682" s="27" t="s">
        <v>62</v>
      </c>
      <c r="G682" s="27" t="s">
        <v>69</v>
      </c>
      <c r="H682" s="27" t="s">
        <v>69</v>
      </c>
      <c r="I682" s="122">
        <v>707922.58064516122</v>
      </c>
      <c r="J682" s="122"/>
      <c r="K682" s="122"/>
      <c r="L682" s="122">
        <v>695664.51612903224</v>
      </c>
      <c r="M682" s="123"/>
      <c r="N682" s="123"/>
    </row>
    <row r="683" spans="1:14" ht="33.75" customHeight="1" x14ac:dyDescent="0.35">
      <c r="A683" s="19" t="s">
        <v>787</v>
      </c>
      <c r="B683" s="19" t="s">
        <v>708</v>
      </c>
      <c r="C683" s="19" t="s">
        <v>784</v>
      </c>
      <c r="D683" s="26" t="s">
        <v>60</v>
      </c>
      <c r="E683" s="27" t="s">
        <v>66</v>
      </c>
      <c r="F683" s="27" t="s">
        <v>62</v>
      </c>
      <c r="G683" s="27" t="s">
        <v>71</v>
      </c>
      <c r="H683" s="27" t="s">
        <v>71</v>
      </c>
      <c r="I683" s="122">
        <v>117987.09677419355</v>
      </c>
      <c r="J683" s="122"/>
      <c r="K683" s="122"/>
      <c r="L683" s="122">
        <v>115948.3870967742</v>
      </c>
      <c r="M683" s="123"/>
      <c r="N683" s="123"/>
    </row>
    <row r="684" spans="1:14" ht="33.75" customHeight="1" x14ac:dyDescent="0.35">
      <c r="A684" s="22" t="s">
        <v>788</v>
      </c>
      <c r="B684" s="19" t="s">
        <v>708</v>
      </c>
      <c r="C684" s="19" t="s">
        <v>784</v>
      </c>
      <c r="D684" s="26" t="s">
        <v>60</v>
      </c>
      <c r="E684" s="25" t="s">
        <v>73</v>
      </c>
      <c r="F684" s="25" t="s">
        <v>74</v>
      </c>
      <c r="G684" s="25" t="s">
        <v>63</v>
      </c>
      <c r="H684" s="25" t="s">
        <v>64</v>
      </c>
      <c r="I684" s="122">
        <v>21952077.419354837</v>
      </c>
      <c r="J684" s="122"/>
      <c r="K684" s="122"/>
      <c r="L684" s="122">
        <v>21572412.903225806</v>
      </c>
      <c r="M684" s="124"/>
      <c r="N684" s="124"/>
    </row>
    <row r="685" spans="1:14" ht="33.75" customHeight="1" x14ac:dyDescent="0.35">
      <c r="A685" s="19" t="s">
        <v>789</v>
      </c>
      <c r="B685" s="19" t="s">
        <v>708</v>
      </c>
      <c r="C685" s="19" t="s">
        <v>784</v>
      </c>
      <c r="D685" s="26" t="s">
        <v>60</v>
      </c>
      <c r="E685" s="25" t="s">
        <v>73</v>
      </c>
      <c r="F685" s="25" t="s">
        <v>74</v>
      </c>
      <c r="G685" s="25" t="s">
        <v>63</v>
      </c>
      <c r="H685" s="25" t="s">
        <v>67</v>
      </c>
      <c r="I685" s="122">
        <v>30447083.870967742</v>
      </c>
      <c r="J685" s="122"/>
      <c r="K685" s="122"/>
      <c r="L685" s="122">
        <v>29920477.419354837</v>
      </c>
      <c r="M685" s="124"/>
      <c r="N685" s="124"/>
    </row>
    <row r="686" spans="1:14" ht="33.75" customHeight="1" x14ac:dyDescent="0.35">
      <c r="A686" s="19" t="s">
        <v>790</v>
      </c>
      <c r="B686" s="19" t="s">
        <v>708</v>
      </c>
      <c r="C686" s="19" t="s">
        <v>784</v>
      </c>
      <c r="D686" s="26" t="s">
        <v>60</v>
      </c>
      <c r="E686" s="25" t="s">
        <v>73</v>
      </c>
      <c r="F686" s="25" t="s">
        <v>74</v>
      </c>
      <c r="G686" s="25" t="s">
        <v>69</v>
      </c>
      <c r="H686" s="25" t="s">
        <v>69</v>
      </c>
      <c r="I686" s="122">
        <v>731741.93548387091</v>
      </c>
      <c r="J686" s="122"/>
      <c r="K686" s="122"/>
      <c r="L686" s="122">
        <v>719083.87096774194</v>
      </c>
      <c r="M686" s="124"/>
      <c r="N686" s="124"/>
    </row>
    <row r="687" spans="1:14" ht="33.75" customHeight="1" x14ac:dyDescent="0.35">
      <c r="A687" s="19" t="s">
        <v>791</v>
      </c>
      <c r="B687" s="19" t="s">
        <v>708</v>
      </c>
      <c r="C687" s="19" t="s">
        <v>784</v>
      </c>
      <c r="D687" s="26" t="s">
        <v>60</v>
      </c>
      <c r="E687" s="25" t="s">
        <v>73</v>
      </c>
      <c r="F687" s="25" t="s">
        <v>74</v>
      </c>
      <c r="G687" s="25" t="s">
        <v>71</v>
      </c>
      <c r="H687" s="25" t="s">
        <v>71</v>
      </c>
      <c r="I687" s="122">
        <v>121961.29032258064</v>
      </c>
      <c r="J687" s="122"/>
      <c r="K687" s="122"/>
      <c r="L687" s="122">
        <v>119845.16129032258</v>
      </c>
      <c r="M687" s="124"/>
      <c r="N687" s="124"/>
    </row>
    <row r="688" spans="1:14" ht="33.75" customHeight="1" x14ac:dyDescent="0.35">
      <c r="A688" s="22" t="s">
        <v>792</v>
      </c>
      <c r="B688" s="19" t="s">
        <v>708</v>
      </c>
      <c r="C688" s="19" t="s">
        <v>784</v>
      </c>
      <c r="D688" s="26" t="s">
        <v>60</v>
      </c>
      <c r="E688" s="27" t="s">
        <v>61</v>
      </c>
      <c r="F688" s="27" t="s">
        <v>79</v>
      </c>
      <c r="G688" s="27" t="s">
        <v>63</v>
      </c>
      <c r="H688" s="27" t="s">
        <v>64</v>
      </c>
      <c r="I688" s="122">
        <v>22593058.064516127</v>
      </c>
      <c r="J688" s="122"/>
      <c r="K688" s="122"/>
      <c r="L688" s="122">
        <v>22202296.774193548</v>
      </c>
      <c r="M688" s="123"/>
      <c r="N688" s="123"/>
    </row>
    <row r="689" spans="1:14" ht="33.75" customHeight="1" x14ac:dyDescent="0.35">
      <c r="A689" s="19" t="s">
        <v>793</v>
      </c>
      <c r="B689" s="19" t="s">
        <v>708</v>
      </c>
      <c r="C689" s="19" t="s">
        <v>784</v>
      </c>
      <c r="D689" s="26" t="s">
        <v>60</v>
      </c>
      <c r="E689" s="27" t="s">
        <v>66</v>
      </c>
      <c r="F689" s="27" t="s">
        <v>79</v>
      </c>
      <c r="G689" s="27" t="s">
        <v>63</v>
      </c>
      <c r="H689" s="27" t="s">
        <v>67</v>
      </c>
      <c r="I689" s="122">
        <v>31630296.774193548</v>
      </c>
      <c r="J689" s="122"/>
      <c r="K689" s="122"/>
      <c r="L689" s="122">
        <v>31083225.806451611</v>
      </c>
      <c r="M689" s="123"/>
      <c r="N689" s="123"/>
    </row>
    <row r="690" spans="1:14" ht="33.75" customHeight="1" x14ac:dyDescent="0.35">
      <c r="A690" s="19" t="s">
        <v>794</v>
      </c>
      <c r="B690" s="19" t="s">
        <v>708</v>
      </c>
      <c r="C690" s="19" t="s">
        <v>784</v>
      </c>
      <c r="D690" s="26" t="s">
        <v>60</v>
      </c>
      <c r="E690" s="27" t="s">
        <v>66</v>
      </c>
      <c r="F690" s="27" t="s">
        <v>79</v>
      </c>
      <c r="G690" s="27" t="s">
        <v>69</v>
      </c>
      <c r="H690" s="27" t="s">
        <v>69</v>
      </c>
      <c r="I690" s="122">
        <v>753096.77419354836</v>
      </c>
      <c r="J690" s="122"/>
      <c r="K690" s="122"/>
      <c r="L690" s="122">
        <v>740077.41935483867</v>
      </c>
      <c r="M690" s="123"/>
      <c r="N690" s="123"/>
    </row>
    <row r="691" spans="1:14" ht="33.75" customHeight="1" x14ac:dyDescent="0.35">
      <c r="A691" s="19" t="s">
        <v>795</v>
      </c>
      <c r="B691" s="19" t="s">
        <v>708</v>
      </c>
      <c r="C691" s="19" t="s">
        <v>784</v>
      </c>
      <c r="D691" s="26" t="s">
        <v>60</v>
      </c>
      <c r="E691" s="27" t="s">
        <v>66</v>
      </c>
      <c r="F691" s="27" t="s">
        <v>79</v>
      </c>
      <c r="G691" s="27" t="s">
        <v>71</v>
      </c>
      <c r="H691" s="27" t="s">
        <v>71</v>
      </c>
      <c r="I691" s="122">
        <v>125535.48387096774</v>
      </c>
      <c r="J691" s="122"/>
      <c r="K691" s="122"/>
      <c r="L691" s="122">
        <v>123354.83870967741</v>
      </c>
      <c r="M691" s="123"/>
      <c r="N691" s="123"/>
    </row>
    <row r="692" spans="1:14" ht="33.75" customHeight="1" x14ac:dyDescent="0.35">
      <c r="A692" s="22" t="s">
        <v>796</v>
      </c>
      <c r="B692" s="19" t="s">
        <v>708</v>
      </c>
      <c r="C692" s="19" t="s">
        <v>784</v>
      </c>
      <c r="D692" s="26" t="s">
        <v>60</v>
      </c>
      <c r="E692" s="25" t="s">
        <v>113</v>
      </c>
      <c r="F692" s="25" t="s">
        <v>84</v>
      </c>
      <c r="G692" s="25" t="s">
        <v>63</v>
      </c>
      <c r="H692" s="25" t="s">
        <v>64</v>
      </c>
      <c r="I692" s="122">
        <v>24035174.193548385</v>
      </c>
      <c r="J692" s="122"/>
      <c r="K692" s="122"/>
      <c r="L692" s="122">
        <v>23619470.967741936</v>
      </c>
      <c r="M692" s="124"/>
      <c r="N692" s="124"/>
    </row>
    <row r="693" spans="1:14" ht="33.75" customHeight="1" x14ac:dyDescent="0.35">
      <c r="A693" s="19" t="s">
        <v>797</v>
      </c>
      <c r="B693" s="19" t="s">
        <v>708</v>
      </c>
      <c r="C693" s="19" t="s">
        <v>784</v>
      </c>
      <c r="D693" s="26" t="s">
        <v>60</v>
      </c>
      <c r="E693" s="25" t="s">
        <v>113</v>
      </c>
      <c r="F693" s="25" t="s">
        <v>84</v>
      </c>
      <c r="G693" s="25" t="s">
        <v>63</v>
      </c>
      <c r="H693" s="25" t="s">
        <v>67</v>
      </c>
      <c r="I693" s="122">
        <v>33649251.612903222</v>
      </c>
      <c r="J693" s="122"/>
      <c r="K693" s="122"/>
      <c r="L693" s="122">
        <v>33067264.516129032</v>
      </c>
      <c r="M693" s="124"/>
      <c r="N693" s="124"/>
    </row>
    <row r="694" spans="1:14" ht="33.75" customHeight="1" x14ac:dyDescent="0.35">
      <c r="A694" s="19" t="s">
        <v>798</v>
      </c>
      <c r="B694" s="19" t="s">
        <v>708</v>
      </c>
      <c r="C694" s="19" t="s">
        <v>784</v>
      </c>
      <c r="D694" s="26" t="s">
        <v>60</v>
      </c>
      <c r="E694" s="25" t="s">
        <v>113</v>
      </c>
      <c r="F694" s="25" t="s">
        <v>84</v>
      </c>
      <c r="G694" s="25" t="s">
        <v>69</v>
      </c>
      <c r="H694" s="25" t="s">
        <v>69</v>
      </c>
      <c r="I694" s="122">
        <v>801174.19354838703</v>
      </c>
      <c r="J694" s="122"/>
      <c r="K694" s="122"/>
      <c r="L694" s="122">
        <v>787316.12903225806</v>
      </c>
      <c r="M694" s="124"/>
      <c r="N694" s="124"/>
    </row>
    <row r="695" spans="1:14" ht="33.75" customHeight="1" x14ac:dyDescent="0.35">
      <c r="A695" s="19" t="s">
        <v>799</v>
      </c>
      <c r="B695" s="19" t="s">
        <v>708</v>
      </c>
      <c r="C695" s="19" t="s">
        <v>784</v>
      </c>
      <c r="D695" s="26" t="s">
        <v>60</v>
      </c>
      <c r="E695" s="25" t="s">
        <v>113</v>
      </c>
      <c r="F695" s="25" t="s">
        <v>84</v>
      </c>
      <c r="G695" s="25" t="s">
        <v>71</v>
      </c>
      <c r="H695" s="25" t="s">
        <v>71</v>
      </c>
      <c r="I695" s="122">
        <v>133535.48387096773</v>
      </c>
      <c r="J695" s="122"/>
      <c r="K695" s="122"/>
      <c r="L695" s="122">
        <v>131225.80645161291</v>
      </c>
      <c r="M695" s="124"/>
      <c r="N695" s="124"/>
    </row>
    <row r="696" spans="1:14" ht="33.75" customHeight="1" x14ac:dyDescent="0.35">
      <c r="A696" s="22" t="s">
        <v>800</v>
      </c>
      <c r="B696" s="19" t="s">
        <v>708</v>
      </c>
      <c r="C696" s="19" t="s">
        <v>784</v>
      </c>
      <c r="D696" s="26" t="s">
        <v>60</v>
      </c>
      <c r="E696" s="27" t="s">
        <v>61</v>
      </c>
      <c r="F696" s="27" t="s">
        <v>89</v>
      </c>
      <c r="G696" s="27" t="s">
        <v>63</v>
      </c>
      <c r="H696" s="27" t="s">
        <v>64</v>
      </c>
      <c r="I696" s="122">
        <v>25569329.032258064</v>
      </c>
      <c r="J696" s="122"/>
      <c r="K696" s="122"/>
      <c r="L696" s="122">
        <v>25127096.774193548</v>
      </c>
      <c r="M696" s="124"/>
      <c r="N696" s="124"/>
    </row>
    <row r="697" spans="1:14" ht="33.75" customHeight="1" x14ac:dyDescent="0.35">
      <c r="A697" s="19" t="s">
        <v>801</v>
      </c>
      <c r="B697" s="19" t="s">
        <v>708</v>
      </c>
      <c r="C697" s="19" t="s">
        <v>784</v>
      </c>
      <c r="D697" s="26" t="s">
        <v>60</v>
      </c>
      <c r="E697" s="27" t="s">
        <v>66</v>
      </c>
      <c r="F697" s="27" t="s">
        <v>89</v>
      </c>
      <c r="G697" s="27" t="s">
        <v>63</v>
      </c>
      <c r="H697" s="27" t="s">
        <v>67</v>
      </c>
      <c r="I697" s="122">
        <v>35797070.967741936</v>
      </c>
      <c r="J697" s="122"/>
      <c r="K697" s="122"/>
      <c r="L697" s="122">
        <v>35177935.483870968</v>
      </c>
      <c r="M697" s="124"/>
      <c r="N697" s="124"/>
    </row>
    <row r="698" spans="1:14" ht="33.75" customHeight="1" x14ac:dyDescent="0.35">
      <c r="A698" s="19" t="s">
        <v>802</v>
      </c>
      <c r="B698" s="19" t="s">
        <v>708</v>
      </c>
      <c r="C698" s="19" t="s">
        <v>784</v>
      </c>
      <c r="D698" s="26" t="s">
        <v>60</v>
      </c>
      <c r="E698" s="27" t="s">
        <v>66</v>
      </c>
      <c r="F698" s="27" t="s">
        <v>89</v>
      </c>
      <c r="G698" s="27" t="s">
        <v>69</v>
      </c>
      <c r="H698" s="27" t="s">
        <v>69</v>
      </c>
      <c r="I698" s="122">
        <v>852309.67741935479</v>
      </c>
      <c r="J698" s="122"/>
      <c r="K698" s="122"/>
      <c r="L698" s="122">
        <v>837574.19354838703</v>
      </c>
      <c r="M698" s="124"/>
      <c r="N698" s="124"/>
    </row>
    <row r="699" spans="1:14" ht="33.75" customHeight="1" x14ac:dyDescent="0.35">
      <c r="A699" s="19" t="s">
        <v>803</v>
      </c>
      <c r="B699" s="19" t="s">
        <v>708</v>
      </c>
      <c r="C699" s="19" t="s">
        <v>784</v>
      </c>
      <c r="D699" s="26" t="s">
        <v>60</v>
      </c>
      <c r="E699" s="27" t="s">
        <v>66</v>
      </c>
      <c r="F699" s="27" t="s">
        <v>89</v>
      </c>
      <c r="G699" s="27" t="s">
        <v>71</v>
      </c>
      <c r="H699" s="27" t="s">
        <v>71</v>
      </c>
      <c r="I699" s="122">
        <v>142051.61290322579</v>
      </c>
      <c r="J699" s="122"/>
      <c r="K699" s="122"/>
      <c r="L699" s="122">
        <v>139600</v>
      </c>
      <c r="M699" s="124"/>
      <c r="N699" s="124"/>
    </row>
    <row r="700" spans="1:14" ht="33.75" customHeight="1" x14ac:dyDescent="0.35">
      <c r="A700" s="22" t="s">
        <v>804</v>
      </c>
      <c r="B700" s="19" t="s">
        <v>708</v>
      </c>
      <c r="C700" s="19" t="s">
        <v>784</v>
      </c>
      <c r="D700" s="26" t="s">
        <v>60</v>
      </c>
      <c r="E700" s="25" t="s">
        <v>113</v>
      </c>
      <c r="F700" s="25" t="s">
        <v>94</v>
      </c>
      <c r="G700" s="25" t="s">
        <v>63</v>
      </c>
      <c r="H700" s="25" t="s">
        <v>64</v>
      </c>
      <c r="I700" s="122">
        <v>27201419.35483871</v>
      </c>
      <c r="J700" s="122"/>
      <c r="K700" s="122"/>
      <c r="L700" s="122">
        <v>26730954.838709679</v>
      </c>
      <c r="M700" s="124"/>
      <c r="N700" s="124"/>
    </row>
    <row r="701" spans="1:14" ht="33.75" customHeight="1" x14ac:dyDescent="0.35">
      <c r="A701" s="19" t="s">
        <v>805</v>
      </c>
      <c r="B701" s="19" t="s">
        <v>708</v>
      </c>
      <c r="C701" s="19" t="s">
        <v>784</v>
      </c>
      <c r="D701" s="26" t="s">
        <v>60</v>
      </c>
      <c r="E701" s="25" t="s">
        <v>113</v>
      </c>
      <c r="F701" s="25" t="s">
        <v>94</v>
      </c>
      <c r="G701" s="25" t="s">
        <v>63</v>
      </c>
      <c r="H701" s="25" t="s">
        <v>67</v>
      </c>
      <c r="I701" s="122">
        <v>38081987.096774191</v>
      </c>
      <c r="J701" s="122"/>
      <c r="K701" s="122"/>
      <c r="L701" s="122">
        <v>37423329.032258064</v>
      </c>
      <c r="M701" s="124"/>
      <c r="N701" s="124"/>
    </row>
    <row r="702" spans="1:14" ht="33.75" customHeight="1" x14ac:dyDescent="0.35">
      <c r="A702" s="19" t="s">
        <v>806</v>
      </c>
      <c r="B702" s="19" t="s">
        <v>708</v>
      </c>
      <c r="C702" s="19" t="s">
        <v>784</v>
      </c>
      <c r="D702" s="26" t="s">
        <v>60</v>
      </c>
      <c r="E702" s="25" t="s">
        <v>113</v>
      </c>
      <c r="F702" s="25" t="s">
        <v>94</v>
      </c>
      <c r="G702" s="25" t="s">
        <v>69</v>
      </c>
      <c r="H702" s="25" t="s">
        <v>69</v>
      </c>
      <c r="I702" s="122">
        <v>906722.58064516122</v>
      </c>
      <c r="J702" s="122"/>
      <c r="K702" s="122"/>
      <c r="L702" s="122">
        <v>891032.25806451612</v>
      </c>
      <c r="M702" s="124"/>
      <c r="N702" s="124"/>
    </row>
    <row r="703" spans="1:14" ht="33.75" customHeight="1" x14ac:dyDescent="0.35">
      <c r="A703" s="19" t="s">
        <v>807</v>
      </c>
      <c r="B703" s="19" t="s">
        <v>708</v>
      </c>
      <c r="C703" s="19" t="s">
        <v>784</v>
      </c>
      <c r="D703" s="26" t="s">
        <v>60</v>
      </c>
      <c r="E703" s="25" t="s">
        <v>113</v>
      </c>
      <c r="F703" s="25" t="s">
        <v>94</v>
      </c>
      <c r="G703" s="25" t="s">
        <v>71</v>
      </c>
      <c r="H703" s="25" t="s">
        <v>71</v>
      </c>
      <c r="I703" s="122">
        <v>151122.58064516127</v>
      </c>
      <c r="J703" s="122"/>
      <c r="K703" s="122"/>
      <c r="L703" s="122">
        <v>148516.12903225806</v>
      </c>
      <c r="M703" s="124"/>
      <c r="N703" s="124"/>
    </row>
    <row r="704" spans="1:14" ht="33.75" customHeight="1" x14ac:dyDescent="0.35">
      <c r="A704" s="24" t="s">
        <v>808</v>
      </c>
      <c r="B704" s="19" t="s">
        <v>708</v>
      </c>
      <c r="C704" s="19" t="s">
        <v>809</v>
      </c>
      <c r="D704" s="26" t="s">
        <v>60</v>
      </c>
      <c r="E704" s="27" t="s">
        <v>61</v>
      </c>
      <c r="F704" s="27" t="s">
        <v>62</v>
      </c>
      <c r="G704" s="27" t="s">
        <v>63</v>
      </c>
      <c r="H704" s="27" t="s">
        <v>64</v>
      </c>
      <c r="I704" s="122">
        <v>27171083.870967742</v>
      </c>
      <c r="J704" s="122"/>
      <c r="K704" s="122"/>
      <c r="L704" s="122">
        <v>26127083.870967742</v>
      </c>
      <c r="M704" s="123"/>
      <c r="N704" s="123"/>
    </row>
    <row r="705" spans="1:14" ht="33.75" customHeight="1" x14ac:dyDescent="0.35">
      <c r="A705" s="21" t="s">
        <v>810</v>
      </c>
      <c r="B705" s="19" t="s">
        <v>708</v>
      </c>
      <c r="C705" s="19" t="s">
        <v>809</v>
      </c>
      <c r="D705" s="26" t="s">
        <v>60</v>
      </c>
      <c r="E705" s="27" t="s">
        <v>66</v>
      </c>
      <c r="F705" s="27" t="s">
        <v>62</v>
      </c>
      <c r="G705" s="27" t="s">
        <v>63</v>
      </c>
      <c r="H705" s="27" t="s">
        <v>67</v>
      </c>
      <c r="I705" s="122">
        <v>31440735.483870968</v>
      </c>
      <c r="J705" s="122"/>
      <c r="K705" s="122"/>
      <c r="L705" s="122">
        <v>30896941.935483869</v>
      </c>
      <c r="M705" s="123"/>
      <c r="N705" s="123"/>
    </row>
    <row r="706" spans="1:14" ht="33.75" customHeight="1" x14ac:dyDescent="0.35">
      <c r="A706" s="21" t="s">
        <v>811</v>
      </c>
      <c r="B706" s="19" t="s">
        <v>708</v>
      </c>
      <c r="C706" s="19" t="s">
        <v>809</v>
      </c>
      <c r="D706" s="26" t="s">
        <v>60</v>
      </c>
      <c r="E706" s="27" t="s">
        <v>66</v>
      </c>
      <c r="F706" s="27" t="s">
        <v>62</v>
      </c>
      <c r="G706" s="27" t="s">
        <v>69</v>
      </c>
      <c r="H706" s="27" t="s">
        <v>69</v>
      </c>
      <c r="I706" s="122">
        <v>748619.3548387097</v>
      </c>
      <c r="J706" s="122"/>
      <c r="K706" s="122"/>
      <c r="L706" s="122">
        <v>735664.51612903224</v>
      </c>
      <c r="M706" s="123"/>
      <c r="N706" s="123"/>
    </row>
    <row r="707" spans="1:14" ht="33.75" customHeight="1" x14ac:dyDescent="0.35">
      <c r="A707" s="21" t="s">
        <v>812</v>
      </c>
      <c r="B707" s="19" t="s">
        <v>708</v>
      </c>
      <c r="C707" s="19" t="s">
        <v>809</v>
      </c>
      <c r="D707" s="26" t="s">
        <v>60</v>
      </c>
      <c r="E707" s="27" t="s">
        <v>66</v>
      </c>
      <c r="F707" s="27" t="s">
        <v>62</v>
      </c>
      <c r="G707" s="27" t="s">
        <v>71</v>
      </c>
      <c r="H707" s="27" t="s">
        <v>71</v>
      </c>
      <c r="I707" s="122">
        <v>124774.19354838709</v>
      </c>
      <c r="J707" s="122"/>
      <c r="K707" s="122"/>
      <c r="L707" s="122">
        <v>122606.45161290323</v>
      </c>
      <c r="M707" s="123"/>
      <c r="N707" s="123"/>
    </row>
    <row r="708" spans="1:14" ht="33.75" customHeight="1" x14ac:dyDescent="0.35">
      <c r="A708" s="22" t="s">
        <v>813</v>
      </c>
      <c r="B708" s="19" t="s">
        <v>708</v>
      </c>
      <c r="C708" s="19" t="s">
        <v>809</v>
      </c>
      <c r="D708" s="26" t="s">
        <v>60</v>
      </c>
      <c r="E708" s="25" t="s">
        <v>73</v>
      </c>
      <c r="F708" s="25" t="s">
        <v>74</v>
      </c>
      <c r="G708" s="25" t="s">
        <v>63</v>
      </c>
      <c r="H708" s="25" t="s">
        <v>64</v>
      </c>
      <c r="I708" s="122">
        <v>27171083.870967742</v>
      </c>
      <c r="J708" s="122"/>
      <c r="K708" s="122"/>
      <c r="L708" s="122">
        <v>26127083.870967742</v>
      </c>
      <c r="M708" s="124"/>
      <c r="N708" s="124"/>
    </row>
    <row r="709" spans="1:14" ht="33.75" customHeight="1" x14ac:dyDescent="0.35">
      <c r="A709" s="21" t="s">
        <v>814</v>
      </c>
      <c r="B709" s="19" t="s">
        <v>708</v>
      </c>
      <c r="C709" s="19" t="s">
        <v>809</v>
      </c>
      <c r="D709" s="26" t="s">
        <v>60</v>
      </c>
      <c r="E709" s="25" t="s">
        <v>73</v>
      </c>
      <c r="F709" s="25" t="s">
        <v>74</v>
      </c>
      <c r="G709" s="25" t="s">
        <v>63</v>
      </c>
      <c r="H709" s="25" t="s">
        <v>67</v>
      </c>
      <c r="I709" s="122">
        <v>32196387.096774194</v>
      </c>
      <c r="J709" s="122"/>
      <c r="K709" s="122"/>
      <c r="L709" s="122">
        <v>31639535.483870968</v>
      </c>
      <c r="M709" s="124"/>
      <c r="N709" s="124"/>
    </row>
    <row r="710" spans="1:14" ht="33.75" customHeight="1" x14ac:dyDescent="0.35">
      <c r="A710" s="21" t="s">
        <v>815</v>
      </c>
      <c r="B710" s="19" t="s">
        <v>708</v>
      </c>
      <c r="C710" s="19" t="s">
        <v>809</v>
      </c>
      <c r="D710" s="26" t="s">
        <v>60</v>
      </c>
      <c r="E710" s="25" t="s">
        <v>73</v>
      </c>
      <c r="F710" s="25" t="s">
        <v>74</v>
      </c>
      <c r="G710" s="25" t="s">
        <v>69</v>
      </c>
      <c r="H710" s="25" t="s">
        <v>69</v>
      </c>
      <c r="I710" s="122">
        <v>773793.54838709673</v>
      </c>
      <c r="J710" s="122"/>
      <c r="K710" s="122"/>
      <c r="L710" s="122">
        <v>760400</v>
      </c>
      <c r="M710" s="124"/>
      <c r="N710" s="124"/>
    </row>
    <row r="711" spans="1:14" ht="33.75" customHeight="1" x14ac:dyDescent="0.35">
      <c r="A711" s="21" t="s">
        <v>816</v>
      </c>
      <c r="B711" s="19" t="s">
        <v>708</v>
      </c>
      <c r="C711" s="19" t="s">
        <v>809</v>
      </c>
      <c r="D711" s="26" t="s">
        <v>60</v>
      </c>
      <c r="E711" s="25" t="s">
        <v>73</v>
      </c>
      <c r="F711" s="25" t="s">
        <v>74</v>
      </c>
      <c r="G711" s="25" t="s">
        <v>71</v>
      </c>
      <c r="H711" s="25" t="s">
        <v>71</v>
      </c>
      <c r="I711" s="122">
        <v>128980.64516129032</v>
      </c>
      <c r="J711" s="122"/>
      <c r="K711" s="122"/>
      <c r="L711" s="122">
        <v>126748.3870967742</v>
      </c>
      <c r="M711" s="124"/>
      <c r="N711" s="124"/>
    </row>
    <row r="712" spans="1:14" ht="33.75" customHeight="1" x14ac:dyDescent="0.35">
      <c r="A712" s="22" t="s">
        <v>817</v>
      </c>
      <c r="B712" s="19" t="s">
        <v>708</v>
      </c>
      <c r="C712" s="19" t="s">
        <v>809</v>
      </c>
      <c r="D712" s="26" t="s">
        <v>60</v>
      </c>
      <c r="E712" s="27" t="s">
        <v>61</v>
      </c>
      <c r="F712" s="27" t="s">
        <v>79</v>
      </c>
      <c r="G712" s="27" t="s">
        <v>63</v>
      </c>
      <c r="H712" s="27" t="s">
        <v>64</v>
      </c>
      <c r="I712" s="122">
        <v>23891135.483870968</v>
      </c>
      <c r="J712" s="122"/>
      <c r="K712" s="122"/>
      <c r="L712" s="122">
        <v>23477909.677419353</v>
      </c>
      <c r="M712" s="123"/>
      <c r="N712" s="123"/>
    </row>
    <row r="713" spans="1:14" ht="33.75" customHeight="1" x14ac:dyDescent="0.35">
      <c r="A713" s="21" t="s">
        <v>818</v>
      </c>
      <c r="B713" s="19" t="s">
        <v>708</v>
      </c>
      <c r="C713" s="19" t="s">
        <v>809</v>
      </c>
      <c r="D713" s="26" t="s">
        <v>60</v>
      </c>
      <c r="E713" s="27" t="s">
        <v>66</v>
      </c>
      <c r="F713" s="27" t="s">
        <v>79</v>
      </c>
      <c r="G713" s="27" t="s">
        <v>63</v>
      </c>
      <c r="H713" s="27" t="s">
        <v>67</v>
      </c>
      <c r="I713" s="122">
        <v>33447561.290322579</v>
      </c>
      <c r="J713" s="122"/>
      <c r="K713" s="122"/>
      <c r="L713" s="122">
        <v>32869070.967741933</v>
      </c>
      <c r="M713" s="123"/>
      <c r="N713" s="123"/>
    </row>
    <row r="714" spans="1:14" ht="33.75" customHeight="1" x14ac:dyDescent="0.35">
      <c r="A714" s="21" t="s">
        <v>819</v>
      </c>
      <c r="B714" s="19" t="s">
        <v>708</v>
      </c>
      <c r="C714" s="19" t="s">
        <v>809</v>
      </c>
      <c r="D714" s="26" t="s">
        <v>60</v>
      </c>
      <c r="E714" s="27" t="s">
        <v>66</v>
      </c>
      <c r="F714" s="27" t="s">
        <v>79</v>
      </c>
      <c r="G714" s="27" t="s">
        <v>69</v>
      </c>
      <c r="H714" s="27" t="s">
        <v>69</v>
      </c>
      <c r="I714" s="122">
        <v>796387.09677419357</v>
      </c>
      <c r="J714" s="122"/>
      <c r="K714" s="122"/>
      <c r="L714" s="122">
        <v>782619.3548387097</v>
      </c>
      <c r="M714" s="123"/>
      <c r="N714" s="123"/>
    </row>
    <row r="715" spans="1:14" ht="33.75" customHeight="1" x14ac:dyDescent="0.35">
      <c r="A715" s="21" t="s">
        <v>820</v>
      </c>
      <c r="B715" s="19" t="s">
        <v>708</v>
      </c>
      <c r="C715" s="19" t="s">
        <v>809</v>
      </c>
      <c r="D715" s="26" t="s">
        <v>60</v>
      </c>
      <c r="E715" s="27" t="s">
        <v>66</v>
      </c>
      <c r="F715" s="27" t="s">
        <v>79</v>
      </c>
      <c r="G715" s="27" t="s">
        <v>71</v>
      </c>
      <c r="H715" s="27" t="s">
        <v>71</v>
      </c>
      <c r="I715" s="122">
        <v>132748.38709677418</v>
      </c>
      <c r="J715" s="122"/>
      <c r="K715" s="122"/>
      <c r="L715" s="122">
        <v>130451.6129032258</v>
      </c>
      <c r="M715" s="123"/>
      <c r="N715" s="123"/>
    </row>
    <row r="716" spans="1:14" ht="33.75" customHeight="1" x14ac:dyDescent="0.35">
      <c r="A716" s="22" t="s">
        <v>821</v>
      </c>
      <c r="B716" s="19" t="s">
        <v>708</v>
      </c>
      <c r="C716" s="19" t="s">
        <v>809</v>
      </c>
      <c r="D716" s="26" t="s">
        <v>60</v>
      </c>
      <c r="E716" s="25" t="s">
        <v>113</v>
      </c>
      <c r="F716" s="25" t="s">
        <v>84</v>
      </c>
      <c r="G716" s="25" t="s">
        <v>63</v>
      </c>
      <c r="H716" s="25" t="s">
        <v>64</v>
      </c>
      <c r="I716" s="122">
        <v>25416090.322580643</v>
      </c>
      <c r="J716" s="122"/>
      <c r="K716" s="122"/>
      <c r="L716" s="122">
        <v>24976503.225806452</v>
      </c>
      <c r="M716" s="124"/>
      <c r="N716" s="124"/>
    </row>
    <row r="717" spans="1:14" ht="33.75" customHeight="1" x14ac:dyDescent="0.35">
      <c r="A717" s="21" t="s">
        <v>822</v>
      </c>
      <c r="B717" s="19" t="s">
        <v>708</v>
      </c>
      <c r="C717" s="19" t="s">
        <v>809</v>
      </c>
      <c r="D717" s="26" t="s">
        <v>60</v>
      </c>
      <c r="E717" s="25" t="s">
        <v>113</v>
      </c>
      <c r="F717" s="25" t="s">
        <v>84</v>
      </c>
      <c r="G717" s="25" t="s">
        <v>63</v>
      </c>
      <c r="H717" s="25" t="s">
        <v>67</v>
      </c>
      <c r="I717" s="122">
        <v>35582529.032258064</v>
      </c>
      <c r="J717" s="122"/>
      <c r="K717" s="122"/>
      <c r="L717" s="122">
        <v>34967109.677419357</v>
      </c>
      <c r="M717" s="124"/>
      <c r="N717" s="124"/>
    </row>
    <row r="718" spans="1:14" ht="33.75" customHeight="1" x14ac:dyDescent="0.35">
      <c r="A718" s="21" t="s">
        <v>823</v>
      </c>
      <c r="B718" s="19" t="s">
        <v>708</v>
      </c>
      <c r="C718" s="19" t="s">
        <v>809</v>
      </c>
      <c r="D718" s="26" t="s">
        <v>60</v>
      </c>
      <c r="E718" s="25" t="s">
        <v>113</v>
      </c>
      <c r="F718" s="25" t="s">
        <v>84</v>
      </c>
      <c r="G718" s="25" t="s">
        <v>69</v>
      </c>
      <c r="H718" s="25" t="s">
        <v>69</v>
      </c>
      <c r="I718" s="122">
        <v>847225.80645161285</v>
      </c>
      <c r="J718" s="122"/>
      <c r="K718" s="122"/>
      <c r="L718" s="122">
        <v>832567.74193548388</v>
      </c>
      <c r="M718" s="124"/>
      <c r="N718" s="124"/>
    </row>
    <row r="719" spans="1:14" ht="33.75" customHeight="1" x14ac:dyDescent="0.35">
      <c r="A719" s="21" t="s">
        <v>824</v>
      </c>
      <c r="B719" s="19" t="s">
        <v>708</v>
      </c>
      <c r="C719" s="19" t="s">
        <v>809</v>
      </c>
      <c r="D719" s="26" t="s">
        <v>60</v>
      </c>
      <c r="E719" s="25" t="s">
        <v>113</v>
      </c>
      <c r="F719" s="25" t="s">
        <v>84</v>
      </c>
      <c r="G719" s="25" t="s">
        <v>71</v>
      </c>
      <c r="H719" s="25" t="s">
        <v>71</v>
      </c>
      <c r="I719" s="122">
        <v>141212.90322580645</v>
      </c>
      <c r="J719" s="122"/>
      <c r="K719" s="122"/>
      <c r="L719" s="122">
        <v>138774.19354838709</v>
      </c>
      <c r="M719" s="124"/>
      <c r="N719" s="124"/>
    </row>
    <row r="720" spans="1:14" ht="33.75" customHeight="1" x14ac:dyDescent="0.35">
      <c r="A720" s="22" t="s">
        <v>825</v>
      </c>
      <c r="B720" s="19" t="s">
        <v>708</v>
      </c>
      <c r="C720" s="19" t="s">
        <v>809</v>
      </c>
      <c r="D720" s="26" t="s">
        <v>60</v>
      </c>
      <c r="E720" s="27" t="s">
        <v>61</v>
      </c>
      <c r="F720" s="27" t="s">
        <v>89</v>
      </c>
      <c r="G720" s="27" t="s">
        <v>63</v>
      </c>
      <c r="H720" s="27" t="s">
        <v>64</v>
      </c>
      <c r="I720" s="122">
        <v>27038400</v>
      </c>
      <c r="J720" s="122"/>
      <c r="K720" s="122"/>
      <c r="L720" s="122">
        <v>26570748.387096774</v>
      </c>
      <c r="M720" s="124"/>
      <c r="N720" s="124"/>
    </row>
    <row r="721" spans="1:14" ht="33.75" customHeight="1" x14ac:dyDescent="0.35">
      <c r="A721" s="21" t="s">
        <v>826</v>
      </c>
      <c r="B721" s="19" t="s">
        <v>708</v>
      </c>
      <c r="C721" s="19" t="s">
        <v>809</v>
      </c>
      <c r="D721" s="26" t="s">
        <v>60</v>
      </c>
      <c r="E721" s="27" t="s">
        <v>66</v>
      </c>
      <c r="F721" s="27" t="s">
        <v>89</v>
      </c>
      <c r="G721" s="27" t="s">
        <v>63</v>
      </c>
      <c r="H721" s="27" t="s">
        <v>67</v>
      </c>
      <c r="I721" s="122">
        <v>37853754.838709675</v>
      </c>
      <c r="J721" s="122"/>
      <c r="K721" s="122"/>
      <c r="L721" s="122">
        <v>37199045.161290325</v>
      </c>
      <c r="M721" s="124"/>
      <c r="N721" s="124"/>
    </row>
    <row r="722" spans="1:14" ht="33.75" customHeight="1" x14ac:dyDescent="0.35">
      <c r="A722" s="21" t="s">
        <v>827</v>
      </c>
      <c r="B722" s="19" t="s">
        <v>708</v>
      </c>
      <c r="C722" s="19" t="s">
        <v>809</v>
      </c>
      <c r="D722" s="26" t="s">
        <v>60</v>
      </c>
      <c r="E722" s="27" t="s">
        <v>66</v>
      </c>
      <c r="F722" s="27" t="s">
        <v>89</v>
      </c>
      <c r="G722" s="27" t="s">
        <v>69</v>
      </c>
      <c r="H722" s="27" t="s">
        <v>69</v>
      </c>
      <c r="I722" s="122">
        <v>901290.32258064509</v>
      </c>
      <c r="J722" s="122"/>
      <c r="K722" s="122"/>
      <c r="L722" s="122">
        <v>885703.22580645164</v>
      </c>
      <c r="M722" s="124"/>
      <c r="N722" s="124"/>
    </row>
    <row r="723" spans="1:14" ht="33.75" customHeight="1" x14ac:dyDescent="0.35">
      <c r="A723" s="21" t="s">
        <v>828</v>
      </c>
      <c r="B723" s="19" t="s">
        <v>708</v>
      </c>
      <c r="C723" s="19" t="s">
        <v>809</v>
      </c>
      <c r="D723" s="26" t="s">
        <v>60</v>
      </c>
      <c r="E723" s="27" t="s">
        <v>66</v>
      </c>
      <c r="F723" s="27" t="s">
        <v>89</v>
      </c>
      <c r="G723" s="27" t="s">
        <v>71</v>
      </c>
      <c r="H723" s="27" t="s">
        <v>71</v>
      </c>
      <c r="I723" s="122">
        <v>150232.25806451612</v>
      </c>
      <c r="J723" s="122"/>
      <c r="K723" s="122"/>
      <c r="L723" s="122">
        <v>147638.70967741936</v>
      </c>
      <c r="M723" s="124"/>
      <c r="N723" s="124"/>
    </row>
    <row r="724" spans="1:14" ht="33.75" customHeight="1" x14ac:dyDescent="0.35">
      <c r="A724" s="22" t="s">
        <v>829</v>
      </c>
      <c r="B724" s="19" t="s">
        <v>708</v>
      </c>
      <c r="C724" s="19" t="s">
        <v>809</v>
      </c>
      <c r="D724" s="26" t="s">
        <v>60</v>
      </c>
      <c r="E724" s="25" t="s">
        <v>113</v>
      </c>
      <c r="F724" s="25" t="s">
        <v>94</v>
      </c>
      <c r="G724" s="25" t="s">
        <v>63</v>
      </c>
      <c r="H724" s="25" t="s">
        <v>64</v>
      </c>
      <c r="I724" s="122">
        <v>28764258.064516127</v>
      </c>
      <c r="J724" s="122"/>
      <c r="K724" s="122"/>
      <c r="L724" s="122">
        <v>28266761.290322579</v>
      </c>
      <c r="M724" s="124"/>
      <c r="N724" s="124"/>
    </row>
    <row r="725" spans="1:14" ht="33.75" customHeight="1" x14ac:dyDescent="0.35">
      <c r="A725" s="21" t="s">
        <v>830</v>
      </c>
      <c r="B725" s="19" t="s">
        <v>708</v>
      </c>
      <c r="C725" s="19" t="s">
        <v>809</v>
      </c>
      <c r="D725" s="26" t="s">
        <v>60</v>
      </c>
      <c r="E725" s="25" t="s">
        <v>113</v>
      </c>
      <c r="F725" s="25" t="s">
        <v>94</v>
      </c>
      <c r="G725" s="25" t="s">
        <v>63</v>
      </c>
      <c r="H725" s="25" t="s">
        <v>67</v>
      </c>
      <c r="I725" s="122">
        <v>40269935.483870968</v>
      </c>
      <c r="J725" s="122"/>
      <c r="K725" s="122"/>
      <c r="L725" s="122">
        <v>39573445.161290318</v>
      </c>
      <c r="M725" s="124"/>
      <c r="N725" s="124"/>
    </row>
    <row r="726" spans="1:14" ht="33.75" customHeight="1" x14ac:dyDescent="0.35">
      <c r="A726" s="21" t="s">
        <v>831</v>
      </c>
      <c r="B726" s="19" t="s">
        <v>708</v>
      </c>
      <c r="C726" s="19" t="s">
        <v>809</v>
      </c>
      <c r="D726" s="26" t="s">
        <v>60</v>
      </c>
      <c r="E726" s="25" t="s">
        <v>113</v>
      </c>
      <c r="F726" s="25" t="s">
        <v>94</v>
      </c>
      <c r="G726" s="25" t="s">
        <v>69</v>
      </c>
      <c r="H726" s="25" t="s">
        <v>69</v>
      </c>
      <c r="I726" s="122">
        <v>958812.90322580643</v>
      </c>
      <c r="J726" s="122"/>
      <c r="K726" s="122"/>
      <c r="L726" s="122">
        <v>942232.25806451612</v>
      </c>
      <c r="M726" s="124"/>
      <c r="N726" s="124"/>
    </row>
    <row r="727" spans="1:14" ht="33.75" customHeight="1" x14ac:dyDescent="0.35">
      <c r="A727" s="21" t="s">
        <v>832</v>
      </c>
      <c r="B727" s="19" t="s">
        <v>708</v>
      </c>
      <c r="C727" s="19" t="s">
        <v>809</v>
      </c>
      <c r="D727" s="26" t="s">
        <v>60</v>
      </c>
      <c r="E727" s="25" t="s">
        <v>113</v>
      </c>
      <c r="F727" s="25" t="s">
        <v>94</v>
      </c>
      <c r="G727" s="25" t="s">
        <v>71</v>
      </c>
      <c r="H727" s="25" t="s">
        <v>71</v>
      </c>
      <c r="I727" s="122">
        <v>159819.35483870967</v>
      </c>
      <c r="J727" s="122"/>
      <c r="K727" s="122"/>
      <c r="L727" s="122">
        <v>157045.16129032258</v>
      </c>
      <c r="M727" s="124"/>
      <c r="N727" s="124"/>
    </row>
    <row r="728" spans="1:14" ht="33.75" customHeight="1" x14ac:dyDescent="0.35">
      <c r="A728" s="24" t="s">
        <v>833</v>
      </c>
      <c r="B728" s="19" t="s">
        <v>708</v>
      </c>
      <c r="C728" s="19" t="s">
        <v>834</v>
      </c>
      <c r="D728" s="26" t="s">
        <v>60</v>
      </c>
      <c r="E728" s="27" t="s">
        <v>61</v>
      </c>
      <c r="F728" s="27" t="s">
        <v>62</v>
      </c>
      <c r="G728" s="27" t="s">
        <v>63</v>
      </c>
      <c r="H728" s="27" t="s">
        <v>64</v>
      </c>
      <c r="I728" s="122">
        <v>21110193.548387095</v>
      </c>
      <c r="J728" s="122"/>
      <c r="K728" s="122"/>
      <c r="L728" s="122">
        <v>20745083.870967742</v>
      </c>
      <c r="M728" s="123"/>
      <c r="N728" s="123"/>
    </row>
    <row r="729" spans="1:14" ht="33.75" customHeight="1" x14ac:dyDescent="0.35">
      <c r="A729" s="21" t="s">
        <v>835</v>
      </c>
      <c r="B729" s="19" t="s">
        <v>708</v>
      </c>
      <c r="C729" s="19" t="s">
        <v>834</v>
      </c>
      <c r="D729" s="26" t="s">
        <v>60</v>
      </c>
      <c r="E729" s="27" t="s">
        <v>66</v>
      </c>
      <c r="F729" s="27" t="s">
        <v>62</v>
      </c>
      <c r="G729" s="27" t="s">
        <v>63</v>
      </c>
      <c r="H729" s="27" t="s">
        <v>67</v>
      </c>
      <c r="I729" s="122">
        <v>29554270.967741936</v>
      </c>
      <c r="J729" s="122"/>
      <c r="K729" s="122"/>
      <c r="L729" s="122">
        <v>29043109.677419353</v>
      </c>
      <c r="M729" s="123"/>
      <c r="N729" s="123"/>
    </row>
    <row r="730" spans="1:14" ht="33.75" customHeight="1" x14ac:dyDescent="0.35">
      <c r="A730" s="21" t="s">
        <v>836</v>
      </c>
      <c r="B730" s="19" t="s">
        <v>708</v>
      </c>
      <c r="C730" s="19" t="s">
        <v>834</v>
      </c>
      <c r="D730" s="26" t="s">
        <v>60</v>
      </c>
      <c r="E730" s="27" t="s">
        <v>66</v>
      </c>
      <c r="F730" s="27" t="s">
        <v>62</v>
      </c>
      <c r="G730" s="27" t="s">
        <v>69</v>
      </c>
      <c r="H730" s="27" t="s">
        <v>69</v>
      </c>
      <c r="I730" s="122">
        <v>703690.32258064509</v>
      </c>
      <c r="J730" s="122"/>
      <c r="K730" s="122"/>
      <c r="L730" s="122">
        <v>691509.67741935479</v>
      </c>
      <c r="M730" s="123"/>
      <c r="N730" s="123"/>
    </row>
    <row r="731" spans="1:14" ht="33.75" customHeight="1" x14ac:dyDescent="0.35">
      <c r="A731" s="21" t="s">
        <v>837</v>
      </c>
      <c r="B731" s="19" t="s">
        <v>708</v>
      </c>
      <c r="C731" s="19" t="s">
        <v>834</v>
      </c>
      <c r="D731" s="26" t="s">
        <v>60</v>
      </c>
      <c r="E731" s="27" t="s">
        <v>66</v>
      </c>
      <c r="F731" s="27" t="s">
        <v>62</v>
      </c>
      <c r="G731" s="27" t="s">
        <v>71</v>
      </c>
      <c r="H731" s="27" t="s">
        <v>71</v>
      </c>
      <c r="I731" s="122">
        <v>117290.32258064515</v>
      </c>
      <c r="J731" s="122"/>
      <c r="K731" s="122"/>
      <c r="L731" s="122">
        <v>115264.51612903226</v>
      </c>
      <c r="M731" s="123"/>
      <c r="N731" s="123"/>
    </row>
    <row r="732" spans="1:14" ht="33.75" customHeight="1" x14ac:dyDescent="0.35">
      <c r="A732" s="22" t="s">
        <v>838</v>
      </c>
      <c r="B732" s="19" t="s">
        <v>708</v>
      </c>
      <c r="C732" s="19" t="s">
        <v>834</v>
      </c>
      <c r="D732" s="26" t="s">
        <v>60</v>
      </c>
      <c r="E732" s="25" t="s">
        <v>73</v>
      </c>
      <c r="F732" s="25" t="s">
        <v>74</v>
      </c>
      <c r="G732" s="25" t="s">
        <v>63</v>
      </c>
      <c r="H732" s="25" t="s">
        <v>64</v>
      </c>
      <c r="I732" s="122">
        <v>21801354.838709679</v>
      </c>
      <c r="J732" s="122"/>
      <c r="K732" s="122"/>
      <c r="L732" s="122">
        <v>21424296.774193548</v>
      </c>
      <c r="M732" s="124"/>
      <c r="N732" s="124"/>
    </row>
    <row r="733" spans="1:14" ht="33.75" customHeight="1" x14ac:dyDescent="0.35">
      <c r="A733" s="21" t="s">
        <v>839</v>
      </c>
      <c r="B733" s="19" t="s">
        <v>708</v>
      </c>
      <c r="C733" s="19" t="s">
        <v>834</v>
      </c>
      <c r="D733" s="26" t="s">
        <v>60</v>
      </c>
      <c r="E733" s="25" t="s">
        <v>73</v>
      </c>
      <c r="F733" s="25" t="s">
        <v>74</v>
      </c>
      <c r="G733" s="25" t="s">
        <v>63</v>
      </c>
      <c r="H733" s="25" t="s">
        <v>67</v>
      </c>
      <c r="I733" s="122">
        <v>30245432.258064516</v>
      </c>
      <c r="J733" s="122"/>
      <c r="K733" s="122"/>
      <c r="L733" s="122">
        <v>29722322.580645159</v>
      </c>
      <c r="M733" s="124"/>
      <c r="N733" s="124"/>
    </row>
    <row r="734" spans="1:14" ht="33.75" customHeight="1" x14ac:dyDescent="0.35">
      <c r="A734" s="21" t="s">
        <v>840</v>
      </c>
      <c r="B734" s="19" t="s">
        <v>708</v>
      </c>
      <c r="C734" s="19" t="s">
        <v>834</v>
      </c>
      <c r="D734" s="26" t="s">
        <v>60</v>
      </c>
      <c r="E734" s="25" t="s">
        <v>73</v>
      </c>
      <c r="F734" s="25" t="s">
        <v>74</v>
      </c>
      <c r="G734" s="25" t="s">
        <v>69</v>
      </c>
      <c r="H734" s="25" t="s">
        <v>69</v>
      </c>
      <c r="I734" s="122">
        <v>726735.48387096776</v>
      </c>
      <c r="J734" s="122"/>
      <c r="K734" s="122"/>
      <c r="L734" s="122">
        <v>714167.74193548388</v>
      </c>
      <c r="M734" s="124"/>
      <c r="N734" s="124"/>
    </row>
    <row r="735" spans="1:14" ht="33.75" customHeight="1" x14ac:dyDescent="0.35">
      <c r="A735" s="21" t="s">
        <v>841</v>
      </c>
      <c r="B735" s="19" t="s">
        <v>708</v>
      </c>
      <c r="C735" s="19" t="s">
        <v>834</v>
      </c>
      <c r="D735" s="26" t="s">
        <v>60</v>
      </c>
      <c r="E735" s="25" t="s">
        <v>73</v>
      </c>
      <c r="F735" s="25" t="s">
        <v>74</v>
      </c>
      <c r="G735" s="25" t="s">
        <v>71</v>
      </c>
      <c r="H735" s="25" t="s">
        <v>71</v>
      </c>
      <c r="I735" s="122">
        <v>121122.58064516129</v>
      </c>
      <c r="J735" s="122"/>
      <c r="K735" s="122"/>
      <c r="L735" s="122">
        <v>119032.25806451612</v>
      </c>
      <c r="M735" s="124"/>
      <c r="N735" s="124"/>
    </row>
    <row r="736" spans="1:14" ht="33.75" customHeight="1" x14ac:dyDescent="0.35">
      <c r="A736" s="22" t="s">
        <v>842</v>
      </c>
      <c r="B736" s="19" t="s">
        <v>708</v>
      </c>
      <c r="C736" s="19" t="s">
        <v>834</v>
      </c>
      <c r="D736" s="26" t="s">
        <v>60</v>
      </c>
      <c r="E736" s="27" t="s">
        <v>61</v>
      </c>
      <c r="F736" s="27" t="s">
        <v>79</v>
      </c>
      <c r="G736" s="27" t="s">
        <v>63</v>
      </c>
      <c r="H736" s="27" t="s">
        <v>64</v>
      </c>
      <c r="I736" s="122">
        <v>27171083.870967742</v>
      </c>
      <c r="J736" s="122"/>
      <c r="K736" s="122"/>
      <c r="L736" s="122">
        <v>26127083.870967742</v>
      </c>
      <c r="M736" s="123"/>
      <c r="N736" s="123"/>
    </row>
    <row r="737" spans="1:14" ht="33.75" customHeight="1" x14ac:dyDescent="0.35">
      <c r="A737" s="21" t="s">
        <v>843</v>
      </c>
      <c r="B737" s="19" t="s">
        <v>708</v>
      </c>
      <c r="C737" s="19" t="s">
        <v>834</v>
      </c>
      <c r="D737" s="26" t="s">
        <v>60</v>
      </c>
      <c r="E737" s="27" t="s">
        <v>66</v>
      </c>
      <c r="F737" s="27" t="s">
        <v>79</v>
      </c>
      <c r="G737" s="27" t="s">
        <v>63</v>
      </c>
      <c r="H737" s="27" t="s">
        <v>67</v>
      </c>
      <c r="I737" s="122">
        <v>31440709.677419353</v>
      </c>
      <c r="J737" s="122"/>
      <c r="K737" s="122"/>
      <c r="L737" s="122">
        <v>30896916.129032258</v>
      </c>
      <c r="M737" s="123"/>
      <c r="N737" s="123"/>
    </row>
    <row r="738" spans="1:14" ht="33.75" customHeight="1" x14ac:dyDescent="0.35">
      <c r="A738" s="21" t="s">
        <v>844</v>
      </c>
      <c r="B738" s="19" t="s">
        <v>708</v>
      </c>
      <c r="C738" s="19" t="s">
        <v>834</v>
      </c>
      <c r="D738" s="26" t="s">
        <v>60</v>
      </c>
      <c r="E738" s="27" t="s">
        <v>66</v>
      </c>
      <c r="F738" s="27" t="s">
        <v>79</v>
      </c>
      <c r="G738" s="27" t="s">
        <v>69</v>
      </c>
      <c r="H738" s="27" t="s">
        <v>69</v>
      </c>
      <c r="I738" s="122">
        <v>748619.3548387097</v>
      </c>
      <c r="J738" s="122"/>
      <c r="K738" s="122"/>
      <c r="L738" s="122">
        <v>735664.51612903224</v>
      </c>
      <c r="M738" s="123"/>
      <c r="N738" s="123"/>
    </row>
    <row r="739" spans="1:14" ht="33.75" customHeight="1" x14ac:dyDescent="0.35">
      <c r="A739" s="21" t="s">
        <v>845</v>
      </c>
      <c r="B739" s="19" t="s">
        <v>708</v>
      </c>
      <c r="C739" s="19" t="s">
        <v>834</v>
      </c>
      <c r="D739" s="26" t="s">
        <v>60</v>
      </c>
      <c r="E739" s="27" t="s">
        <v>66</v>
      </c>
      <c r="F739" s="27" t="s">
        <v>79</v>
      </c>
      <c r="G739" s="27" t="s">
        <v>71</v>
      </c>
      <c r="H739" s="27" t="s">
        <v>71</v>
      </c>
      <c r="I739" s="122">
        <v>124774.19354838709</v>
      </c>
      <c r="J739" s="122"/>
      <c r="K739" s="122"/>
      <c r="L739" s="122">
        <v>122606.45161290323</v>
      </c>
      <c r="M739" s="123"/>
      <c r="N739" s="123"/>
    </row>
    <row r="740" spans="1:14" ht="33.75" customHeight="1" x14ac:dyDescent="0.35">
      <c r="A740" s="22" t="s">
        <v>846</v>
      </c>
      <c r="B740" s="19" t="s">
        <v>708</v>
      </c>
      <c r="C740" s="19" t="s">
        <v>834</v>
      </c>
      <c r="D740" s="26" t="s">
        <v>60</v>
      </c>
      <c r="E740" s="25" t="s">
        <v>113</v>
      </c>
      <c r="F740" s="25" t="s">
        <v>84</v>
      </c>
      <c r="G740" s="25" t="s">
        <v>63</v>
      </c>
      <c r="H740" s="25" t="s">
        <v>64</v>
      </c>
      <c r="I740" s="122">
        <v>23891135.483870968</v>
      </c>
      <c r="J740" s="122"/>
      <c r="K740" s="122"/>
      <c r="L740" s="122">
        <v>23477909.677419353</v>
      </c>
      <c r="M740" s="124"/>
      <c r="N740" s="124"/>
    </row>
    <row r="741" spans="1:14" ht="33.75" customHeight="1" x14ac:dyDescent="0.35">
      <c r="A741" s="21" t="s">
        <v>847</v>
      </c>
      <c r="B741" s="19" t="s">
        <v>708</v>
      </c>
      <c r="C741" s="19" t="s">
        <v>834</v>
      </c>
      <c r="D741" s="26" t="s">
        <v>60</v>
      </c>
      <c r="E741" s="25" t="s">
        <v>113</v>
      </c>
      <c r="F741" s="25" t="s">
        <v>84</v>
      </c>
      <c r="G741" s="25" t="s">
        <v>63</v>
      </c>
      <c r="H741" s="25" t="s">
        <v>67</v>
      </c>
      <c r="I741" s="122">
        <v>33447548.387096774</v>
      </c>
      <c r="J741" s="122"/>
      <c r="K741" s="122"/>
      <c r="L741" s="122">
        <v>32869058.064516127</v>
      </c>
      <c r="M741" s="124"/>
      <c r="N741" s="124"/>
    </row>
    <row r="742" spans="1:14" ht="33.75" customHeight="1" x14ac:dyDescent="0.35">
      <c r="A742" s="21" t="s">
        <v>848</v>
      </c>
      <c r="B742" s="19" t="s">
        <v>708</v>
      </c>
      <c r="C742" s="19" t="s">
        <v>834</v>
      </c>
      <c r="D742" s="26" t="s">
        <v>60</v>
      </c>
      <c r="E742" s="25" t="s">
        <v>113</v>
      </c>
      <c r="F742" s="25" t="s">
        <v>84</v>
      </c>
      <c r="G742" s="25" t="s">
        <v>69</v>
      </c>
      <c r="H742" s="25" t="s">
        <v>69</v>
      </c>
      <c r="I742" s="122">
        <v>796387.09677419357</v>
      </c>
      <c r="J742" s="122"/>
      <c r="K742" s="122"/>
      <c r="L742" s="122">
        <v>782619.3548387097</v>
      </c>
      <c r="M742" s="124"/>
      <c r="N742" s="124"/>
    </row>
    <row r="743" spans="1:14" ht="33.75" customHeight="1" x14ac:dyDescent="0.35">
      <c r="A743" s="21" t="s">
        <v>849</v>
      </c>
      <c r="B743" s="19" t="s">
        <v>708</v>
      </c>
      <c r="C743" s="19" t="s">
        <v>834</v>
      </c>
      <c r="D743" s="26" t="s">
        <v>60</v>
      </c>
      <c r="E743" s="25" t="s">
        <v>113</v>
      </c>
      <c r="F743" s="25" t="s">
        <v>84</v>
      </c>
      <c r="G743" s="25" t="s">
        <v>71</v>
      </c>
      <c r="H743" s="25" t="s">
        <v>71</v>
      </c>
      <c r="I743" s="122">
        <v>132748.38709677418</v>
      </c>
      <c r="J743" s="122"/>
      <c r="K743" s="122"/>
      <c r="L743" s="122">
        <v>130451.6129032258</v>
      </c>
      <c r="M743" s="124"/>
      <c r="N743" s="124"/>
    </row>
    <row r="744" spans="1:14" ht="33.75" customHeight="1" x14ac:dyDescent="0.35">
      <c r="A744" s="22" t="s">
        <v>850</v>
      </c>
      <c r="B744" s="19" t="s">
        <v>708</v>
      </c>
      <c r="C744" s="19" t="s">
        <v>834</v>
      </c>
      <c r="D744" s="26" t="s">
        <v>60</v>
      </c>
      <c r="E744" s="27" t="s">
        <v>61</v>
      </c>
      <c r="F744" s="27" t="s">
        <v>89</v>
      </c>
      <c r="G744" s="27" t="s">
        <v>63</v>
      </c>
      <c r="H744" s="27" t="s">
        <v>64</v>
      </c>
      <c r="I744" s="122">
        <v>25416077.419354837</v>
      </c>
      <c r="J744" s="122"/>
      <c r="K744" s="122"/>
      <c r="L744" s="122">
        <v>24976490.322580643</v>
      </c>
      <c r="M744" s="124"/>
      <c r="N744" s="124"/>
    </row>
    <row r="745" spans="1:14" ht="33.75" customHeight="1" x14ac:dyDescent="0.35">
      <c r="A745" s="21" t="s">
        <v>851</v>
      </c>
      <c r="B745" s="19" t="s">
        <v>708</v>
      </c>
      <c r="C745" s="19" t="s">
        <v>834</v>
      </c>
      <c r="D745" s="26" t="s">
        <v>60</v>
      </c>
      <c r="E745" s="27" t="s">
        <v>66</v>
      </c>
      <c r="F745" s="27" t="s">
        <v>89</v>
      </c>
      <c r="G745" s="27" t="s">
        <v>63</v>
      </c>
      <c r="H745" s="27" t="s">
        <v>67</v>
      </c>
      <c r="I745" s="122">
        <v>35582503.225806452</v>
      </c>
      <c r="J745" s="122"/>
      <c r="K745" s="122"/>
      <c r="L745" s="122">
        <v>34967083.870967738</v>
      </c>
      <c r="M745" s="124"/>
      <c r="N745" s="124"/>
    </row>
    <row r="746" spans="1:14" ht="33.75" customHeight="1" x14ac:dyDescent="0.35">
      <c r="A746" s="21" t="s">
        <v>852</v>
      </c>
      <c r="B746" s="19" t="s">
        <v>708</v>
      </c>
      <c r="C746" s="19" t="s">
        <v>834</v>
      </c>
      <c r="D746" s="26" t="s">
        <v>60</v>
      </c>
      <c r="E746" s="27" t="s">
        <v>66</v>
      </c>
      <c r="F746" s="27" t="s">
        <v>89</v>
      </c>
      <c r="G746" s="27" t="s">
        <v>69</v>
      </c>
      <c r="H746" s="27" t="s">
        <v>69</v>
      </c>
      <c r="I746" s="122">
        <v>847225.80645161285</v>
      </c>
      <c r="J746" s="122"/>
      <c r="K746" s="122"/>
      <c r="L746" s="122">
        <v>832567.74193548388</v>
      </c>
      <c r="M746" s="124"/>
      <c r="N746" s="124"/>
    </row>
    <row r="747" spans="1:14" ht="33.75" customHeight="1" x14ac:dyDescent="0.35">
      <c r="A747" s="21" t="s">
        <v>853</v>
      </c>
      <c r="B747" s="19" t="s">
        <v>708</v>
      </c>
      <c r="C747" s="19" t="s">
        <v>834</v>
      </c>
      <c r="D747" s="26" t="s">
        <v>60</v>
      </c>
      <c r="E747" s="27" t="s">
        <v>66</v>
      </c>
      <c r="F747" s="27" t="s">
        <v>89</v>
      </c>
      <c r="G747" s="27" t="s">
        <v>71</v>
      </c>
      <c r="H747" s="27" t="s">
        <v>71</v>
      </c>
      <c r="I747" s="122">
        <v>141187.09677419355</v>
      </c>
      <c r="J747" s="122"/>
      <c r="K747" s="122"/>
      <c r="L747" s="122">
        <v>138748.38709677418</v>
      </c>
      <c r="M747" s="124"/>
      <c r="N747" s="124"/>
    </row>
    <row r="748" spans="1:14" ht="33.75" customHeight="1" x14ac:dyDescent="0.35">
      <c r="A748" s="22" t="s">
        <v>854</v>
      </c>
      <c r="B748" s="19" t="s">
        <v>708</v>
      </c>
      <c r="C748" s="19" t="s">
        <v>834</v>
      </c>
      <c r="D748" s="26" t="s">
        <v>60</v>
      </c>
      <c r="E748" s="25" t="s">
        <v>113</v>
      </c>
      <c r="F748" s="25" t="s">
        <v>94</v>
      </c>
      <c r="G748" s="25" t="s">
        <v>63</v>
      </c>
      <c r="H748" s="25" t="s">
        <v>64</v>
      </c>
      <c r="I748" s="122">
        <v>27038400</v>
      </c>
      <c r="J748" s="122"/>
      <c r="K748" s="122"/>
      <c r="L748" s="122">
        <v>26570748.387096774</v>
      </c>
      <c r="M748" s="124"/>
      <c r="N748" s="124"/>
    </row>
    <row r="749" spans="1:14" ht="33.75" customHeight="1" x14ac:dyDescent="0.35">
      <c r="A749" s="21" t="s">
        <v>855</v>
      </c>
      <c r="B749" s="19" t="s">
        <v>708</v>
      </c>
      <c r="C749" s="19" t="s">
        <v>834</v>
      </c>
      <c r="D749" s="26" t="s">
        <v>60</v>
      </c>
      <c r="E749" s="25" t="s">
        <v>113</v>
      </c>
      <c r="F749" s="25" t="s">
        <v>94</v>
      </c>
      <c r="G749" s="25" t="s">
        <v>63</v>
      </c>
      <c r="H749" s="25" t="s">
        <v>67</v>
      </c>
      <c r="I749" s="122">
        <v>37853716.129032254</v>
      </c>
      <c r="J749" s="122"/>
      <c r="K749" s="122"/>
      <c r="L749" s="122">
        <v>37199006.451612905</v>
      </c>
      <c r="M749" s="124"/>
      <c r="N749" s="124"/>
    </row>
    <row r="750" spans="1:14" ht="33.75" customHeight="1" x14ac:dyDescent="0.35">
      <c r="A750" s="21" t="s">
        <v>856</v>
      </c>
      <c r="B750" s="19" t="s">
        <v>708</v>
      </c>
      <c r="C750" s="19" t="s">
        <v>834</v>
      </c>
      <c r="D750" s="26" t="s">
        <v>60</v>
      </c>
      <c r="E750" s="25" t="s">
        <v>113</v>
      </c>
      <c r="F750" s="25" t="s">
        <v>94</v>
      </c>
      <c r="G750" s="25" t="s">
        <v>69</v>
      </c>
      <c r="H750" s="25" t="s">
        <v>69</v>
      </c>
      <c r="I750" s="122">
        <v>901277.41935483867</v>
      </c>
      <c r="J750" s="122"/>
      <c r="K750" s="122"/>
      <c r="L750" s="122">
        <v>885703.22580645164</v>
      </c>
      <c r="M750" s="124"/>
      <c r="N750" s="124"/>
    </row>
    <row r="751" spans="1:14" ht="33.75" customHeight="1" x14ac:dyDescent="0.35">
      <c r="A751" s="21" t="s">
        <v>857</v>
      </c>
      <c r="B751" s="19" t="s">
        <v>708</v>
      </c>
      <c r="C751" s="19" t="s">
        <v>834</v>
      </c>
      <c r="D751" s="26" t="s">
        <v>60</v>
      </c>
      <c r="E751" s="25" t="s">
        <v>113</v>
      </c>
      <c r="F751" s="25" t="s">
        <v>94</v>
      </c>
      <c r="G751" s="25" t="s">
        <v>71</v>
      </c>
      <c r="H751" s="25" t="s">
        <v>71</v>
      </c>
      <c r="I751" s="122">
        <v>150219.35483870967</v>
      </c>
      <c r="J751" s="122"/>
      <c r="K751" s="122"/>
      <c r="L751" s="122">
        <v>147612.90322580645</v>
      </c>
      <c r="M751" s="124"/>
      <c r="N751" s="124"/>
    </row>
    <row r="752" spans="1:14" ht="33.75" customHeight="1" x14ac:dyDescent="0.35">
      <c r="A752" s="24" t="s">
        <v>858</v>
      </c>
      <c r="B752" s="19" t="s">
        <v>708</v>
      </c>
      <c r="C752" s="19" t="s">
        <v>859</v>
      </c>
      <c r="D752" s="26" t="s">
        <v>60</v>
      </c>
      <c r="E752" s="27" t="s">
        <v>61</v>
      </c>
      <c r="F752" s="27" t="s">
        <v>62</v>
      </c>
      <c r="G752" s="27" t="s">
        <v>63</v>
      </c>
      <c r="H752" s="27" t="s">
        <v>64</v>
      </c>
      <c r="I752" s="122">
        <v>27171083.870967742</v>
      </c>
      <c r="J752" s="122"/>
      <c r="K752" s="122"/>
      <c r="L752" s="122">
        <v>26127083.870967742</v>
      </c>
      <c r="M752" s="123"/>
      <c r="N752" s="123"/>
    </row>
    <row r="753" spans="1:14" ht="33.75" customHeight="1" x14ac:dyDescent="0.35">
      <c r="A753" s="21" t="s">
        <v>860</v>
      </c>
      <c r="B753" s="19" t="s">
        <v>708</v>
      </c>
      <c r="C753" s="19" t="s">
        <v>859</v>
      </c>
      <c r="D753" s="26" t="s">
        <v>60</v>
      </c>
      <c r="E753" s="27" t="s">
        <v>66</v>
      </c>
      <c r="F753" s="27" t="s">
        <v>62</v>
      </c>
      <c r="G753" s="27" t="s">
        <v>63</v>
      </c>
      <c r="H753" s="27" t="s">
        <v>67</v>
      </c>
      <c r="I753" s="122">
        <v>31440709.677419353</v>
      </c>
      <c r="J753" s="122"/>
      <c r="K753" s="122"/>
      <c r="L753" s="122">
        <v>30896916.129032258</v>
      </c>
      <c r="M753" s="123"/>
      <c r="N753" s="123"/>
    </row>
    <row r="754" spans="1:14" ht="33.75" customHeight="1" x14ac:dyDescent="0.35">
      <c r="A754" s="21" t="s">
        <v>861</v>
      </c>
      <c r="B754" s="19" t="s">
        <v>708</v>
      </c>
      <c r="C754" s="19" t="s">
        <v>859</v>
      </c>
      <c r="D754" s="26" t="s">
        <v>60</v>
      </c>
      <c r="E754" s="27" t="s">
        <v>66</v>
      </c>
      <c r="F754" s="27" t="s">
        <v>62</v>
      </c>
      <c r="G754" s="27" t="s">
        <v>69</v>
      </c>
      <c r="H754" s="27" t="s">
        <v>69</v>
      </c>
      <c r="I754" s="122">
        <v>748606.45161290315</v>
      </c>
      <c r="J754" s="122"/>
      <c r="K754" s="122"/>
      <c r="L754" s="122">
        <v>735651.61290322582</v>
      </c>
      <c r="M754" s="123"/>
      <c r="N754" s="123"/>
    </row>
    <row r="755" spans="1:14" ht="33.75" customHeight="1" x14ac:dyDescent="0.35">
      <c r="A755" s="21" t="s">
        <v>862</v>
      </c>
      <c r="B755" s="19" t="s">
        <v>708</v>
      </c>
      <c r="C755" s="19" t="s">
        <v>859</v>
      </c>
      <c r="D755" s="26" t="s">
        <v>60</v>
      </c>
      <c r="E755" s="27" t="s">
        <v>66</v>
      </c>
      <c r="F755" s="27" t="s">
        <v>62</v>
      </c>
      <c r="G755" s="27" t="s">
        <v>71</v>
      </c>
      <c r="H755" s="27" t="s">
        <v>71</v>
      </c>
      <c r="I755" s="122">
        <v>124787.09677419355</v>
      </c>
      <c r="J755" s="122"/>
      <c r="K755" s="122"/>
      <c r="L755" s="122">
        <v>122619.35483870967</v>
      </c>
      <c r="M755" s="123"/>
      <c r="N755" s="123"/>
    </row>
    <row r="756" spans="1:14" ht="33.75" customHeight="1" x14ac:dyDescent="0.35">
      <c r="A756" s="22" t="s">
        <v>863</v>
      </c>
      <c r="B756" s="19" t="s">
        <v>708</v>
      </c>
      <c r="C756" s="19" t="s">
        <v>859</v>
      </c>
      <c r="D756" s="26" t="s">
        <v>60</v>
      </c>
      <c r="E756" s="25" t="s">
        <v>73</v>
      </c>
      <c r="F756" s="25" t="s">
        <v>74</v>
      </c>
      <c r="G756" s="25" t="s">
        <v>63</v>
      </c>
      <c r="H756" s="25" t="s">
        <v>64</v>
      </c>
      <c r="I756" s="122">
        <v>23164361.290322579</v>
      </c>
      <c r="J756" s="122"/>
      <c r="K756" s="122"/>
      <c r="L756" s="122">
        <v>22763716.129032258</v>
      </c>
      <c r="M756" s="124"/>
      <c r="N756" s="124"/>
    </row>
    <row r="757" spans="1:14" ht="33.75" customHeight="1" x14ac:dyDescent="0.35">
      <c r="A757" s="21" t="s">
        <v>864</v>
      </c>
      <c r="B757" s="19" t="s">
        <v>708</v>
      </c>
      <c r="C757" s="19" t="s">
        <v>859</v>
      </c>
      <c r="D757" s="26" t="s">
        <v>60</v>
      </c>
      <c r="E757" s="25" t="s">
        <v>73</v>
      </c>
      <c r="F757" s="25" t="s">
        <v>74</v>
      </c>
      <c r="G757" s="25" t="s">
        <v>63</v>
      </c>
      <c r="H757" s="25" t="s">
        <v>67</v>
      </c>
      <c r="I757" s="122">
        <v>32147406.451612901</v>
      </c>
      <c r="J757" s="122"/>
      <c r="K757" s="122"/>
      <c r="L757" s="122">
        <v>31591393.548387095</v>
      </c>
      <c r="M757" s="124"/>
      <c r="N757" s="124"/>
    </row>
    <row r="758" spans="1:14" ht="33.75" customHeight="1" x14ac:dyDescent="0.35">
      <c r="A758" s="21" t="s">
        <v>865</v>
      </c>
      <c r="B758" s="19" t="s">
        <v>708</v>
      </c>
      <c r="C758" s="19" t="s">
        <v>859</v>
      </c>
      <c r="D758" s="26" t="s">
        <v>60</v>
      </c>
      <c r="E758" s="25" t="s">
        <v>73</v>
      </c>
      <c r="F758" s="25" t="s">
        <v>74</v>
      </c>
      <c r="G758" s="25" t="s">
        <v>69</v>
      </c>
      <c r="H758" s="25" t="s">
        <v>69</v>
      </c>
      <c r="I758" s="122">
        <v>772167.74193548388</v>
      </c>
      <c r="J758" s="122"/>
      <c r="K758" s="122"/>
      <c r="L758" s="122">
        <v>758812.90322580643</v>
      </c>
      <c r="M758" s="124"/>
      <c r="N758" s="124"/>
    </row>
    <row r="759" spans="1:14" ht="33.75" customHeight="1" x14ac:dyDescent="0.35">
      <c r="A759" s="21" t="s">
        <v>866</v>
      </c>
      <c r="B759" s="19" t="s">
        <v>708</v>
      </c>
      <c r="C759" s="19" t="s">
        <v>859</v>
      </c>
      <c r="D759" s="26" t="s">
        <v>60</v>
      </c>
      <c r="E759" s="25" t="s">
        <v>73</v>
      </c>
      <c r="F759" s="25" t="s">
        <v>74</v>
      </c>
      <c r="G759" s="25" t="s">
        <v>71</v>
      </c>
      <c r="H759" s="25" t="s">
        <v>71</v>
      </c>
      <c r="I759" s="122">
        <v>128696.77419354838</v>
      </c>
      <c r="J759" s="122"/>
      <c r="K759" s="122"/>
      <c r="L759" s="122">
        <v>126477.41935483871</v>
      </c>
      <c r="M759" s="124"/>
      <c r="N759" s="124"/>
    </row>
    <row r="760" spans="1:14" ht="33.75" customHeight="1" x14ac:dyDescent="0.35">
      <c r="A760" s="22" t="s">
        <v>867</v>
      </c>
      <c r="B760" s="19" t="s">
        <v>708</v>
      </c>
      <c r="C760" s="19" t="s">
        <v>859</v>
      </c>
      <c r="D760" s="26" t="s">
        <v>60</v>
      </c>
      <c r="E760" s="27" t="s">
        <v>61</v>
      </c>
      <c r="F760" s="27" t="s">
        <v>79</v>
      </c>
      <c r="G760" s="27" t="s">
        <v>63</v>
      </c>
      <c r="H760" s="27" t="s">
        <v>64</v>
      </c>
      <c r="I760" s="122">
        <v>23891135.483870968</v>
      </c>
      <c r="J760" s="122"/>
      <c r="K760" s="122"/>
      <c r="L760" s="122">
        <v>23477909.677419353</v>
      </c>
      <c r="M760" s="123"/>
      <c r="N760" s="123"/>
    </row>
    <row r="761" spans="1:14" ht="33.75" customHeight="1" x14ac:dyDescent="0.35">
      <c r="A761" s="21" t="s">
        <v>868</v>
      </c>
      <c r="B761" s="19" t="s">
        <v>708</v>
      </c>
      <c r="C761" s="19" t="s">
        <v>859</v>
      </c>
      <c r="D761" s="26" t="s">
        <v>60</v>
      </c>
      <c r="E761" s="27" t="s">
        <v>66</v>
      </c>
      <c r="F761" s="27" t="s">
        <v>79</v>
      </c>
      <c r="G761" s="27" t="s">
        <v>63</v>
      </c>
      <c r="H761" s="27" t="s">
        <v>67</v>
      </c>
      <c r="I761" s="122">
        <v>33447548.387096774</v>
      </c>
      <c r="J761" s="122"/>
      <c r="K761" s="122"/>
      <c r="L761" s="122">
        <v>32869058.064516127</v>
      </c>
      <c r="M761" s="123"/>
      <c r="N761" s="123"/>
    </row>
    <row r="762" spans="1:14" ht="33.75" customHeight="1" x14ac:dyDescent="0.35">
      <c r="A762" s="21" t="s">
        <v>869</v>
      </c>
      <c r="B762" s="19" t="s">
        <v>708</v>
      </c>
      <c r="C762" s="19" t="s">
        <v>859</v>
      </c>
      <c r="D762" s="26" t="s">
        <v>60</v>
      </c>
      <c r="E762" s="27" t="s">
        <v>66</v>
      </c>
      <c r="F762" s="27" t="s">
        <v>79</v>
      </c>
      <c r="G762" s="27" t="s">
        <v>69</v>
      </c>
      <c r="H762" s="27" t="s">
        <v>69</v>
      </c>
      <c r="I762" s="122">
        <v>796374.19354838703</v>
      </c>
      <c r="J762" s="122"/>
      <c r="K762" s="122"/>
      <c r="L762" s="122">
        <v>782606.45161290315</v>
      </c>
      <c r="M762" s="123"/>
      <c r="N762" s="123"/>
    </row>
    <row r="763" spans="1:14" ht="33.75" customHeight="1" x14ac:dyDescent="0.35">
      <c r="A763" s="21" t="s">
        <v>870</v>
      </c>
      <c r="B763" s="19" t="s">
        <v>708</v>
      </c>
      <c r="C763" s="19" t="s">
        <v>859</v>
      </c>
      <c r="D763" s="26" t="s">
        <v>60</v>
      </c>
      <c r="E763" s="27" t="s">
        <v>66</v>
      </c>
      <c r="F763" s="27" t="s">
        <v>79</v>
      </c>
      <c r="G763" s="27" t="s">
        <v>71</v>
      </c>
      <c r="H763" s="27" t="s">
        <v>71</v>
      </c>
      <c r="I763" s="122">
        <v>132735.48387096773</v>
      </c>
      <c r="J763" s="122"/>
      <c r="K763" s="122"/>
      <c r="L763" s="122">
        <v>130438.70967741935</v>
      </c>
      <c r="M763" s="123"/>
      <c r="N763" s="123"/>
    </row>
    <row r="764" spans="1:14" ht="33.75" customHeight="1" x14ac:dyDescent="0.35">
      <c r="A764" s="22" t="s">
        <v>871</v>
      </c>
      <c r="B764" s="19" t="s">
        <v>708</v>
      </c>
      <c r="C764" s="19" t="s">
        <v>859</v>
      </c>
      <c r="D764" s="26" t="s">
        <v>60</v>
      </c>
      <c r="E764" s="25" t="s">
        <v>113</v>
      </c>
      <c r="F764" s="25" t="s">
        <v>84</v>
      </c>
      <c r="G764" s="25" t="s">
        <v>63</v>
      </c>
      <c r="H764" s="25" t="s">
        <v>64</v>
      </c>
      <c r="I764" s="122">
        <v>25416077.419354837</v>
      </c>
      <c r="J764" s="122"/>
      <c r="K764" s="122"/>
      <c r="L764" s="122">
        <v>24976490.322580643</v>
      </c>
      <c r="M764" s="124"/>
      <c r="N764" s="124"/>
    </row>
    <row r="765" spans="1:14" ht="33.75" customHeight="1" x14ac:dyDescent="0.35">
      <c r="A765" s="21" t="s">
        <v>872</v>
      </c>
      <c r="B765" s="19" t="s">
        <v>708</v>
      </c>
      <c r="C765" s="19" t="s">
        <v>859</v>
      </c>
      <c r="D765" s="26" t="s">
        <v>60</v>
      </c>
      <c r="E765" s="25" t="s">
        <v>113</v>
      </c>
      <c r="F765" s="25" t="s">
        <v>84</v>
      </c>
      <c r="G765" s="25" t="s">
        <v>63</v>
      </c>
      <c r="H765" s="25" t="s">
        <v>67</v>
      </c>
      <c r="I765" s="122">
        <v>35582516.129032254</v>
      </c>
      <c r="J765" s="122"/>
      <c r="K765" s="122"/>
      <c r="L765" s="122">
        <v>34967096.774193548</v>
      </c>
      <c r="M765" s="124"/>
      <c r="N765" s="124"/>
    </row>
    <row r="766" spans="1:14" ht="33.75" customHeight="1" x14ac:dyDescent="0.35">
      <c r="A766" s="21" t="s">
        <v>873</v>
      </c>
      <c r="B766" s="19" t="s">
        <v>708</v>
      </c>
      <c r="C766" s="19" t="s">
        <v>859</v>
      </c>
      <c r="D766" s="26" t="s">
        <v>60</v>
      </c>
      <c r="E766" s="25" t="s">
        <v>113</v>
      </c>
      <c r="F766" s="25" t="s">
        <v>84</v>
      </c>
      <c r="G766" s="25" t="s">
        <v>69</v>
      </c>
      <c r="H766" s="25" t="s">
        <v>69</v>
      </c>
      <c r="I766" s="122">
        <v>847225.80645161285</v>
      </c>
      <c r="J766" s="122"/>
      <c r="K766" s="122"/>
      <c r="L766" s="122">
        <v>832567.74193548388</v>
      </c>
      <c r="M766" s="124"/>
      <c r="N766" s="124"/>
    </row>
    <row r="767" spans="1:14" ht="33.75" customHeight="1" x14ac:dyDescent="0.35">
      <c r="A767" s="21" t="s">
        <v>874</v>
      </c>
      <c r="B767" s="19" t="s">
        <v>708</v>
      </c>
      <c r="C767" s="19" t="s">
        <v>859</v>
      </c>
      <c r="D767" s="26" t="s">
        <v>60</v>
      </c>
      <c r="E767" s="25" t="s">
        <v>113</v>
      </c>
      <c r="F767" s="25" t="s">
        <v>84</v>
      </c>
      <c r="G767" s="25" t="s">
        <v>71</v>
      </c>
      <c r="H767" s="25" t="s">
        <v>71</v>
      </c>
      <c r="I767" s="122">
        <v>141212.90322580645</v>
      </c>
      <c r="J767" s="122"/>
      <c r="K767" s="122"/>
      <c r="L767" s="122">
        <v>138774.19354838709</v>
      </c>
      <c r="M767" s="124"/>
      <c r="N767" s="124"/>
    </row>
    <row r="768" spans="1:14" ht="33.75" customHeight="1" x14ac:dyDescent="0.35">
      <c r="A768" s="22" t="s">
        <v>875</v>
      </c>
      <c r="B768" s="19" t="s">
        <v>708</v>
      </c>
      <c r="C768" s="19" t="s">
        <v>859</v>
      </c>
      <c r="D768" s="26" t="s">
        <v>60</v>
      </c>
      <c r="E768" s="27" t="s">
        <v>61</v>
      </c>
      <c r="F768" s="27" t="s">
        <v>89</v>
      </c>
      <c r="G768" s="27" t="s">
        <v>63</v>
      </c>
      <c r="H768" s="27" t="s">
        <v>64</v>
      </c>
      <c r="I768" s="122">
        <v>27038400</v>
      </c>
      <c r="J768" s="122"/>
      <c r="K768" s="122"/>
      <c r="L768" s="122">
        <v>26570748.387096774</v>
      </c>
      <c r="M768" s="124"/>
      <c r="N768" s="124"/>
    </row>
    <row r="769" spans="1:14" ht="33.75" customHeight="1" x14ac:dyDescent="0.35">
      <c r="A769" s="21" t="s">
        <v>876</v>
      </c>
      <c r="B769" s="19" t="s">
        <v>708</v>
      </c>
      <c r="C769" s="19" t="s">
        <v>859</v>
      </c>
      <c r="D769" s="26" t="s">
        <v>60</v>
      </c>
      <c r="E769" s="27" t="s">
        <v>66</v>
      </c>
      <c r="F769" s="27" t="s">
        <v>89</v>
      </c>
      <c r="G769" s="27" t="s">
        <v>63</v>
      </c>
      <c r="H769" s="27" t="s">
        <v>67</v>
      </c>
      <c r="I769" s="122">
        <v>37853741.935483873</v>
      </c>
      <c r="J769" s="122"/>
      <c r="K769" s="122"/>
      <c r="L769" s="122">
        <v>37199032.258064516</v>
      </c>
      <c r="M769" s="124"/>
      <c r="N769" s="124"/>
    </row>
    <row r="770" spans="1:14" ht="33.75" customHeight="1" x14ac:dyDescent="0.35">
      <c r="A770" s="21" t="s">
        <v>877</v>
      </c>
      <c r="B770" s="19" t="s">
        <v>708</v>
      </c>
      <c r="C770" s="19" t="s">
        <v>859</v>
      </c>
      <c r="D770" s="26" t="s">
        <v>60</v>
      </c>
      <c r="E770" s="27" t="s">
        <v>66</v>
      </c>
      <c r="F770" s="27" t="s">
        <v>89</v>
      </c>
      <c r="G770" s="27" t="s">
        <v>69</v>
      </c>
      <c r="H770" s="27" t="s">
        <v>69</v>
      </c>
      <c r="I770" s="122">
        <v>901277.41935483867</v>
      </c>
      <c r="J770" s="122"/>
      <c r="K770" s="122"/>
      <c r="L770" s="122">
        <v>885703.22580645164</v>
      </c>
      <c r="M770" s="124"/>
      <c r="N770" s="124"/>
    </row>
    <row r="771" spans="1:14" ht="33.75" customHeight="1" x14ac:dyDescent="0.35">
      <c r="A771" s="21" t="s">
        <v>878</v>
      </c>
      <c r="B771" s="19" t="s">
        <v>708</v>
      </c>
      <c r="C771" s="19" t="s">
        <v>859</v>
      </c>
      <c r="D771" s="26" t="s">
        <v>60</v>
      </c>
      <c r="E771" s="27" t="s">
        <v>66</v>
      </c>
      <c r="F771" s="27" t="s">
        <v>89</v>
      </c>
      <c r="G771" s="27" t="s">
        <v>71</v>
      </c>
      <c r="H771" s="27" t="s">
        <v>71</v>
      </c>
      <c r="I771" s="122">
        <v>150219.35483870967</v>
      </c>
      <c r="J771" s="122"/>
      <c r="K771" s="122"/>
      <c r="L771" s="122">
        <v>147625.80645161291</v>
      </c>
      <c r="M771" s="124"/>
      <c r="N771" s="124"/>
    </row>
    <row r="772" spans="1:14" ht="33.75" customHeight="1" x14ac:dyDescent="0.35">
      <c r="A772" s="22" t="s">
        <v>879</v>
      </c>
      <c r="B772" s="19" t="s">
        <v>708</v>
      </c>
      <c r="C772" s="19" t="s">
        <v>859</v>
      </c>
      <c r="D772" s="26" t="s">
        <v>60</v>
      </c>
      <c r="E772" s="25" t="s">
        <v>113</v>
      </c>
      <c r="F772" s="25" t="s">
        <v>94</v>
      </c>
      <c r="G772" s="25" t="s">
        <v>63</v>
      </c>
      <c r="H772" s="25" t="s">
        <v>64</v>
      </c>
      <c r="I772" s="122">
        <v>28764258.064516127</v>
      </c>
      <c r="J772" s="122"/>
      <c r="K772" s="122"/>
      <c r="L772" s="122">
        <v>28266761.290322579</v>
      </c>
      <c r="M772" s="124"/>
      <c r="N772" s="124"/>
    </row>
    <row r="773" spans="1:14" ht="33.75" customHeight="1" x14ac:dyDescent="0.35">
      <c r="A773" s="21" t="s">
        <v>880</v>
      </c>
      <c r="B773" s="19" t="s">
        <v>708</v>
      </c>
      <c r="C773" s="19" t="s">
        <v>859</v>
      </c>
      <c r="D773" s="26" t="s">
        <v>60</v>
      </c>
      <c r="E773" s="25" t="s">
        <v>113</v>
      </c>
      <c r="F773" s="25" t="s">
        <v>94</v>
      </c>
      <c r="G773" s="25" t="s">
        <v>63</v>
      </c>
      <c r="H773" s="25" t="s">
        <v>67</v>
      </c>
      <c r="I773" s="122">
        <v>40269948.38709677</v>
      </c>
      <c r="J773" s="122"/>
      <c r="K773" s="122"/>
      <c r="L773" s="122">
        <v>39573458.064516127</v>
      </c>
      <c r="M773" s="124"/>
      <c r="N773" s="124"/>
    </row>
    <row r="774" spans="1:14" ht="33.75" customHeight="1" x14ac:dyDescent="0.35">
      <c r="A774" s="21" t="s">
        <v>881</v>
      </c>
      <c r="B774" s="19" t="s">
        <v>708</v>
      </c>
      <c r="C774" s="19" t="s">
        <v>859</v>
      </c>
      <c r="D774" s="26" t="s">
        <v>60</v>
      </c>
      <c r="E774" s="25" t="s">
        <v>113</v>
      </c>
      <c r="F774" s="25" t="s">
        <v>94</v>
      </c>
      <c r="G774" s="25" t="s">
        <v>69</v>
      </c>
      <c r="H774" s="25" t="s">
        <v>69</v>
      </c>
      <c r="I774" s="122">
        <v>958812.90322580643</v>
      </c>
      <c r="J774" s="122"/>
      <c r="K774" s="122"/>
      <c r="L774" s="122">
        <v>942232.25806451612</v>
      </c>
      <c r="M774" s="124"/>
      <c r="N774" s="124"/>
    </row>
    <row r="775" spans="1:14" ht="33.75" customHeight="1" x14ac:dyDescent="0.35">
      <c r="A775" s="21" t="s">
        <v>882</v>
      </c>
      <c r="B775" s="19" t="s">
        <v>708</v>
      </c>
      <c r="C775" s="19" t="s">
        <v>859</v>
      </c>
      <c r="D775" s="26" t="s">
        <v>60</v>
      </c>
      <c r="E775" s="25" t="s">
        <v>113</v>
      </c>
      <c r="F775" s="25" t="s">
        <v>94</v>
      </c>
      <c r="G775" s="25" t="s">
        <v>71</v>
      </c>
      <c r="H775" s="25" t="s">
        <v>71</v>
      </c>
      <c r="I775" s="122">
        <v>159806.45161290321</v>
      </c>
      <c r="J775" s="122"/>
      <c r="K775" s="122"/>
      <c r="L775" s="122">
        <v>157032.25806451612</v>
      </c>
      <c r="M775" s="124"/>
      <c r="N775" s="124"/>
    </row>
    <row r="776" spans="1:14" ht="33.75" customHeight="1" x14ac:dyDescent="0.35">
      <c r="A776" s="24" t="s">
        <v>883</v>
      </c>
      <c r="B776" s="19" t="s">
        <v>708</v>
      </c>
      <c r="C776" s="19" t="s">
        <v>884</v>
      </c>
      <c r="D776" s="26" t="s">
        <v>60</v>
      </c>
      <c r="E776" s="27" t="s">
        <v>61</v>
      </c>
      <c r="F776" s="27" t="s">
        <v>62</v>
      </c>
      <c r="G776" s="27" t="s">
        <v>63</v>
      </c>
      <c r="H776" s="27" t="s">
        <v>64</v>
      </c>
      <c r="I776" s="122">
        <v>27171083.870967742</v>
      </c>
      <c r="J776" s="122"/>
      <c r="K776" s="122"/>
      <c r="L776" s="122">
        <v>26127083.870967742</v>
      </c>
      <c r="M776" s="123"/>
      <c r="N776" s="123"/>
    </row>
    <row r="777" spans="1:14" ht="33.75" customHeight="1" x14ac:dyDescent="0.35">
      <c r="A777" s="21" t="s">
        <v>885</v>
      </c>
      <c r="B777" s="19" t="s">
        <v>708</v>
      </c>
      <c r="C777" s="19" t="s">
        <v>884</v>
      </c>
      <c r="D777" s="26" t="s">
        <v>60</v>
      </c>
      <c r="E777" s="27" t="s">
        <v>66</v>
      </c>
      <c r="F777" s="27" t="s">
        <v>62</v>
      </c>
      <c r="G777" s="27" t="s">
        <v>63</v>
      </c>
      <c r="H777" s="27" t="s">
        <v>67</v>
      </c>
      <c r="I777" s="122">
        <v>31440709.677419353</v>
      </c>
      <c r="J777" s="122"/>
      <c r="K777" s="122"/>
      <c r="L777" s="122">
        <v>30896916.129032258</v>
      </c>
      <c r="M777" s="123"/>
      <c r="N777" s="123"/>
    </row>
    <row r="778" spans="1:14" ht="33.75" customHeight="1" x14ac:dyDescent="0.35">
      <c r="A778" s="21" t="s">
        <v>886</v>
      </c>
      <c r="B778" s="19" t="s">
        <v>708</v>
      </c>
      <c r="C778" s="19" t="s">
        <v>884</v>
      </c>
      <c r="D778" s="26" t="s">
        <v>60</v>
      </c>
      <c r="E778" s="27" t="s">
        <v>66</v>
      </c>
      <c r="F778" s="27" t="s">
        <v>62</v>
      </c>
      <c r="G778" s="27" t="s">
        <v>69</v>
      </c>
      <c r="H778" s="27" t="s">
        <v>69</v>
      </c>
      <c r="I778" s="122">
        <v>748606.45161290315</v>
      </c>
      <c r="J778" s="122"/>
      <c r="K778" s="122"/>
      <c r="L778" s="122">
        <v>735651.61290322582</v>
      </c>
      <c r="M778" s="123"/>
      <c r="N778" s="123"/>
    </row>
    <row r="779" spans="1:14" ht="33.75" customHeight="1" x14ac:dyDescent="0.35">
      <c r="A779" s="21" t="s">
        <v>887</v>
      </c>
      <c r="B779" s="19" t="s">
        <v>708</v>
      </c>
      <c r="C779" s="19" t="s">
        <v>884</v>
      </c>
      <c r="D779" s="26" t="s">
        <v>60</v>
      </c>
      <c r="E779" s="27" t="s">
        <v>66</v>
      </c>
      <c r="F779" s="27" t="s">
        <v>62</v>
      </c>
      <c r="G779" s="27" t="s">
        <v>71</v>
      </c>
      <c r="H779" s="27" t="s">
        <v>71</v>
      </c>
      <c r="I779" s="122">
        <v>124787.09677419355</v>
      </c>
      <c r="J779" s="122"/>
      <c r="K779" s="122"/>
      <c r="L779" s="122">
        <v>122619.35483870967</v>
      </c>
      <c r="M779" s="123"/>
      <c r="N779" s="123"/>
    </row>
    <row r="780" spans="1:14" ht="33.75" customHeight="1" x14ac:dyDescent="0.35">
      <c r="A780" s="22" t="s">
        <v>888</v>
      </c>
      <c r="B780" s="19" t="s">
        <v>708</v>
      </c>
      <c r="C780" s="19" t="s">
        <v>884</v>
      </c>
      <c r="D780" s="26" t="s">
        <v>60</v>
      </c>
      <c r="E780" s="25" t="s">
        <v>73</v>
      </c>
      <c r="F780" s="25" t="s">
        <v>74</v>
      </c>
      <c r="G780" s="25" t="s">
        <v>63</v>
      </c>
      <c r="H780" s="25" t="s">
        <v>64</v>
      </c>
      <c r="I780" s="122">
        <v>27171083.870967742</v>
      </c>
      <c r="J780" s="122"/>
      <c r="K780" s="122"/>
      <c r="L780" s="122">
        <v>26127083.870967742</v>
      </c>
      <c r="M780" s="124"/>
      <c r="N780" s="124"/>
    </row>
    <row r="781" spans="1:14" ht="33.75" customHeight="1" x14ac:dyDescent="0.35">
      <c r="A781" s="21" t="s">
        <v>889</v>
      </c>
      <c r="B781" s="19" t="s">
        <v>708</v>
      </c>
      <c r="C781" s="19" t="s">
        <v>884</v>
      </c>
      <c r="D781" s="26" t="s">
        <v>60</v>
      </c>
      <c r="E781" s="25" t="s">
        <v>73</v>
      </c>
      <c r="F781" s="25" t="s">
        <v>74</v>
      </c>
      <c r="G781" s="25" t="s">
        <v>63</v>
      </c>
      <c r="H781" s="25" t="s">
        <v>67</v>
      </c>
      <c r="I781" s="122">
        <v>32147406.451612901</v>
      </c>
      <c r="J781" s="122"/>
      <c r="K781" s="122"/>
      <c r="L781" s="122">
        <v>31591393.548387095</v>
      </c>
      <c r="M781" s="124"/>
      <c r="N781" s="124"/>
    </row>
    <row r="782" spans="1:14" ht="33.75" customHeight="1" x14ac:dyDescent="0.35">
      <c r="A782" s="21" t="s">
        <v>890</v>
      </c>
      <c r="B782" s="19" t="s">
        <v>708</v>
      </c>
      <c r="C782" s="19" t="s">
        <v>884</v>
      </c>
      <c r="D782" s="26" t="s">
        <v>60</v>
      </c>
      <c r="E782" s="25" t="s">
        <v>73</v>
      </c>
      <c r="F782" s="25" t="s">
        <v>74</v>
      </c>
      <c r="G782" s="25" t="s">
        <v>69</v>
      </c>
      <c r="H782" s="25" t="s">
        <v>69</v>
      </c>
      <c r="I782" s="122">
        <v>772167.74193548388</v>
      </c>
      <c r="J782" s="122"/>
      <c r="K782" s="122"/>
      <c r="L782" s="122">
        <v>758812.90322580643</v>
      </c>
      <c r="M782" s="124"/>
      <c r="N782" s="124"/>
    </row>
    <row r="783" spans="1:14" ht="33.75" customHeight="1" x14ac:dyDescent="0.35">
      <c r="A783" s="21" t="s">
        <v>891</v>
      </c>
      <c r="B783" s="19" t="s">
        <v>708</v>
      </c>
      <c r="C783" s="19" t="s">
        <v>884</v>
      </c>
      <c r="D783" s="26" t="s">
        <v>60</v>
      </c>
      <c r="E783" s="25" t="s">
        <v>73</v>
      </c>
      <c r="F783" s="25" t="s">
        <v>74</v>
      </c>
      <c r="G783" s="25" t="s">
        <v>71</v>
      </c>
      <c r="H783" s="25" t="s">
        <v>71</v>
      </c>
      <c r="I783" s="122">
        <v>128696.77419354838</v>
      </c>
      <c r="J783" s="122"/>
      <c r="K783" s="122"/>
      <c r="L783" s="122">
        <v>126477.41935483871</v>
      </c>
      <c r="M783" s="124"/>
      <c r="N783" s="124"/>
    </row>
    <row r="784" spans="1:14" ht="33.75" customHeight="1" x14ac:dyDescent="0.35">
      <c r="A784" s="22" t="s">
        <v>892</v>
      </c>
      <c r="B784" s="19" t="s">
        <v>708</v>
      </c>
      <c r="C784" s="19" t="s">
        <v>884</v>
      </c>
      <c r="D784" s="26" t="s">
        <v>60</v>
      </c>
      <c r="E784" s="27" t="s">
        <v>61</v>
      </c>
      <c r="F784" s="27" t="s">
        <v>79</v>
      </c>
      <c r="G784" s="27" t="s">
        <v>63</v>
      </c>
      <c r="H784" s="27" t="s">
        <v>64</v>
      </c>
      <c r="I784" s="122">
        <v>23891135.483870968</v>
      </c>
      <c r="J784" s="122"/>
      <c r="K784" s="122"/>
      <c r="L784" s="122">
        <v>23477909.677419353</v>
      </c>
      <c r="M784" s="123"/>
      <c r="N784" s="123"/>
    </row>
    <row r="785" spans="1:14" ht="33.75" customHeight="1" x14ac:dyDescent="0.35">
      <c r="A785" s="21" t="s">
        <v>893</v>
      </c>
      <c r="B785" s="19" t="s">
        <v>708</v>
      </c>
      <c r="C785" s="19" t="s">
        <v>884</v>
      </c>
      <c r="D785" s="26" t="s">
        <v>60</v>
      </c>
      <c r="E785" s="27" t="s">
        <v>66</v>
      </c>
      <c r="F785" s="27" t="s">
        <v>79</v>
      </c>
      <c r="G785" s="27" t="s">
        <v>63</v>
      </c>
      <c r="H785" s="27" t="s">
        <v>67</v>
      </c>
      <c r="I785" s="122">
        <v>33447548.387096774</v>
      </c>
      <c r="J785" s="122"/>
      <c r="K785" s="122"/>
      <c r="L785" s="122">
        <v>32869058.064516127</v>
      </c>
      <c r="M785" s="123"/>
      <c r="N785" s="123"/>
    </row>
    <row r="786" spans="1:14" ht="33.75" customHeight="1" x14ac:dyDescent="0.35">
      <c r="A786" s="21" t="s">
        <v>894</v>
      </c>
      <c r="B786" s="19" t="s">
        <v>708</v>
      </c>
      <c r="C786" s="19" t="s">
        <v>884</v>
      </c>
      <c r="D786" s="26" t="s">
        <v>60</v>
      </c>
      <c r="E786" s="27" t="s">
        <v>66</v>
      </c>
      <c r="F786" s="27" t="s">
        <v>79</v>
      </c>
      <c r="G786" s="27" t="s">
        <v>69</v>
      </c>
      <c r="H786" s="27" t="s">
        <v>69</v>
      </c>
      <c r="I786" s="122">
        <v>796374.19354838703</v>
      </c>
      <c r="J786" s="122"/>
      <c r="K786" s="122"/>
      <c r="L786" s="122">
        <v>782606.45161290315</v>
      </c>
      <c r="M786" s="123"/>
      <c r="N786" s="123"/>
    </row>
    <row r="787" spans="1:14" ht="33.75" customHeight="1" x14ac:dyDescent="0.35">
      <c r="A787" s="21" t="s">
        <v>895</v>
      </c>
      <c r="B787" s="19" t="s">
        <v>708</v>
      </c>
      <c r="C787" s="19" t="s">
        <v>884</v>
      </c>
      <c r="D787" s="26" t="s">
        <v>60</v>
      </c>
      <c r="E787" s="27" t="s">
        <v>66</v>
      </c>
      <c r="F787" s="27" t="s">
        <v>79</v>
      </c>
      <c r="G787" s="27" t="s">
        <v>71</v>
      </c>
      <c r="H787" s="27" t="s">
        <v>71</v>
      </c>
      <c r="I787" s="122">
        <v>132735.48387096773</v>
      </c>
      <c r="J787" s="122"/>
      <c r="K787" s="122"/>
      <c r="L787" s="122">
        <v>130438.70967741935</v>
      </c>
      <c r="M787" s="123"/>
      <c r="N787" s="123"/>
    </row>
    <row r="788" spans="1:14" ht="33.75" customHeight="1" x14ac:dyDescent="0.35">
      <c r="A788" s="22" t="s">
        <v>896</v>
      </c>
      <c r="B788" s="19" t="s">
        <v>708</v>
      </c>
      <c r="C788" s="19" t="s">
        <v>884</v>
      </c>
      <c r="D788" s="26" t="s">
        <v>60</v>
      </c>
      <c r="E788" s="25" t="s">
        <v>113</v>
      </c>
      <c r="F788" s="25" t="s">
        <v>84</v>
      </c>
      <c r="G788" s="25" t="s">
        <v>63</v>
      </c>
      <c r="H788" s="25" t="s">
        <v>64</v>
      </c>
      <c r="I788" s="122">
        <v>25416077.419354837</v>
      </c>
      <c r="J788" s="122"/>
      <c r="K788" s="122"/>
      <c r="L788" s="122">
        <v>24976490.322580643</v>
      </c>
      <c r="M788" s="124"/>
      <c r="N788" s="124"/>
    </row>
    <row r="789" spans="1:14" ht="33.75" customHeight="1" x14ac:dyDescent="0.35">
      <c r="A789" s="21" t="s">
        <v>897</v>
      </c>
      <c r="B789" s="19" t="s">
        <v>708</v>
      </c>
      <c r="C789" s="19" t="s">
        <v>884</v>
      </c>
      <c r="D789" s="26" t="s">
        <v>60</v>
      </c>
      <c r="E789" s="25" t="s">
        <v>113</v>
      </c>
      <c r="F789" s="25" t="s">
        <v>84</v>
      </c>
      <c r="G789" s="25" t="s">
        <v>63</v>
      </c>
      <c r="H789" s="25" t="s">
        <v>67</v>
      </c>
      <c r="I789" s="122">
        <v>35582516.129032254</v>
      </c>
      <c r="J789" s="122"/>
      <c r="K789" s="122"/>
      <c r="L789" s="122">
        <v>34967096.774193548</v>
      </c>
      <c r="M789" s="124"/>
      <c r="N789" s="124"/>
    </row>
    <row r="790" spans="1:14" ht="33.75" customHeight="1" x14ac:dyDescent="0.35">
      <c r="A790" s="21" t="s">
        <v>898</v>
      </c>
      <c r="B790" s="19" t="s">
        <v>708</v>
      </c>
      <c r="C790" s="19" t="s">
        <v>884</v>
      </c>
      <c r="D790" s="26" t="s">
        <v>60</v>
      </c>
      <c r="E790" s="25" t="s">
        <v>113</v>
      </c>
      <c r="F790" s="25" t="s">
        <v>84</v>
      </c>
      <c r="G790" s="25" t="s">
        <v>69</v>
      </c>
      <c r="H790" s="25" t="s">
        <v>69</v>
      </c>
      <c r="I790" s="122">
        <v>847225.80645161285</v>
      </c>
      <c r="J790" s="122"/>
      <c r="K790" s="122"/>
      <c r="L790" s="122">
        <v>832567.74193548388</v>
      </c>
      <c r="M790" s="124"/>
      <c r="N790" s="124"/>
    </row>
    <row r="791" spans="1:14" ht="33.75" customHeight="1" x14ac:dyDescent="0.35">
      <c r="A791" s="21" t="s">
        <v>899</v>
      </c>
      <c r="B791" s="19" t="s">
        <v>708</v>
      </c>
      <c r="C791" s="19" t="s">
        <v>884</v>
      </c>
      <c r="D791" s="26" t="s">
        <v>60</v>
      </c>
      <c r="E791" s="25" t="s">
        <v>113</v>
      </c>
      <c r="F791" s="25" t="s">
        <v>84</v>
      </c>
      <c r="G791" s="25" t="s">
        <v>71</v>
      </c>
      <c r="H791" s="25" t="s">
        <v>71</v>
      </c>
      <c r="I791" s="122">
        <v>141212.90322580645</v>
      </c>
      <c r="J791" s="122"/>
      <c r="K791" s="122"/>
      <c r="L791" s="122">
        <v>138774.19354838709</v>
      </c>
      <c r="M791" s="124"/>
      <c r="N791" s="124"/>
    </row>
    <row r="792" spans="1:14" ht="33.75" customHeight="1" x14ac:dyDescent="0.35">
      <c r="A792" s="22" t="s">
        <v>900</v>
      </c>
      <c r="B792" s="19" t="s">
        <v>708</v>
      </c>
      <c r="C792" s="19" t="s">
        <v>884</v>
      </c>
      <c r="D792" s="26" t="s">
        <v>60</v>
      </c>
      <c r="E792" s="27" t="s">
        <v>61</v>
      </c>
      <c r="F792" s="27" t="s">
        <v>89</v>
      </c>
      <c r="G792" s="27" t="s">
        <v>63</v>
      </c>
      <c r="H792" s="27" t="s">
        <v>64</v>
      </c>
      <c r="I792" s="122">
        <v>27038400</v>
      </c>
      <c r="J792" s="122"/>
      <c r="K792" s="122"/>
      <c r="L792" s="122">
        <v>26570748.387096774</v>
      </c>
      <c r="M792" s="124"/>
      <c r="N792" s="124"/>
    </row>
    <row r="793" spans="1:14" ht="33.75" customHeight="1" x14ac:dyDescent="0.35">
      <c r="A793" s="21" t="s">
        <v>901</v>
      </c>
      <c r="B793" s="19" t="s">
        <v>708</v>
      </c>
      <c r="C793" s="19" t="s">
        <v>884</v>
      </c>
      <c r="D793" s="26" t="s">
        <v>60</v>
      </c>
      <c r="E793" s="27" t="s">
        <v>66</v>
      </c>
      <c r="F793" s="27" t="s">
        <v>89</v>
      </c>
      <c r="G793" s="27" t="s">
        <v>63</v>
      </c>
      <c r="H793" s="27" t="s">
        <v>67</v>
      </c>
      <c r="I793" s="122">
        <v>37853741.935483873</v>
      </c>
      <c r="J793" s="122"/>
      <c r="K793" s="122"/>
      <c r="L793" s="122">
        <v>37199032.258064516</v>
      </c>
      <c r="M793" s="124"/>
      <c r="N793" s="124"/>
    </row>
    <row r="794" spans="1:14" ht="33.75" customHeight="1" x14ac:dyDescent="0.35">
      <c r="A794" s="21" t="s">
        <v>902</v>
      </c>
      <c r="B794" s="19" t="s">
        <v>708</v>
      </c>
      <c r="C794" s="19" t="s">
        <v>884</v>
      </c>
      <c r="D794" s="26" t="s">
        <v>60</v>
      </c>
      <c r="E794" s="27" t="s">
        <v>66</v>
      </c>
      <c r="F794" s="27" t="s">
        <v>89</v>
      </c>
      <c r="G794" s="27" t="s">
        <v>69</v>
      </c>
      <c r="H794" s="27" t="s">
        <v>69</v>
      </c>
      <c r="I794" s="122">
        <v>901277.41935483867</v>
      </c>
      <c r="J794" s="122"/>
      <c r="K794" s="122"/>
      <c r="L794" s="122">
        <v>885703.22580645164</v>
      </c>
      <c r="M794" s="124"/>
      <c r="N794" s="124"/>
    </row>
    <row r="795" spans="1:14" ht="33.75" customHeight="1" x14ac:dyDescent="0.35">
      <c r="A795" s="21" t="s">
        <v>903</v>
      </c>
      <c r="B795" s="19" t="s">
        <v>708</v>
      </c>
      <c r="C795" s="19" t="s">
        <v>884</v>
      </c>
      <c r="D795" s="26" t="s">
        <v>60</v>
      </c>
      <c r="E795" s="27" t="s">
        <v>66</v>
      </c>
      <c r="F795" s="27" t="s">
        <v>89</v>
      </c>
      <c r="G795" s="27" t="s">
        <v>71</v>
      </c>
      <c r="H795" s="27" t="s">
        <v>71</v>
      </c>
      <c r="I795" s="122">
        <v>150219.35483870967</v>
      </c>
      <c r="J795" s="122"/>
      <c r="K795" s="122"/>
      <c r="L795" s="122">
        <v>147625.80645161291</v>
      </c>
      <c r="M795" s="124"/>
      <c r="N795" s="124"/>
    </row>
    <row r="796" spans="1:14" ht="33.75" customHeight="1" x14ac:dyDescent="0.35">
      <c r="A796" s="22" t="s">
        <v>904</v>
      </c>
      <c r="B796" s="19" t="s">
        <v>708</v>
      </c>
      <c r="C796" s="19" t="s">
        <v>884</v>
      </c>
      <c r="D796" s="26" t="s">
        <v>60</v>
      </c>
      <c r="E796" s="25" t="s">
        <v>113</v>
      </c>
      <c r="F796" s="25" t="s">
        <v>94</v>
      </c>
      <c r="G796" s="25" t="s">
        <v>63</v>
      </c>
      <c r="H796" s="25" t="s">
        <v>64</v>
      </c>
      <c r="I796" s="122">
        <v>28764258.064516127</v>
      </c>
      <c r="J796" s="122"/>
      <c r="K796" s="122"/>
      <c r="L796" s="122">
        <v>28266761.290322579</v>
      </c>
      <c r="M796" s="124"/>
      <c r="N796" s="124"/>
    </row>
    <row r="797" spans="1:14" ht="33.75" customHeight="1" x14ac:dyDescent="0.35">
      <c r="A797" s="21" t="s">
        <v>905</v>
      </c>
      <c r="B797" s="19" t="s">
        <v>708</v>
      </c>
      <c r="C797" s="19" t="s">
        <v>884</v>
      </c>
      <c r="D797" s="26" t="s">
        <v>60</v>
      </c>
      <c r="E797" s="25" t="s">
        <v>113</v>
      </c>
      <c r="F797" s="25" t="s">
        <v>94</v>
      </c>
      <c r="G797" s="25" t="s">
        <v>63</v>
      </c>
      <c r="H797" s="25" t="s">
        <v>67</v>
      </c>
      <c r="I797" s="122">
        <v>40269948.38709677</v>
      </c>
      <c r="J797" s="122"/>
      <c r="K797" s="122"/>
      <c r="L797" s="122">
        <v>39573458.064516127</v>
      </c>
      <c r="M797" s="124"/>
      <c r="N797" s="124"/>
    </row>
    <row r="798" spans="1:14" ht="33.75" customHeight="1" x14ac:dyDescent="0.35">
      <c r="A798" s="21" t="s">
        <v>906</v>
      </c>
      <c r="B798" s="19" t="s">
        <v>708</v>
      </c>
      <c r="C798" s="19" t="s">
        <v>884</v>
      </c>
      <c r="D798" s="26" t="s">
        <v>60</v>
      </c>
      <c r="E798" s="25" t="s">
        <v>113</v>
      </c>
      <c r="F798" s="25" t="s">
        <v>94</v>
      </c>
      <c r="G798" s="25" t="s">
        <v>69</v>
      </c>
      <c r="H798" s="25" t="s">
        <v>69</v>
      </c>
      <c r="I798" s="122">
        <v>958812.90322580643</v>
      </c>
      <c r="J798" s="122"/>
      <c r="K798" s="122"/>
      <c r="L798" s="122">
        <v>942232.25806451612</v>
      </c>
      <c r="M798" s="124"/>
      <c r="N798" s="124"/>
    </row>
    <row r="799" spans="1:14" ht="33.75" customHeight="1" x14ac:dyDescent="0.35">
      <c r="A799" s="21" t="s">
        <v>907</v>
      </c>
      <c r="B799" s="19" t="s">
        <v>708</v>
      </c>
      <c r="C799" s="19" t="s">
        <v>884</v>
      </c>
      <c r="D799" s="26" t="s">
        <v>60</v>
      </c>
      <c r="E799" s="25" t="s">
        <v>113</v>
      </c>
      <c r="F799" s="25" t="s">
        <v>94</v>
      </c>
      <c r="G799" s="25" t="s">
        <v>71</v>
      </c>
      <c r="H799" s="25" t="s">
        <v>71</v>
      </c>
      <c r="I799" s="122">
        <v>159806.45161290321</v>
      </c>
      <c r="J799" s="122"/>
      <c r="K799" s="122"/>
      <c r="L799" s="122">
        <v>157032.25806451612</v>
      </c>
      <c r="M799" s="124"/>
      <c r="N799" s="124"/>
    </row>
    <row r="800" spans="1:14" ht="33.75" customHeight="1" x14ac:dyDescent="0.35">
      <c r="A800" s="24" t="s">
        <v>908</v>
      </c>
      <c r="B800" s="19" t="s">
        <v>909</v>
      </c>
      <c r="C800" s="19" t="s">
        <v>910</v>
      </c>
      <c r="D800" s="26" t="s">
        <v>60</v>
      </c>
      <c r="E800" s="27" t="s">
        <v>61</v>
      </c>
      <c r="F800" s="27" t="s">
        <v>62</v>
      </c>
      <c r="G800" s="27" t="s">
        <v>63</v>
      </c>
      <c r="H800" s="27" t="s">
        <v>64</v>
      </c>
      <c r="I800" s="122">
        <v>28927922.580645159</v>
      </c>
      <c r="J800" s="122"/>
      <c r="K800" s="122"/>
      <c r="L800" s="122">
        <v>27816412.903225806</v>
      </c>
      <c r="M800" s="123"/>
      <c r="N800" s="123"/>
    </row>
    <row r="801" spans="1:14" ht="33.75" customHeight="1" x14ac:dyDescent="0.35">
      <c r="A801" s="21" t="s">
        <v>911</v>
      </c>
      <c r="B801" s="19" t="s">
        <v>909</v>
      </c>
      <c r="C801" s="19" t="s">
        <v>910</v>
      </c>
      <c r="D801" s="26" t="s">
        <v>60</v>
      </c>
      <c r="E801" s="27" t="s">
        <v>66</v>
      </c>
      <c r="F801" s="27" t="s">
        <v>62</v>
      </c>
      <c r="G801" s="27" t="s">
        <v>63</v>
      </c>
      <c r="H801" s="27" t="s">
        <v>67</v>
      </c>
      <c r="I801" s="122">
        <v>33473625.806451611</v>
      </c>
      <c r="J801" s="122"/>
      <c r="K801" s="122"/>
      <c r="L801" s="122">
        <v>32894683.870967742</v>
      </c>
      <c r="M801" s="123"/>
      <c r="N801" s="123"/>
    </row>
    <row r="802" spans="1:14" ht="33.75" customHeight="1" x14ac:dyDescent="0.35">
      <c r="A802" s="21" t="s">
        <v>912</v>
      </c>
      <c r="B802" s="19" t="s">
        <v>909</v>
      </c>
      <c r="C802" s="19" t="s">
        <v>910</v>
      </c>
      <c r="D802" s="26" t="s">
        <v>60</v>
      </c>
      <c r="E802" s="27" t="s">
        <v>66</v>
      </c>
      <c r="F802" s="27" t="s">
        <v>62</v>
      </c>
      <c r="G802" s="27" t="s">
        <v>69</v>
      </c>
      <c r="H802" s="27" t="s">
        <v>69</v>
      </c>
      <c r="I802" s="122">
        <v>797006.45161290315</v>
      </c>
      <c r="J802" s="122"/>
      <c r="K802" s="122"/>
      <c r="L802" s="122">
        <v>783225.80645161285</v>
      </c>
      <c r="M802" s="123"/>
      <c r="N802" s="123"/>
    </row>
    <row r="803" spans="1:14" ht="33.75" customHeight="1" x14ac:dyDescent="0.35">
      <c r="A803" s="21" t="s">
        <v>913</v>
      </c>
      <c r="B803" s="19" t="s">
        <v>909</v>
      </c>
      <c r="C803" s="19" t="s">
        <v>910</v>
      </c>
      <c r="D803" s="26" t="s">
        <v>60</v>
      </c>
      <c r="E803" s="27" t="s">
        <v>66</v>
      </c>
      <c r="F803" s="27" t="s">
        <v>62</v>
      </c>
      <c r="G803" s="27" t="s">
        <v>71</v>
      </c>
      <c r="H803" s="27" t="s">
        <v>71</v>
      </c>
      <c r="I803" s="122">
        <v>132838.70967741936</v>
      </c>
      <c r="J803" s="122"/>
      <c r="K803" s="122"/>
      <c r="L803" s="122">
        <v>130541.93548387097</v>
      </c>
      <c r="M803" s="123"/>
      <c r="N803" s="123"/>
    </row>
    <row r="804" spans="1:14" ht="33.75" customHeight="1" x14ac:dyDescent="0.35">
      <c r="A804" s="22" t="s">
        <v>914</v>
      </c>
      <c r="B804" s="19" t="s">
        <v>909</v>
      </c>
      <c r="C804" s="19" t="s">
        <v>910</v>
      </c>
      <c r="D804" s="26" t="s">
        <v>60</v>
      </c>
      <c r="E804" s="25" t="s">
        <v>73</v>
      </c>
      <c r="F804" s="25" t="s">
        <v>74</v>
      </c>
      <c r="G804" s="25" t="s">
        <v>63</v>
      </c>
      <c r="H804" s="25" t="s">
        <v>64</v>
      </c>
      <c r="I804" s="122">
        <v>24602490.322580643</v>
      </c>
      <c r="J804" s="122"/>
      <c r="K804" s="122"/>
      <c r="L804" s="122">
        <v>24176980.64516129</v>
      </c>
      <c r="M804" s="124"/>
      <c r="N804" s="124"/>
    </row>
    <row r="805" spans="1:14" ht="33.75" customHeight="1" x14ac:dyDescent="0.35">
      <c r="A805" s="21" t="s">
        <v>915</v>
      </c>
      <c r="B805" s="19" t="s">
        <v>909</v>
      </c>
      <c r="C805" s="19" t="s">
        <v>910</v>
      </c>
      <c r="D805" s="26" t="s">
        <v>60</v>
      </c>
      <c r="E805" s="25" t="s">
        <v>73</v>
      </c>
      <c r="F805" s="25" t="s">
        <v>74</v>
      </c>
      <c r="G805" s="25" t="s">
        <v>63</v>
      </c>
      <c r="H805" s="25" t="s">
        <v>67</v>
      </c>
      <c r="I805" s="122">
        <v>34166387.096774191</v>
      </c>
      <c r="J805" s="122"/>
      <c r="K805" s="122"/>
      <c r="L805" s="122">
        <v>33575470.967741936</v>
      </c>
      <c r="M805" s="124"/>
      <c r="N805" s="124"/>
    </row>
    <row r="806" spans="1:14" ht="33.75" customHeight="1" x14ac:dyDescent="0.35">
      <c r="A806" s="21" t="s">
        <v>916</v>
      </c>
      <c r="B806" s="19" t="s">
        <v>909</v>
      </c>
      <c r="C806" s="19" t="s">
        <v>910</v>
      </c>
      <c r="D806" s="26" t="s">
        <v>60</v>
      </c>
      <c r="E806" s="25" t="s">
        <v>73</v>
      </c>
      <c r="F806" s="25" t="s">
        <v>74</v>
      </c>
      <c r="G806" s="25" t="s">
        <v>69</v>
      </c>
      <c r="H806" s="25" t="s">
        <v>69</v>
      </c>
      <c r="I806" s="122">
        <v>820090.32258064509</v>
      </c>
      <c r="J806" s="122"/>
      <c r="K806" s="122"/>
      <c r="L806" s="122">
        <v>805909.67741935479</v>
      </c>
      <c r="M806" s="124"/>
      <c r="N806" s="124"/>
    </row>
    <row r="807" spans="1:14" ht="33.75" customHeight="1" x14ac:dyDescent="0.35">
      <c r="A807" s="21" t="s">
        <v>917</v>
      </c>
      <c r="B807" s="19" t="s">
        <v>909</v>
      </c>
      <c r="C807" s="19" t="s">
        <v>910</v>
      </c>
      <c r="D807" s="26" t="s">
        <v>60</v>
      </c>
      <c r="E807" s="25" t="s">
        <v>73</v>
      </c>
      <c r="F807" s="25" t="s">
        <v>74</v>
      </c>
      <c r="G807" s="25" t="s">
        <v>71</v>
      </c>
      <c r="H807" s="25" t="s">
        <v>71</v>
      </c>
      <c r="I807" s="122">
        <v>136709.67741935485</v>
      </c>
      <c r="J807" s="122"/>
      <c r="K807" s="122"/>
      <c r="L807" s="122">
        <v>134335.48387096773</v>
      </c>
      <c r="M807" s="124"/>
      <c r="N807" s="124"/>
    </row>
    <row r="808" spans="1:14" ht="33.75" customHeight="1" x14ac:dyDescent="0.35">
      <c r="A808" s="22" t="s">
        <v>918</v>
      </c>
      <c r="B808" s="19" t="s">
        <v>909</v>
      </c>
      <c r="C808" s="19" t="s">
        <v>910</v>
      </c>
      <c r="D808" s="26" t="s">
        <v>60</v>
      </c>
      <c r="E808" s="27" t="s">
        <v>61</v>
      </c>
      <c r="F808" s="27" t="s">
        <v>79</v>
      </c>
      <c r="G808" s="27" t="s">
        <v>63</v>
      </c>
      <c r="H808" s="27" t="s">
        <v>64</v>
      </c>
      <c r="I808" s="122">
        <v>25435883.870967742</v>
      </c>
      <c r="J808" s="122"/>
      <c r="K808" s="122"/>
      <c r="L808" s="122">
        <v>24995961.290322579</v>
      </c>
      <c r="M808" s="123"/>
      <c r="N808" s="123"/>
    </row>
    <row r="809" spans="1:14" ht="33.75" customHeight="1" x14ac:dyDescent="0.35">
      <c r="A809" s="21" t="s">
        <v>919</v>
      </c>
      <c r="B809" s="19" t="s">
        <v>909</v>
      </c>
      <c r="C809" s="19" t="s">
        <v>910</v>
      </c>
      <c r="D809" s="26" t="s">
        <v>60</v>
      </c>
      <c r="E809" s="27" t="s">
        <v>66</v>
      </c>
      <c r="F809" s="27" t="s">
        <v>79</v>
      </c>
      <c r="G809" s="27" t="s">
        <v>63</v>
      </c>
      <c r="H809" s="27" t="s">
        <v>67</v>
      </c>
      <c r="I809" s="122">
        <v>35610245.161290325</v>
      </c>
      <c r="J809" s="122"/>
      <c r="K809" s="122"/>
      <c r="L809" s="122">
        <v>34994335.483870968</v>
      </c>
      <c r="M809" s="123"/>
      <c r="N809" s="123"/>
    </row>
    <row r="810" spans="1:14" ht="33.75" customHeight="1" x14ac:dyDescent="0.35">
      <c r="A810" s="21" t="s">
        <v>920</v>
      </c>
      <c r="B810" s="19" t="s">
        <v>909</v>
      </c>
      <c r="C810" s="19" t="s">
        <v>910</v>
      </c>
      <c r="D810" s="26" t="s">
        <v>60</v>
      </c>
      <c r="E810" s="27" t="s">
        <v>66</v>
      </c>
      <c r="F810" s="27" t="s">
        <v>79</v>
      </c>
      <c r="G810" s="27" t="s">
        <v>69</v>
      </c>
      <c r="H810" s="27" t="s">
        <v>69</v>
      </c>
      <c r="I810" s="122">
        <v>847870.96774193551</v>
      </c>
      <c r="J810" s="122"/>
      <c r="K810" s="122"/>
      <c r="L810" s="122">
        <v>833212.90322580643</v>
      </c>
      <c r="M810" s="123"/>
      <c r="N810" s="123"/>
    </row>
    <row r="811" spans="1:14" ht="33.75" customHeight="1" x14ac:dyDescent="0.35">
      <c r="A811" s="21" t="s">
        <v>921</v>
      </c>
      <c r="B811" s="19" t="s">
        <v>909</v>
      </c>
      <c r="C811" s="19" t="s">
        <v>910</v>
      </c>
      <c r="D811" s="26" t="s">
        <v>60</v>
      </c>
      <c r="E811" s="27" t="s">
        <v>66</v>
      </c>
      <c r="F811" s="27" t="s">
        <v>79</v>
      </c>
      <c r="G811" s="27" t="s">
        <v>71</v>
      </c>
      <c r="H811" s="27" t="s">
        <v>71</v>
      </c>
      <c r="I811" s="122">
        <v>141316.12903225806</v>
      </c>
      <c r="J811" s="122"/>
      <c r="K811" s="122"/>
      <c r="L811" s="122">
        <v>138864.51612903224</v>
      </c>
      <c r="M811" s="123"/>
      <c r="N811" s="123"/>
    </row>
    <row r="812" spans="1:14" ht="33.75" customHeight="1" x14ac:dyDescent="0.35">
      <c r="A812" s="22" t="s">
        <v>922</v>
      </c>
      <c r="B812" s="19" t="s">
        <v>909</v>
      </c>
      <c r="C812" s="19" t="s">
        <v>910</v>
      </c>
      <c r="D812" s="26" t="s">
        <v>60</v>
      </c>
      <c r="E812" s="25" t="s">
        <v>113</v>
      </c>
      <c r="F812" s="25" t="s">
        <v>84</v>
      </c>
      <c r="G812" s="25" t="s">
        <v>63</v>
      </c>
      <c r="H812" s="25" t="s">
        <v>64</v>
      </c>
      <c r="I812" s="122">
        <v>27059458.064516127</v>
      </c>
      <c r="J812" s="122"/>
      <c r="K812" s="122"/>
      <c r="L812" s="122">
        <v>26591445.161290321</v>
      </c>
      <c r="M812" s="124"/>
      <c r="N812" s="124"/>
    </row>
    <row r="813" spans="1:14" ht="33.75" customHeight="1" x14ac:dyDescent="0.35">
      <c r="A813" s="21" t="s">
        <v>923</v>
      </c>
      <c r="B813" s="19" t="s">
        <v>909</v>
      </c>
      <c r="C813" s="19" t="s">
        <v>910</v>
      </c>
      <c r="D813" s="26" t="s">
        <v>60</v>
      </c>
      <c r="E813" s="25" t="s">
        <v>113</v>
      </c>
      <c r="F813" s="25" t="s">
        <v>84</v>
      </c>
      <c r="G813" s="25" t="s">
        <v>63</v>
      </c>
      <c r="H813" s="25" t="s">
        <v>67</v>
      </c>
      <c r="I813" s="122">
        <v>37883225.806451611</v>
      </c>
      <c r="J813" s="122"/>
      <c r="K813" s="122"/>
      <c r="L813" s="122">
        <v>37228012.903225802</v>
      </c>
      <c r="M813" s="124"/>
      <c r="N813" s="124"/>
    </row>
    <row r="814" spans="1:14" ht="33.75" customHeight="1" x14ac:dyDescent="0.35">
      <c r="A814" s="21" t="s">
        <v>924</v>
      </c>
      <c r="B814" s="19" t="s">
        <v>909</v>
      </c>
      <c r="C814" s="19" t="s">
        <v>910</v>
      </c>
      <c r="D814" s="26" t="s">
        <v>60</v>
      </c>
      <c r="E814" s="25" t="s">
        <v>113</v>
      </c>
      <c r="F814" s="25" t="s">
        <v>84</v>
      </c>
      <c r="G814" s="25" t="s">
        <v>69</v>
      </c>
      <c r="H814" s="25" t="s">
        <v>69</v>
      </c>
      <c r="I814" s="122">
        <v>902000</v>
      </c>
      <c r="J814" s="122"/>
      <c r="K814" s="122"/>
      <c r="L814" s="122">
        <v>886412.90322580643</v>
      </c>
      <c r="M814" s="124"/>
      <c r="N814" s="124"/>
    </row>
    <row r="815" spans="1:14" ht="33.75" customHeight="1" x14ac:dyDescent="0.35">
      <c r="A815" s="21" t="s">
        <v>925</v>
      </c>
      <c r="B815" s="19" t="s">
        <v>909</v>
      </c>
      <c r="C815" s="19" t="s">
        <v>910</v>
      </c>
      <c r="D815" s="26" t="s">
        <v>60</v>
      </c>
      <c r="E815" s="25" t="s">
        <v>113</v>
      </c>
      <c r="F815" s="25" t="s">
        <v>84</v>
      </c>
      <c r="G815" s="25" t="s">
        <v>71</v>
      </c>
      <c r="H815" s="25" t="s">
        <v>71</v>
      </c>
      <c r="I815" s="122">
        <v>150322.58064516127</v>
      </c>
      <c r="J815" s="122"/>
      <c r="K815" s="122"/>
      <c r="L815" s="122">
        <v>147729.03225806452</v>
      </c>
      <c r="M815" s="124"/>
      <c r="N815" s="124"/>
    </row>
    <row r="816" spans="1:14" ht="33.75" customHeight="1" x14ac:dyDescent="0.35">
      <c r="A816" s="22" t="s">
        <v>926</v>
      </c>
      <c r="B816" s="19" t="s">
        <v>909</v>
      </c>
      <c r="C816" s="19" t="s">
        <v>910</v>
      </c>
      <c r="D816" s="26" t="s">
        <v>60</v>
      </c>
      <c r="E816" s="27" t="s">
        <v>61</v>
      </c>
      <c r="F816" s="27" t="s">
        <v>89</v>
      </c>
      <c r="G816" s="27" t="s">
        <v>63</v>
      </c>
      <c r="H816" s="27" t="s">
        <v>64</v>
      </c>
      <c r="I816" s="122">
        <v>28786670.967741936</v>
      </c>
      <c r="J816" s="122"/>
      <c r="K816" s="122"/>
      <c r="L816" s="122">
        <v>28288787.096774194</v>
      </c>
      <c r="M816" s="124"/>
      <c r="N816" s="124"/>
    </row>
    <row r="817" spans="1:14" ht="33.75" customHeight="1" x14ac:dyDescent="0.35">
      <c r="A817" s="21" t="s">
        <v>927</v>
      </c>
      <c r="B817" s="19" t="s">
        <v>909</v>
      </c>
      <c r="C817" s="19" t="s">
        <v>910</v>
      </c>
      <c r="D817" s="26" t="s">
        <v>60</v>
      </c>
      <c r="E817" s="27" t="s">
        <v>66</v>
      </c>
      <c r="F817" s="27" t="s">
        <v>89</v>
      </c>
      <c r="G817" s="27" t="s">
        <v>63</v>
      </c>
      <c r="H817" s="27" t="s">
        <v>67</v>
      </c>
      <c r="I817" s="122">
        <v>40301303.225806452</v>
      </c>
      <c r="J817" s="122"/>
      <c r="K817" s="122"/>
      <c r="L817" s="122">
        <v>39604270.967741936</v>
      </c>
      <c r="M817" s="124"/>
      <c r="N817" s="124"/>
    </row>
    <row r="818" spans="1:14" ht="33.75" customHeight="1" x14ac:dyDescent="0.35">
      <c r="A818" s="21" t="s">
        <v>928</v>
      </c>
      <c r="B818" s="19" t="s">
        <v>909</v>
      </c>
      <c r="C818" s="19" t="s">
        <v>910</v>
      </c>
      <c r="D818" s="26" t="s">
        <v>60</v>
      </c>
      <c r="E818" s="27" t="s">
        <v>66</v>
      </c>
      <c r="F818" s="27" t="s">
        <v>89</v>
      </c>
      <c r="G818" s="27" t="s">
        <v>69</v>
      </c>
      <c r="H818" s="27" t="s">
        <v>69</v>
      </c>
      <c r="I818" s="122">
        <v>959548.38709677418</v>
      </c>
      <c r="J818" s="122"/>
      <c r="K818" s="122"/>
      <c r="L818" s="122">
        <v>942954.83870967734</v>
      </c>
      <c r="M818" s="124"/>
      <c r="N818" s="124"/>
    </row>
    <row r="819" spans="1:14" ht="33.75" customHeight="1" x14ac:dyDescent="0.35">
      <c r="A819" s="21" t="s">
        <v>929</v>
      </c>
      <c r="B819" s="19" t="s">
        <v>909</v>
      </c>
      <c r="C819" s="19" t="s">
        <v>910</v>
      </c>
      <c r="D819" s="26" t="s">
        <v>60</v>
      </c>
      <c r="E819" s="27" t="s">
        <v>66</v>
      </c>
      <c r="F819" s="27" t="s">
        <v>89</v>
      </c>
      <c r="G819" s="27" t="s">
        <v>71</v>
      </c>
      <c r="H819" s="27" t="s">
        <v>71</v>
      </c>
      <c r="I819" s="122">
        <v>159935.48387096773</v>
      </c>
      <c r="J819" s="122"/>
      <c r="K819" s="122"/>
      <c r="L819" s="122">
        <v>157174.19354838709</v>
      </c>
      <c r="M819" s="124"/>
      <c r="N819" s="124"/>
    </row>
    <row r="820" spans="1:14" ht="33.75" customHeight="1" x14ac:dyDescent="0.35">
      <c r="A820" s="22" t="s">
        <v>930</v>
      </c>
      <c r="B820" s="19" t="s">
        <v>909</v>
      </c>
      <c r="C820" s="19" t="s">
        <v>910</v>
      </c>
      <c r="D820" s="26" t="s">
        <v>60</v>
      </c>
      <c r="E820" s="25" t="s">
        <v>113</v>
      </c>
      <c r="F820" s="25" t="s">
        <v>94</v>
      </c>
      <c r="G820" s="25" t="s">
        <v>63</v>
      </c>
      <c r="H820" s="25" t="s">
        <v>64</v>
      </c>
      <c r="I820" s="122">
        <v>30624090.322580643</v>
      </c>
      <c r="J820" s="122"/>
      <c r="K820" s="122"/>
      <c r="L820" s="122">
        <v>30094425.806451611</v>
      </c>
      <c r="M820" s="124"/>
      <c r="N820" s="124"/>
    </row>
    <row r="821" spans="1:14" ht="33.75" customHeight="1" x14ac:dyDescent="0.35">
      <c r="A821" s="21" t="s">
        <v>931</v>
      </c>
      <c r="B821" s="19" t="s">
        <v>909</v>
      </c>
      <c r="C821" s="19" t="s">
        <v>910</v>
      </c>
      <c r="D821" s="26" t="s">
        <v>60</v>
      </c>
      <c r="E821" s="25" t="s">
        <v>113</v>
      </c>
      <c r="F821" s="25" t="s">
        <v>94</v>
      </c>
      <c r="G821" s="25" t="s">
        <v>63</v>
      </c>
      <c r="H821" s="25" t="s">
        <v>67</v>
      </c>
      <c r="I821" s="122">
        <v>42873729.032258064</v>
      </c>
      <c r="J821" s="122"/>
      <c r="K821" s="122"/>
      <c r="L821" s="122">
        <v>42132206.451612905</v>
      </c>
      <c r="M821" s="124"/>
      <c r="N821" s="124"/>
    </row>
    <row r="822" spans="1:14" ht="33.75" customHeight="1" x14ac:dyDescent="0.35">
      <c r="A822" s="21" t="s">
        <v>932</v>
      </c>
      <c r="B822" s="19" t="s">
        <v>909</v>
      </c>
      <c r="C822" s="19" t="s">
        <v>910</v>
      </c>
      <c r="D822" s="26" t="s">
        <v>60</v>
      </c>
      <c r="E822" s="25" t="s">
        <v>113</v>
      </c>
      <c r="F822" s="25" t="s">
        <v>94</v>
      </c>
      <c r="G822" s="25" t="s">
        <v>69</v>
      </c>
      <c r="H822" s="25" t="s">
        <v>69</v>
      </c>
      <c r="I822" s="122">
        <v>1020825.8064516129</v>
      </c>
      <c r="J822" s="122"/>
      <c r="K822" s="122"/>
      <c r="L822" s="122">
        <v>1003161.2903225806</v>
      </c>
      <c r="M822" s="124"/>
      <c r="N822" s="124"/>
    </row>
    <row r="823" spans="1:14" ht="33.75" customHeight="1" x14ac:dyDescent="0.35">
      <c r="A823" s="21" t="s">
        <v>933</v>
      </c>
      <c r="B823" s="19" t="s">
        <v>909</v>
      </c>
      <c r="C823" s="19" t="s">
        <v>910</v>
      </c>
      <c r="D823" s="26" t="s">
        <v>60</v>
      </c>
      <c r="E823" s="25" t="s">
        <v>113</v>
      </c>
      <c r="F823" s="25" t="s">
        <v>94</v>
      </c>
      <c r="G823" s="25" t="s">
        <v>71</v>
      </c>
      <c r="H823" s="25" t="s">
        <v>71</v>
      </c>
      <c r="I823" s="122">
        <v>170129.03225806452</v>
      </c>
      <c r="J823" s="122"/>
      <c r="K823" s="122"/>
      <c r="L823" s="122">
        <v>167187.09677419355</v>
      </c>
      <c r="M823" s="124"/>
      <c r="N823" s="124"/>
    </row>
    <row r="824" spans="1:14" ht="15" customHeight="1" x14ac:dyDescent="0.35">
      <c r="A824" s="24" t="s">
        <v>934</v>
      </c>
      <c r="B824" s="19" t="s">
        <v>935</v>
      </c>
      <c r="C824" s="25" t="s">
        <v>936</v>
      </c>
      <c r="D824" s="26" t="s">
        <v>60</v>
      </c>
      <c r="E824" s="27" t="s">
        <v>61</v>
      </c>
      <c r="F824" s="27" t="s">
        <v>62</v>
      </c>
      <c r="G824" s="27" t="s">
        <v>63</v>
      </c>
      <c r="H824" s="27" t="s">
        <v>64</v>
      </c>
      <c r="I824" s="122">
        <v>22603393.548387095</v>
      </c>
      <c r="J824" s="122"/>
      <c r="K824" s="122"/>
      <c r="L824" s="122">
        <v>21734890.322580643</v>
      </c>
      <c r="M824" s="123"/>
      <c r="N824" s="123"/>
    </row>
    <row r="825" spans="1:14" ht="15" customHeight="1" x14ac:dyDescent="0.35">
      <c r="A825" s="21" t="s">
        <v>937</v>
      </c>
      <c r="B825" s="19" t="s">
        <v>935</v>
      </c>
      <c r="C825" s="25" t="s">
        <v>936</v>
      </c>
      <c r="D825" s="26" t="s">
        <v>60</v>
      </c>
      <c r="E825" s="27" t="s">
        <v>66</v>
      </c>
      <c r="F825" s="27" t="s">
        <v>62</v>
      </c>
      <c r="G825" s="27" t="s">
        <v>63</v>
      </c>
      <c r="H825" s="27" t="s">
        <v>67</v>
      </c>
      <c r="I825" s="122">
        <v>26155251.612903226</v>
      </c>
      <c r="J825" s="122"/>
      <c r="K825" s="122"/>
      <c r="L825" s="122">
        <v>25702877.419354837</v>
      </c>
      <c r="M825" s="123"/>
      <c r="N825" s="123"/>
    </row>
    <row r="826" spans="1:14" ht="15" customHeight="1" x14ac:dyDescent="0.35">
      <c r="A826" s="21" t="s">
        <v>938</v>
      </c>
      <c r="B826" s="19" t="s">
        <v>935</v>
      </c>
      <c r="C826" s="25" t="s">
        <v>936</v>
      </c>
      <c r="D826" s="26" t="s">
        <v>60</v>
      </c>
      <c r="E826" s="27" t="s">
        <v>66</v>
      </c>
      <c r="F826" s="27" t="s">
        <v>62</v>
      </c>
      <c r="G826" s="27" t="s">
        <v>69</v>
      </c>
      <c r="H826" s="27" t="s">
        <v>69</v>
      </c>
      <c r="I826" s="122">
        <v>622748.38709677418</v>
      </c>
      <c r="J826" s="122"/>
      <c r="K826" s="122"/>
      <c r="L826" s="122">
        <v>611974.19354838703</v>
      </c>
      <c r="M826" s="123"/>
      <c r="N826" s="123"/>
    </row>
    <row r="827" spans="1:14" ht="15" customHeight="1" x14ac:dyDescent="0.35">
      <c r="A827" s="21" t="s">
        <v>939</v>
      </c>
      <c r="B827" s="19" t="s">
        <v>935</v>
      </c>
      <c r="C827" s="25" t="s">
        <v>936</v>
      </c>
      <c r="D827" s="26" t="s">
        <v>60</v>
      </c>
      <c r="E827" s="27" t="s">
        <v>66</v>
      </c>
      <c r="F827" s="27" t="s">
        <v>62</v>
      </c>
      <c r="G827" s="27" t="s">
        <v>71</v>
      </c>
      <c r="H827" s="27" t="s">
        <v>71</v>
      </c>
      <c r="I827" s="122">
        <v>103806.45161290323</v>
      </c>
      <c r="J827" s="122"/>
      <c r="K827" s="122"/>
      <c r="L827" s="122">
        <v>102000</v>
      </c>
      <c r="M827" s="123"/>
      <c r="N827" s="123"/>
    </row>
    <row r="828" spans="1:14" ht="15" customHeight="1" x14ac:dyDescent="0.35">
      <c r="A828" s="22" t="s">
        <v>940</v>
      </c>
      <c r="B828" s="19" t="s">
        <v>935</v>
      </c>
      <c r="C828" s="19" t="s">
        <v>936</v>
      </c>
      <c r="D828" s="26" t="s">
        <v>60</v>
      </c>
      <c r="E828" s="25" t="s">
        <v>73</v>
      </c>
      <c r="F828" s="25" t="s">
        <v>74</v>
      </c>
      <c r="G828" s="25" t="s">
        <v>63</v>
      </c>
      <c r="H828" s="25" t="s">
        <v>64</v>
      </c>
      <c r="I828" s="122">
        <v>19542219.35483871</v>
      </c>
      <c r="J828" s="122"/>
      <c r="K828" s="122"/>
      <c r="L828" s="122">
        <v>19204232.258064516</v>
      </c>
      <c r="M828" s="124"/>
      <c r="N828" s="124"/>
    </row>
    <row r="829" spans="1:14" ht="15" customHeight="1" x14ac:dyDescent="0.35">
      <c r="A829" s="21" t="s">
        <v>941</v>
      </c>
      <c r="B829" s="19" t="s">
        <v>935</v>
      </c>
      <c r="C829" s="19" t="s">
        <v>936</v>
      </c>
      <c r="D829" s="26" t="s">
        <v>60</v>
      </c>
      <c r="E829" s="25" t="s">
        <v>73</v>
      </c>
      <c r="F829" s="25" t="s">
        <v>74</v>
      </c>
      <c r="G829" s="25" t="s">
        <v>63</v>
      </c>
      <c r="H829" s="25" t="s">
        <v>67</v>
      </c>
      <c r="I829" s="122">
        <v>27015148.387096774</v>
      </c>
      <c r="J829" s="122"/>
      <c r="K829" s="122"/>
      <c r="L829" s="122">
        <v>26547909.677419353</v>
      </c>
      <c r="M829" s="124"/>
      <c r="N829" s="124"/>
    </row>
    <row r="830" spans="1:14" ht="15" customHeight="1" x14ac:dyDescent="0.35">
      <c r="A830" s="21" t="s">
        <v>942</v>
      </c>
      <c r="B830" s="19" t="s">
        <v>935</v>
      </c>
      <c r="C830" s="19" t="s">
        <v>936</v>
      </c>
      <c r="D830" s="26" t="s">
        <v>60</v>
      </c>
      <c r="E830" s="25" t="s">
        <v>73</v>
      </c>
      <c r="F830" s="25" t="s">
        <v>74</v>
      </c>
      <c r="G830" s="25" t="s">
        <v>69</v>
      </c>
      <c r="H830" s="25" t="s">
        <v>69</v>
      </c>
      <c r="I830" s="122">
        <v>651432.25806451612</v>
      </c>
      <c r="J830" s="122"/>
      <c r="K830" s="122"/>
      <c r="L830" s="122">
        <v>640167.74193548388</v>
      </c>
      <c r="M830" s="124"/>
      <c r="N830" s="124"/>
    </row>
    <row r="831" spans="1:14" ht="15" customHeight="1" x14ac:dyDescent="0.35">
      <c r="A831" s="21" t="s">
        <v>943</v>
      </c>
      <c r="B831" s="19" t="s">
        <v>935</v>
      </c>
      <c r="C831" s="19" t="s">
        <v>936</v>
      </c>
      <c r="D831" s="26" t="s">
        <v>60</v>
      </c>
      <c r="E831" s="25" t="s">
        <v>73</v>
      </c>
      <c r="F831" s="25" t="s">
        <v>74</v>
      </c>
      <c r="G831" s="25" t="s">
        <v>71</v>
      </c>
      <c r="H831" s="25" t="s">
        <v>71</v>
      </c>
      <c r="I831" s="122">
        <v>108580.64516129032</v>
      </c>
      <c r="J831" s="122"/>
      <c r="K831" s="122"/>
      <c r="L831" s="122">
        <v>106709.67741935483</v>
      </c>
      <c r="M831" s="124"/>
      <c r="N831" s="124"/>
    </row>
    <row r="832" spans="1:14" ht="15" customHeight="1" x14ac:dyDescent="0.35">
      <c r="A832" s="22" t="s">
        <v>944</v>
      </c>
      <c r="B832" s="19" t="s">
        <v>935</v>
      </c>
      <c r="C832" s="25" t="s">
        <v>936</v>
      </c>
      <c r="D832" s="26" t="s">
        <v>60</v>
      </c>
      <c r="E832" s="27" t="s">
        <v>61</v>
      </c>
      <c r="F832" s="27" t="s">
        <v>79</v>
      </c>
      <c r="G832" s="27" t="s">
        <v>63</v>
      </c>
      <c r="H832" s="27" t="s">
        <v>64</v>
      </c>
      <c r="I832" s="122">
        <v>19874812.903225806</v>
      </c>
      <c r="J832" s="122"/>
      <c r="K832" s="122"/>
      <c r="L832" s="122">
        <v>19531058.064516127</v>
      </c>
      <c r="M832" s="123"/>
      <c r="N832" s="123"/>
    </row>
    <row r="833" spans="1:14" ht="15" customHeight="1" x14ac:dyDescent="0.35">
      <c r="A833" s="21" t="s">
        <v>945</v>
      </c>
      <c r="B833" s="19" t="s">
        <v>935</v>
      </c>
      <c r="C833" s="25" t="s">
        <v>936</v>
      </c>
      <c r="D833" s="26" t="s">
        <v>60</v>
      </c>
      <c r="E833" s="27" t="s">
        <v>66</v>
      </c>
      <c r="F833" s="27" t="s">
        <v>79</v>
      </c>
      <c r="G833" s="27" t="s">
        <v>63</v>
      </c>
      <c r="H833" s="27" t="s">
        <v>67</v>
      </c>
      <c r="I833" s="122">
        <v>27824735.483870968</v>
      </c>
      <c r="J833" s="122"/>
      <c r="K833" s="122"/>
      <c r="L833" s="122">
        <v>27343483.870967742</v>
      </c>
      <c r="M833" s="123"/>
      <c r="N833" s="123"/>
    </row>
    <row r="834" spans="1:14" ht="15" customHeight="1" x14ac:dyDescent="0.35">
      <c r="A834" s="21" t="s">
        <v>946</v>
      </c>
      <c r="B834" s="19" t="s">
        <v>935</v>
      </c>
      <c r="C834" s="25" t="s">
        <v>936</v>
      </c>
      <c r="D834" s="26" t="s">
        <v>60</v>
      </c>
      <c r="E834" s="27" t="s">
        <v>66</v>
      </c>
      <c r="F834" s="27" t="s">
        <v>79</v>
      </c>
      <c r="G834" s="27" t="s">
        <v>69</v>
      </c>
      <c r="H834" s="27" t="s">
        <v>69</v>
      </c>
      <c r="I834" s="122">
        <v>662516.12903225806</v>
      </c>
      <c r="J834" s="122"/>
      <c r="K834" s="122"/>
      <c r="L834" s="122">
        <v>651058.06451612897</v>
      </c>
      <c r="M834" s="123"/>
      <c r="N834" s="123"/>
    </row>
    <row r="835" spans="1:14" ht="15" customHeight="1" x14ac:dyDescent="0.35">
      <c r="A835" s="21" t="s">
        <v>947</v>
      </c>
      <c r="B835" s="19" t="s">
        <v>935</v>
      </c>
      <c r="C835" s="25" t="s">
        <v>936</v>
      </c>
      <c r="D835" s="26" t="s">
        <v>60</v>
      </c>
      <c r="E835" s="27" t="s">
        <v>66</v>
      </c>
      <c r="F835" s="27" t="s">
        <v>79</v>
      </c>
      <c r="G835" s="27" t="s">
        <v>71</v>
      </c>
      <c r="H835" s="27" t="s">
        <v>71</v>
      </c>
      <c r="I835" s="122">
        <v>110438.70967741935</v>
      </c>
      <c r="J835" s="122"/>
      <c r="K835" s="122"/>
      <c r="L835" s="122">
        <v>108529.03225806452</v>
      </c>
      <c r="M835" s="123"/>
      <c r="N835" s="123"/>
    </row>
    <row r="836" spans="1:14" ht="15" customHeight="1" x14ac:dyDescent="0.35">
      <c r="A836" s="22" t="s">
        <v>948</v>
      </c>
      <c r="B836" s="19" t="s">
        <v>935</v>
      </c>
      <c r="C836" s="19" t="s">
        <v>936</v>
      </c>
      <c r="D836" s="26" t="s">
        <v>60</v>
      </c>
      <c r="E836" s="25" t="s">
        <v>113</v>
      </c>
      <c r="F836" s="25" t="s">
        <v>84</v>
      </c>
      <c r="G836" s="25" t="s">
        <v>63</v>
      </c>
      <c r="H836" s="25" t="s">
        <v>64</v>
      </c>
      <c r="I836" s="122">
        <v>21143432.258064516</v>
      </c>
      <c r="J836" s="122"/>
      <c r="K836" s="122"/>
      <c r="L836" s="122">
        <v>20777741.935483869</v>
      </c>
      <c r="M836" s="124"/>
      <c r="N836" s="124"/>
    </row>
    <row r="837" spans="1:14" ht="15" customHeight="1" x14ac:dyDescent="0.35">
      <c r="A837" s="21" t="s">
        <v>949</v>
      </c>
      <c r="B837" s="19" t="s">
        <v>935</v>
      </c>
      <c r="C837" s="19" t="s">
        <v>936</v>
      </c>
      <c r="D837" s="26" t="s">
        <v>60</v>
      </c>
      <c r="E837" s="25" t="s">
        <v>113</v>
      </c>
      <c r="F837" s="25" t="s">
        <v>84</v>
      </c>
      <c r="G837" s="25" t="s">
        <v>63</v>
      </c>
      <c r="H837" s="25" t="s">
        <v>67</v>
      </c>
      <c r="I837" s="122">
        <v>29600774.193548385</v>
      </c>
      <c r="J837" s="122"/>
      <c r="K837" s="122"/>
      <c r="L837" s="122">
        <v>29088812.903225806</v>
      </c>
      <c r="M837" s="124"/>
      <c r="N837" s="124"/>
    </row>
    <row r="838" spans="1:14" ht="15" customHeight="1" x14ac:dyDescent="0.35">
      <c r="A838" s="21" t="s">
        <v>950</v>
      </c>
      <c r="B838" s="19" t="s">
        <v>935</v>
      </c>
      <c r="C838" s="19" t="s">
        <v>936</v>
      </c>
      <c r="D838" s="26" t="s">
        <v>60</v>
      </c>
      <c r="E838" s="25" t="s">
        <v>113</v>
      </c>
      <c r="F838" s="25" t="s">
        <v>84</v>
      </c>
      <c r="G838" s="25" t="s">
        <v>69</v>
      </c>
      <c r="H838" s="25" t="s">
        <v>69</v>
      </c>
      <c r="I838" s="122">
        <v>704787.09677419357</v>
      </c>
      <c r="J838" s="122"/>
      <c r="K838" s="122"/>
      <c r="L838" s="122">
        <v>692606.45161290315</v>
      </c>
      <c r="M838" s="124"/>
      <c r="N838" s="124"/>
    </row>
    <row r="839" spans="1:14" ht="15" customHeight="1" x14ac:dyDescent="0.35">
      <c r="A839" s="21" t="s">
        <v>951</v>
      </c>
      <c r="B839" s="19" t="s">
        <v>935</v>
      </c>
      <c r="C839" s="19" t="s">
        <v>936</v>
      </c>
      <c r="D839" s="26" t="s">
        <v>60</v>
      </c>
      <c r="E839" s="25" t="s">
        <v>113</v>
      </c>
      <c r="F839" s="25" t="s">
        <v>84</v>
      </c>
      <c r="G839" s="25" t="s">
        <v>71</v>
      </c>
      <c r="H839" s="25" t="s">
        <v>71</v>
      </c>
      <c r="I839" s="122">
        <v>117483.87096774194</v>
      </c>
      <c r="J839" s="122"/>
      <c r="K839" s="122"/>
      <c r="L839" s="122">
        <v>115458.06451612903</v>
      </c>
      <c r="M839" s="124"/>
      <c r="N839" s="124"/>
    </row>
    <row r="840" spans="1:14" ht="15" customHeight="1" x14ac:dyDescent="0.35">
      <c r="A840" s="22" t="s">
        <v>952</v>
      </c>
      <c r="B840" s="19" t="s">
        <v>935</v>
      </c>
      <c r="C840" s="25" t="s">
        <v>936</v>
      </c>
      <c r="D840" s="26" t="s">
        <v>60</v>
      </c>
      <c r="E840" s="27" t="s">
        <v>61</v>
      </c>
      <c r="F840" s="27" t="s">
        <v>89</v>
      </c>
      <c r="G840" s="27" t="s">
        <v>63</v>
      </c>
      <c r="H840" s="27" t="s">
        <v>64</v>
      </c>
      <c r="I840" s="122">
        <v>22493032.258064516</v>
      </c>
      <c r="J840" s="122"/>
      <c r="K840" s="122"/>
      <c r="L840" s="122">
        <v>22104000</v>
      </c>
      <c r="M840" s="124"/>
      <c r="N840" s="124"/>
    </row>
    <row r="841" spans="1:14" ht="15" customHeight="1" x14ac:dyDescent="0.35">
      <c r="A841" s="21" t="s">
        <v>953</v>
      </c>
      <c r="B841" s="19" t="s">
        <v>935</v>
      </c>
      <c r="C841" s="25" t="s">
        <v>936</v>
      </c>
      <c r="D841" s="26" t="s">
        <v>60</v>
      </c>
      <c r="E841" s="27" t="s">
        <v>66</v>
      </c>
      <c r="F841" s="27" t="s">
        <v>89</v>
      </c>
      <c r="G841" s="27" t="s">
        <v>63</v>
      </c>
      <c r="H841" s="27" t="s">
        <v>67</v>
      </c>
      <c r="I841" s="122">
        <v>31490206.451612901</v>
      </c>
      <c r="J841" s="122"/>
      <c r="K841" s="122"/>
      <c r="L841" s="122">
        <v>30945548.387096774</v>
      </c>
      <c r="M841" s="124"/>
      <c r="N841" s="124"/>
    </row>
    <row r="842" spans="1:14" ht="15" customHeight="1" x14ac:dyDescent="0.35">
      <c r="A842" s="21" t="s">
        <v>954</v>
      </c>
      <c r="B842" s="19" t="s">
        <v>935</v>
      </c>
      <c r="C842" s="25" t="s">
        <v>936</v>
      </c>
      <c r="D842" s="26" t="s">
        <v>60</v>
      </c>
      <c r="E842" s="27" t="s">
        <v>66</v>
      </c>
      <c r="F842" s="27" t="s">
        <v>89</v>
      </c>
      <c r="G842" s="27" t="s">
        <v>69</v>
      </c>
      <c r="H842" s="27" t="s">
        <v>69</v>
      </c>
      <c r="I842" s="122">
        <v>749793.54838709673</v>
      </c>
      <c r="J842" s="122"/>
      <c r="K842" s="122"/>
      <c r="L842" s="122">
        <v>736825.80645161285</v>
      </c>
      <c r="M842" s="124"/>
      <c r="N842" s="124"/>
    </row>
    <row r="843" spans="1:14" ht="15" customHeight="1" x14ac:dyDescent="0.35">
      <c r="A843" s="21" t="s">
        <v>955</v>
      </c>
      <c r="B843" s="19" t="s">
        <v>935</v>
      </c>
      <c r="C843" s="25" t="s">
        <v>936</v>
      </c>
      <c r="D843" s="26" t="s">
        <v>60</v>
      </c>
      <c r="E843" s="27" t="s">
        <v>66</v>
      </c>
      <c r="F843" s="27" t="s">
        <v>89</v>
      </c>
      <c r="G843" s="27" t="s">
        <v>71</v>
      </c>
      <c r="H843" s="27" t="s">
        <v>71</v>
      </c>
      <c r="I843" s="122">
        <v>124980.64516129032</v>
      </c>
      <c r="J843" s="122"/>
      <c r="K843" s="122"/>
      <c r="L843" s="122">
        <v>122812.90322580645</v>
      </c>
      <c r="M843" s="124"/>
      <c r="N843" s="124"/>
    </row>
    <row r="844" spans="1:14" ht="15" customHeight="1" x14ac:dyDescent="0.35">
      <c r="A844" s="22" t="s">
        <v>956</v>
      </c>
      <c r="B844" s="19" t="s">
        <v>935</v>
      </c>
      <c r="C844" s="19" t="s">
        <v>936</v>
      </c>
      <c r="D844" s="26" t="s">
        <v>60</v>
      </c>
      <c r="E844" s="25" t="s">
        <v>113</v>
      </c>
      <c r="F844" s="25" t="s">
        <v>94</v>
      </c>
      <c r="G844" s="25" t="s">
        <v>63</v>
      </c>
      <c r="H844" s="25" t="s">
        <v>64</v>
      </c>
      <c r="I844" s="122">
        <v>23928722.580645159</v>
      </c>
      <c r="J844" s="122"/>
      <c r="K844" s="122"/>
      <c r="L844" s="122">
        <v>23514864.516129032</v>
      </c>
      <c r="M844" s="124"/>
      <c r="N844" s="124"/>
    </row>
    <row r="845" spans="1:14" ht="15" customHeight="1" x14ac:dyDescent="0.35">
      <c r="A845" s="21" t="s">
        <v>957</v>
      </c>
      <c r="B845" s="19" t="s">
        <v>935</v>
      </c>
      <c r="C845" s="19" t="s">
        <v>936</v>
      </c>
      <c r="D845" s="26" t="s">
        <v>60</v>
      </c>
      <c r="E845" s="25" t="s">
        <v>113</v>
      </c>
      <c r="F845" s="25" t="s">
        <v>94</v>
      </c>
      <c r="G845" s="25" t="s">
        <v>63</v>
      </c>
      <c r="H845" s="25" t="s">
        <v>67</v>
      </c>
      <c r="I845" s="122">
        <v>33500206.451612901</v>
      </c>
      <c r="J845" s="122"/>
      <c r="K845" s="122"/>
      <c r="L845" s="122">
        <v>32920800</v>
      </c>
      <c r="M845" s="124"/>
      <c r="N845" s="124"/>
    </row>
    <row r="846" spans="1:14" ht="15" customHeight="1" x14ac:dyDescent="0.35">
      <c r="A846" s="21" t="s">
        <v>958</v>
      </c>
      <c r="B846" s="19" t="s">
        <v>935</v>
      </c>
      <c r="C846" s="19" t="s">
        <v>936</v>
      </c>
      <c r="D846" s="26" t="s">
        <v>60</v>
      </c>
      <c r="E846" s="25" t="s">
        <v>113</v>
      </c>
      <c r="F846" s="25" t="s">
        <v>94</v>
      </c>
      <c r="G846" s="25" t="s">
        <v>69</v>
      </c>
      <c r="H846" s="25" t="s">
        <v>69</v>
      </c>
      <c r="I846" s="122">
        <v>797638.70967741928</v>
      </c>
      <c r="J846" s="122"/>
      <c r="K846" s="122"/>
      <c r="L846" s="122">
        <v>783845.16129032255</v>
      </c>
      <c r="M846" s="124"/>
      <c r="N846" s="124"/>
    </row>
    <row r="847" spans="1:14" ht="15" customHeight="1" x14ac:dyDescent="0.35">
      <c r="A847" s="21" t="s">
        <v>959</v>
      </c>
      <c r="B847" s="19" t="s">
        <v>935</v>
      </c>
      <c r="C847" s="19" t="s">
        <v>936</v>
      </c>
      <c r="D847" s="26" t="s">
        <v>60</v>
      </c>
      <c r="E847" s="25" t="s">
        <v>113</v>
      </c>
      <c r="F847" s="25" t="s">
        <v>94</v>
      </c>
      <c r="G847" s="25" t="s">
        <v>71</v>
      </c>
      <c r="H847" s="25" t="s">
        <v>71</v>
      </c>
      <c r="I847" s="122">
        <v>132941.93548387097</v>
      </c>
      <c r="J847" s="122"/>
      <c r="K847" s="122"/>
      <c r="L847" s="122">
        <v>130645.16129032258</v>
      </c>
      <c r="M847" s="124"/>
      <c r="N847" s="124"/>
    </row>
    <row r="848" spans="1:14" ht="33" customHeight="1" x14ac:dyDescent="0.35">
      <c r="A848" s="24" t="s">
        <v>960</v>
      </c>
      <c r="B848" s="19" t="s">
        <v>961</v>
      </c>
      <c r="C848" s="19" t="s">
        <v>962</v>
      </c>
      <c r="D848" s="26" t="s">
        <v>60</v>
      </c>
      <c r="E848" s="27" t="s">
        <v>61</v>
      </c>
      <c r="F848" s="27" t="s">
        <v>62</v>
      </c>
      <c r="G848" s="27" t="s">
        <v>63</v>
      </c>
      <c r="H848" s="27" t="s">
        <v>64</v>
      </c>
      <c r="I848" s="122">
        <v>9266451.6129032262</v>
      </c>
      <c r="J848" s="122"/>
      <c r="K848" s="122"/>
      <c r="L848" s="122">
        <v>8910412.9032258056</v>
      </c>
      <c r="M848" s="123"/>
      <c r="N848" s="123"/>
    </row>
    <row r="849" spans="1:14" ht="33" customHeight="1" x14ac:dyDescent="0.35">
      <c r="A849" s="21" t="s">
        <v>963</v>
      </c>
      <c r="B849" s="19" t="s">
        <v>961</v>
      </c>
      <c r="C849" s="19" t="s">
        <v>962</v>
      </c>
      <c r="D849" s="26" t="s">
        <v>60</v>
      </c>
      <c r="E849" s="27" t="s">
        <v>66</v>
      </c>
      <c r="F849" s="27" t="s">
        <v>62</v>
      </c>
      <c r="G849" s="27" t="s">
        <v>63</v>
      </c>
      <c r="H849" s="27" t="s">
        <v>67</v>
      </c>
      <c r="I849" s="122">
        <v>10722580.64516129</v>
      </c>
      <c r="J849" s="122"/>
      <c r="K849" s="122"/>
      <c r="L849" s="122">
        <v>10537122.580645161</v>
      </c>
      <c r="M849" s="123"/>
      <c r="N849" s="123"/>
    </row>
    <row r="850" spans="1:14" ht="33" customHeight="1" x14ac:dyDescent="0.35">
      <c r="A850" s="21" t="s">
        <v>964</v>
      </c>
      <c r="B850" s="19" t="s">
        <v>961</v>
      </c>
      <c r="C850" s="19" t="s">
        <v>962</v>
      </c>
      <c r="D850" s="26" t="s">
        <v>60</v>
      </c>
      <c r="E850" s="27" t="s">
        <v>66</v>
      </c>
      <c r="F850" s="27" t="s">
        <v>62</v>
      </c>
      <c r="G850" s="27" t="s">
        <v>69</v>
      </c>
      <c r="H850" s="27" t="s">
        <v>69</v>
      </c>
      <c r="I850" s="122">
        <v>255329.03225806452</v>
      </c>
      <c r="J850" s="122"/>
      <c r="K850" s="122"/>
      <c r="L850" s="122">
        <v>250916.12903225806</v>
      </c>
      <c r="M850" s="123"/>
      <c r="N850" s="123"/>
    </row>
    <row r="851" spans="1:14" ht="33" customHeight="1" x14ac:dyDescent="0.35">
      <c r="A851" s="21" t="s">
        <v>965</v>
      </c>
      <c r="B851" s="19" t="s">
        <v>961</v>
      </c>
      <c r="C851" s="19" t="s">
        <v>962</v>
      </c>
      <c r="D851" s="26" t="s">
        <v>60</v>
      </c>
      <c r="E851" s="27" t="s">
        <v>66</v>
      </c>
      <c r="F851" s="27" t="s">
        <v>62</v>
      </c>
      <c r="G851" s="27" t="s">
        <v>71</v>
      </c>
      <c r="H851" s="27" t="s">
        <v>71</v>
      </c>
      <c r="I851" s="122">
        <v>42554.838709677417</v>
      </c>
      <c r="J851" s="122"/>
      <c r="K851" s="122"/>
      <c r="L851" s="122">
        <v>41819.354838709674</v>
      </c>
      <c r="M851" s="123"/>
      <c r="N851" s="123"/>
    </row>
    <row r="852" spans="1:14" ht="33" customHeight="1" x14ac:dyDescent="0.35">
      <c r="A852" s="22" t="s">
        <v>966</v>
      </c>
      <c r="B852" s="19" t="s">
        <v>961</v>
      </c>
      <c r="C852" s="19" t="s">
        <v>962</v>
      </c>
      <c r="D852" s="26" t="s">
        <v>60</v>
      </c>
      <c r="E852" s="25" t="s">
        <v>73</v>
      </c>
      <c r="F852" s="25" t="s">
        <v>74</v>
      </c>
      <c r="G852" s="25" t="s">
        <v>63</v>
      </c>
      <c r="H852" s="25" t="s">
        <v>64</v>
      </c>
      <c r="I852" s="122">
        <v>9266451.6129032262</v>
      </c>
      <c r="J852" s="122"/>
      <c r="K852" s="122"/>
      <c r="L852" s="122">
        <v>8910412.9032258056</v>
      </c>
      <c r="M852" s="124"/>
      <c r="N852" s="124"/>
    </row>
    <row r="853" spans="1:14" ht="33" customHeight="1" x14ac:dyDescent="0.35">
      <c r="A853" s="21" t="s">
        <v>967</v>
      </c>
      <c r="B853" s="19" t="s">
        <v>961</v>
      </c>
      <c r="C853" s="19" t="s">
        <v>962</v>
      </c>
      <c r="D853" s="26" t="s">
        <v>60</v>
      </c>
      <c r="E853" s="25" t="s">
        <v>73</v>
      </c>
      <c r="F853" s="25" t="s">
        <v>74</v>
      </c>
      <c r="G853" s="25" t="s">
        <v>63</v>
      </c>
      <c r="H853" s="25" t="s">
        <v>67</v>
      </c>
      <c r="I853" s="122">
        <v>11460154.838709677</v>
      </c>
      <c r="J853" s="122"/>
      <c r="K853" s="122"/>
      <c r="L853" s="122">
        <v>11261948.387096774</v>
      </c>
      <c r="M853" s="124"/>
      <c r="N853" s="124"/>
    </row>
    <row r="854" spans="1:14" ht="33" customHeight="1" x14ac:dyDescent="0.35">
      <c r="A854" s="21" t="s">
        <v>968</v>
      </c>
      <c r="B854" s="19" t="s">
        <v>961</v>
      </c>
      <c r="C854" s="19" t="s">
        <v>962</v>
      </c>
      <c r="D854" s="26" t="s">
        <v>60</v>
      </c>
      <c r="E854" s="25" t="s">
        <v>73</v>
      </c>
      <c r="F854" s="25" t="s">
        <v>74</v>
      </c>
      <c r="G854" s="25" t="s">
        <v>69</v>
      </c>
      <c r="H854" s="25" t="s">
        <v>69</v>
      </c>
      <c r="I854" s="122">
        <v>279896.77419354836</v>
      </c>
      <c r="J854" s="122"/>
      <c r="K854" s="122"/>
      <c r="L854" s="122">
        <v>275045.16129032255</v>
      </c>
      <c r="M854" s="124"/>
      <c r="N854" s="124"/>
    </row>
    <row r="855" spans="1:14" ht="33" customHeight="1" x14ac:dyDescent="0.35">
      <c r="A855" s="21" t="s">
        <v>969</v>
      </c>
      <c r="B855" s="19" t="s">
        <v>961</v>
      </c>
      <c r="C855" s="19" t="s">
        <v>962</v>
      </c>
      <c r="D855" s="26" t="s">
        <v>60</v>
      </c>
      <c r="E855" s="25" t="s">
        <v>73</v>
      </c>
      <c r="F855" s="25" t="s">
        <v>74</v>
      </c>
      <c r="G855" s="25" t="s">
        <v>71</v>
      </c>
      <c r="H855" s="25" t="s">
        <v>71</v>
      </c>
      <c r="I855" s="122">
        <v>46658.06451612903</v>
      </c>
      <c r="J855" s="122"/>
      <c r="K855" s="122"/>
      <c r="L855" s="122">
        <v>45845.161290322576</v>
      </c>
      <c r="M855" s="124"/>
      <c r="N855" s="124"/>
    </row>
    <row r="856" spans="1:14" ht="33" customHeight="1" x14ac:dyDescent="0.35">
      <c r="A856" s="22" t="s">
        <v>970</v>
      </c>
      <c r="B856" s="19" t="s">
        <v>961</v>
      </c>
      <c r="C856" s="19" t="s">
        <v>962</v>
      </c>
      <c r="D856" s="26" t="s">
        <v>60</v>
      </c>
      <c r="E856" s="27" t="s">
        <v>61</v>
      </c>
      <c r="F856" s="27" t="s">
        <v>79</v>
      </c>
      <c r="G856" s="27" t="s">
        <v>63</v>
      </c>
      <c r="H856" s="27" t="s">
        <v>64</v>
      </c>
      <c r="I856" s="122">
        <v>8147858.064516129</v>
      </c>
      <c r="J856" s="122"/>
      <c r="K856" s="122"/>
      <c r="L856" s="122">
        <v>8006941.935483871</v>
      </c>
      <c r="M856" s="123"/>
      <c r="N856" s="123"/>
    </row>
    <row r="857" spans="1:14" ht="33" customHeight="1" x14ac:dyDescent="0.35">
      <c r="A857" s="21" t="s">
        <v>971</v>
      </c>
      <c r="B857" s="19" t="s">
        <v>961</v>
      </c>
      <c r="C857" s="19" t="s">
        <v>962</v>
      </c>
      <c r="D857" s="26" t="s">
        <v>60</v>
      </c>
      <c r="E857" s="27" t="s">
        <v>66</v>
      </c>
      <c r="F857" s="27" t="s">
        <v>79</v>
      </c>
      <c r="G857" s="27" t="s">
        <v>63</v>
      </c>
      <c r="H857" s="27" t="s">
        <v>67</v>
      </c>
      <c r="I857" s="122">
        <v>11406993.548387097</v>
      </c>
      <c r="J857" s="122"/>
      <c r="K857" s="122"/>
      <c r="L857" s="122">
        <v>11209703.22580645</v>
      </c>
      <c r="M857" s="123"/>
      <c r="N857" s="123"/>
    </row>
    <row r="858" spans="1:14" ht="33" customHeight="1" x14ac:dyDescent="0.35">
      <c r="A858" s="21" t="s">
        <v>972</v>
      </c>
      <c r="B858" s="19" t="s">
        <v>961</v>
      </c>
      <c r="C858" s="19" t="s">
        <v>962</v>
      </c>
      <c r="D858" s="26" t="s">
        <v>60</v>
      </c>
      <c r="E858" s="27" t="s">
        <v>66</v>
      </c>
      <c r="F858" s="27" t="s">
        <v>79</v>
      </c>
      <c r="G858" s="27" t="s">
        <v>69</v>
      </c>
      <c r="H858" s="27" t="s">
        <v>69</v>
      </c>
      <c r="I858" s="122">
        <v>271600</v>
      </c>
      <c r="J858" s="122"/>
      <c r="K858" s="122"/>
      <c r="L858" s="122">
        <v>266903.22580645158</v>
      </c>
      <c r="M858" s="123"/>
      <c r="N858" s="123"/>
    </row>
    <row r="859" spans="1:14" ht="33" customHeight="1" x14ac:dyDescent="0.35">
      <c r="A859" s="21" t="s">
        <v>973</v>
      </c>
      <c r="B859" s="19" t="s">
        <v>961</v>
      </c>
      <c r="C859" s="19" t="s">
        <v>962</v>
      </c>
      <c r="D859" s="26" t="s">
        <v>60</v>
      </c>
      <c r="E859" s="27" t="s">
        <v>66</v>
      </c>
      <c r="F859" s="27" t="s">
        <v>79</v>
      </c>
      <c r="G859" s="27" t="s">
        <v>71</v>
      </c>
      <c r="H859" s="27" t="s">
        <v>71</v>
      </c>
      <c r="I859" s="122">
        <v>45290.322580645159</v>
      </c>
      <c r="J859" s="122"/>
      <c r="K859" s="122"/>
      <c r="L859" s="122">
        <v>44503.225806451614</v>
      </c>
      <c r="M859" s="123"/>
      <c r="N859" s="123"/>
    </row>
    <row r="860" spans="1:14" ht="33" customHeight="1" x14ac:dyDescent="0.35">
      <c r="A860" s="22" t="s">
        <v>974</v>
      </c>
      <c r="B860" s="19" t="s">
        <v>961</v>
      </c>
      <c r="C860" s="19" t="s">
        <v>962</v>
      </c>
      <c r="D860" s="26" t="s">
        <v>60</v>
      </c>
      <c r="E860" s="25" t="s">
        <v>113</v>
      </c>
      <c r="F860" s="25" t="s">
        <v>84</v>
      </c>
      <c r="G860" s="25" t="s">
        <v>63</v>
      </c>
      <c r="H860" s="25" t="s">
        <v>64</v>
      </c>
      <c r="I860" s="122">
        <v>8667922.5806451607</v>
      </c>
      <c r="J860" s="122"/>
      <c r="K860" s="122"/>
      <c r="L860" s="122">
        <v>8518012.9032258056</v>
      </c>
      <c r="M860" s="124"/>
      <c r="N860" s="124"/>
    </row>
    <row r="861" spans="1:14" ht="33" customHeight="1" x14ac:dyDescent="0.35">
      <c r="A861" s="21" t="s">
        <v>975</v>
      </c>
      <c r="B861" s="19" t="s">
        <v>961</v>
      </c>
      <c r="C861" s="19" t="s">
        <v>962</v>
      </c>
      <c r="D861" s="26" t="s">
        <v>60</v>
      </c>
      <c r="E861" s="25" t="s">
        <v>113</v>
      </c>
      <c r="F861" s="25" t="s">
        <v>84</v>
      </c>
      <c r="G861" s="25" t="s">
        <v>63</v>
      </c>
      <c r="H861" s="25" t="s">
        <v>67</v>
      </c>
      <c r="I861" s="122">
        <v>12135122.580645161</v>
      </c>
      <c r="J861" s="122"/>
      <c r="K861" s="122"/>
      <c r="L861" s="122">
        <v>11925225.806451613</v>
      </c>
      <c r="M861" s="124"/>
      <c r="N861" s="124"/>
    </row>
    <row r="862" spans="1:14" ht="33" customHeight="1" x14ac:dyDescent="0.35">
      <c r="A862" s="21" t="s">
        <v>976</v>
      </c>
      <c r="B862" s="19" t="s">
        <v>961</v>
      </c>
      <c r="C862" s="19" t="s">
        <v>962</v>
      </c>
      <c r="D862" s="26" t="s">
        <v>60</v>
      </c>
      <c r="E862" s="25" t="s">
        <v>113</v>
      </c>
      <c r="F862" s="25" t="s">
        <v>84</v>
      </c>
      <c r="G862" s="25" t="s">
        <v>69</v>
      </c>
      <c r="H862" s="25" t="s">
        <v>69</v>
      </c>
      <c r="I862" s="122">
        <v>288967.74193548388</v>
      </c>
      <c r="J862" s="122"/>
      <c r="K862" s="122"/>
      <c r="L862" s="122">
        <v>283961.29032258067</v>
      </c>
      <c r="M862" s="124"/>
      <c r="N862" s="124"/>
    </row>
    <row r="863" spans="1:14" ht="33" customHeight="1" x14ac:dyDescent="0.35">
      <c r="A863" s="21" t="s">
        <v>977</v>
      </c>
      <c r="B863" s="19" t="s">
        <v>961</v>
      </c>
      <c r="C863" s="19" t="s">
        <v>962</v>
      </c>
      <c r="D863" s="26" t="s">
        <v>60</v>
      </c>
      <c r="E863" s="25" t="s">
        <v>113</v>
      </c>
      <c r="F863" s="25" t="s">
        <v>84</v>
      </c>
      <c r="G863" s="25" t="s">
        <v>71</v>
      </c>
      <c r="H863" s="25" t="s">
        <v>71</v>
      </c>
      <c r="I863" s="122">
        <v>48180.645161290318</v>
      </c>
      <c r="J863" s="122"/>
      <c r="K863" s="122"/>
      <c r="L863" s="122">
        <v>47341.93548387097</v>
      </c>
      <c r="M863" s="124"/>
      <c r="N863" s="124"/>
    </row>
    <row r="864" spans="1:14" ht="33" customHeight="1" x14ac:dyDescent="0.35">
      <c r="A864" s="22" t="s">
        <v>978</v>
      </c>
      <c r="B864" s="19" t="s">
        <v>961</v>
      </c>
      <c r="C864" s="19" t="s">
        <v>962</v>
      </c>
      <c r="D864" s="26" t="s">
        <v>60</v>
      </c>
      <c r="E864" s="27" t="s">
        <v>61</v>
      </c>
      <c r="F864" s="27" t="s">
        <v>89</v>
      </c>
      <c r="G864" s="27" t="s">
        <v>63</v>
      </c>
      <c r="H864" s="27" t="s">
        <v>64</v>
      </c>
      <c r="I864" s="122">
        <v>9221200</v>
      </c>
      <c r="J864" s="122"/>
      <c r="K864" s="122"/>
      <c r="L864" s="122">
        <v>9061716.1290322579</v>
      </c>
      <c r="M864" s="124"/>
      <c r="N864" s="124"/>
    </row>
    <row r="865" spans="1:14" ht="33" customHeight="1" x14ac:dyDescent="0.35">
      <c r="A865" s="21" t="s">
        <v>979</v>
      </c>
      <c r="B865" s="19" t="s">
        <v>961</v>
      </c>
      <c r="C865" s="19" t="s">
        <v>962</v>
      </c>
      <c r="D865" s="26" t="s">
        <v>60</v>
      </c>
      <c r="E865" s="27" t="s">
        <v>66</v>
      </c>
      <c r="F865" s="27" t="s">
        <v>89</v>
      </c>
      <c r="G865" s="27" t="s">
        <v>63</v>
      </c>
      <c r="H865" s="27" t="s">
        <v>67</v>
      </c>
      <c r="I865" s="122">
        <v>12909664.516129032</v>
      </c>
      <c r="J865" s="122"/>
      <c r="K865" s="122"/>
      <c r="L865" s="122">
        <v>12686387.096774193</v>
      </c>
      <c r="M865" s="124"/>
      <c r="N865" s="124"/>
    </row>
    <row r="866" spans="1:14" ht="33" customHeight="1" x14ac:dyDescent="0.35">
      <c r="A866" s="21" t="s">
        <v>980</v>
      </c>
      <c r="B866" s="19" t="s">
        <v>961</v>
      </c>
      <c r="C866" s="19" t="s">
        <v>962</v>
      </c>
      <c r="D866" s="26" t="s">
        <v>60</v>
      </c>
      <c r="E866" s="27" t="s">
        <v>66</v>
      </c>
      <c r="F866" s="27" t="s">
        <v>89</v>
      </c>
      <c r="G866" s="27" t="s">
        <v>69</v>
      </c>
      <c r="H866" s="27" t="s">
        <v>69</v>
      </c>
      <c r="I866" s="122">
        <v>307380.6451612903</v>
      </c>
      <c r="J866" s="122"/>
      <c r="K866" s="122"/>
      <c r="L866" s="122">
        <v>302064.51612903224</v>
      </c>
      <c r="M866" s="124"/>
      <c r="N866" s="124"/>
    </row>
    <row r="867" spans="1:14" ht="33" customHeight="1" x14ac:dyDescent="0.35">
      <c r="A867" s="21" t="s">
        <v>981</v>
      </c>
      <c r="B867" s="19" t="s">
        <v>961</v>
      </c>
      <c r="C867" s="19" t="s">
        <v>962</v>
      </c>
      <c r="D867" s="26" t="s">
        <v>60</v>
      </c>
      <c r="E867" s="27" t="s">
        <v>66</v>
      </c>
      <c r="F867" s="27" t="s">
        <v>89</v>
      </c>
      <c r="G867" s="27" t="s">
        <v>71</v>
      </c>
      <c r="H867" s="27" t="s">
        <v>71</v>
      </c>
      <c r="I867" s="122">
        <v>51225.806451612902</v>
      </c>
      <c r="J867" s="122"/>
      <c r="K867" s="122"/>
      <c r="L867" s="122">
        <v>50348.38709677419</v>
      </c>
      <c r="M867" s="124"/>
      <c r="N867" s="124"/>
    </row>
    <row r="868" spans="1:14" ht="33" customHeight="1" x14ac:dyDescent="0.35">
      <c r="A868" s="22" t="s">
        <v>982</v>
      </c>
      <c r="B868" s="19" t="s">
        <v>961</v>
      </c>
      <c r="C868" s="19" t="s">
        <v>962</v>
      </c>
      <c r="D868" s="26" t="s">
        <v>60</v>
      </c>
      <c r="E868" s="25" t="s">
        <v>113</v>
      </c>
      <c r="F868" s="25" t="s">
        <v>94</v>
      </c>
      <c r="G868" s="25" t="s">
        <v>63</v>
      </c>
      <c r="H868" s="25" t="s">
        <v>64</v>
      </c>
      <c r="I868" s="122">
        <v>9809780.6451612897</v>
      </c>
      <c r="J868" s="122"/>
      <c r="K868" s="122"/>
      <c r="L868" s="122">
        <v>9640129.0322580636</v>
      </c>
      <c r="M868" s="124"/>
      <c r="N868" s="124"/>
    </row>
    <row r="869" spans="1:14" ht="33" customHeight="1" x14ac:dyDescent="0.35">
      <c r="A869" s="21" t="s">
        <v>983</v>
      </c>
      <c r="B869" s="19" t="s">
        <v>961</v>
      </c>
      <c r="C869" s="19" t="s">
        <v>962</v>
      </c>
      <c r="D869" s="26" t="s">
        <v>60</v>
      </c>
      <c r="E869" s="25" t="s">
        <v>113</v>
      </c>
      <c r="F869" s="25" t="s">
        <v>94</v>
      </c>
      <c r="G869" s="25" t="s">
        <v>63</v>
      </c>
      <c r="H869" s="25" t="s">
        <v>67</v>
      </c>
      <c r="I869" s="122">
        <v>13733690.322580645</v>
      </c>
      <c r="J869" s="122"/>
      <c r="K869" s="122"/>
      <c r="L869" s="122">
        <v>13496167.741935484</v>
      </c>
      <c r="M869" s="124"/>
      <c r="N869" s="124"/>
    </row>
    <row r="870" spans="1:14" ht="33" customHeight="1" x14ac:dyDescent="0.35">
      <c r="A870" s="21" t="s">
        <v>984</v>
      </c>
      <c r="B870" s="19" t="s">
        <v>961</v>
      </c>
      <c r="C870" s="19" t="s">
        <v>962</v>
      </c>
      <c r="D870" s="26" t="s">
        <v>60</v>
      </c>
      <c r="E870" s="25" t="s">
        <v>113</v>
      </c>
      <c r="F870" s="25" t="s">
        <v>94</v>
      </c>
      <c r="G870" s="25" t="s">
        <v>69</v>
      </c>
      <c r="H870" s="25" t="s">
        <v>69</v>
      </c>
      <c r="I870" s="122">
        <v>327006.45161290321</v>
      </c>
      <c r="J870" s="122"/>
      <c r="K870" s="122"/>
      <c r="L870" s="122">
        <v>321354.83870967739</v>
      </c>
      <c r="M870" s="124"/>
      <c r="N870" s="124"/>
    </row>
    <row r="871" spans="1:14" ht="33" customHeight="1" x14ac:dyDescent="0.35">
      <c r="A871" s="21" t="s">
        <v>985</v>
      </c>
      <c r="B871" s="19" t="s">
        <v>961</v>
      </c>
      <c r="C871" s="19" t="s">
        <v>962</v>
      </c>
      <c r="D871" s="26" t="s">
        <v>60</v>
      </c>
      <c r="E871" s="25" t="s">
        <v>113</v>
      </c>
      <c r="F871" s="25" t="s">
        <v>94</v>
      </c>
      <c r="G871" s="25" t="s">
        <v>71</v>
      </c>
      <c r="H871" s="25" t="s">
        <v>71</v>
      </c>
      <c r="I871" s="122">
        <v>54503.225806451614</v>
      </c>
      <c r="J871" s="122"/>
      <c r="K871" s="122"/>
      <c r="L871" s="122">
        <v>53561.290322580644</v>
      </c>
      <c r="M871" s="124"/>
      <c r="N871" s="124"/>
    </row>
    <row r="872" spans="1:14" ht="33" customHeight="1" x14ac:dyDescent="0.35">
      <c r="A872" s="24" t="s">
        <v>986</v>
      </c>
      <c r="B872" s="19" t="s">
        <v>961</v>
      </c>
      <c r="C872" s="19" t="s">
        <v>987</v>
      </c>
      <c r="D872" s="26" t="s">
        <v>60</v>
      </c>
      <c r="E872" s="27" t="s">
        <v>61</v>
      </c>
      <c r="F872" s="27" t="s">
        <v>62</v>
      </c>
      <c r="G872" s="27" t="s">
        <v>63</v>
      </c>
      <c r="H872" s="27" t="s">
        <v>64</v>
      </c>
      <c r="I872" s="122">
        <v>22603393.548387095</v>
      </c>
      <c r="J872" s="122"/>
      <c r="K872" s="122"/>
      <c r="L872" s="122">
        <v>21734890.322580643</v>
      </c>
      <c r="M872" s="123"/>
      <c r="N872" s="123"/>
    </row>
    <row r="873" spans="1:14" ht="33" customHeight="1" x14ac:dyDescent="0.35">
      <c r="A873" s="21" t="s">
        <v>988</v>
      </c>
      <c r="B873" s="19" t="s">
        <v>961</v>
      </c>
      <c r="C873" s="19" t="s">
        <v>987</v>
      </c>
      <c r="D873" s="26" t="s">
        <v>60</v>
      </c>
      <c r="E873" s="27" t="s">
        <v>66</v>
      </c>
      <c r="F873" s="27" t="s">
        <v>62</v>
      </c>
      <c r="G873" s="27" t="s">
        <v>63</v>
      </c>
      <c r="H873" s="27" t="s">
        <v>67</v>
      </c>
      <c r="I873" s="122">
        <v>26155251.612903226</v>
      </c>
      <c r="J873" s="122"/>
      <c r="K873" s="122"/>
      <c r="L873" s="122">
        <v>25702877.419354837</v>
      </c>
      <c r="M873" s="123"/>
      <c r="N873" s="123"/>
    </row>
    <row r="874" spans="1:14" ht="33" customHeight="1" x14ac:dyDescent="0.35">
      <c r="A874" s="21" t="s">
        <v>989</v>
      </c>
      <c r="B874" s="19" t="s">
        <v>961</v>
      </c>
      <c r="C874" s="19" t="s">
        <v>987</v>
      </c>
      <c r="D874" s="26" t="s">
        <v>60</v>
      </c>
      <c r="E874" s="27" t="s">
        <v>66</v>
      </c>
      <c r="F874" s="27" t="s">
        <v>62</v>
      </c>
      <c r="G874" s="27" t="s">
        <v>69</v>
      </c>
      <c r="H874" s="27" t="s">
        <v>69</v>
      </c>
      <c r="I874" s="122">
        <v>622748.38709677418</v>
      </c>
      <c r="J874" s="122"/>
      <c r="K874" s="122"/>
      <c r="L874" s="122">
        <v>611974.19354838703</v>
      </c>
      <c r="M874" s="123"/>
      <c r="N874" s="123"/>
    </row>
    <row r="875" spans="1:14" ht="33" customHeight="1" x14ac:dyDescent="0.35">
      <c r="A875" s="21" t="s">
        <v>990</v>
      </c>
      <c r="B875" s="19" t="s">
        <v>961</v>
      </c>
      <c r="C875" s="19" t="s">
        <v>987</v>
      </c>
      <c r="D875" s="26" t="s">
        <v>60</v>
      </c>
      <c r="E875" s="27" t="s">
        <v>66</v>
      </c>
      <c r="F875" s="27" t="s">
        <v>62</v>
      </c>
      <c r="G875" s="27" t="s">
        <v>71</v>
      </c>
      <c r="H875" s="27" t="s">
        <v>71</v>
      </c>
      <c r="I875" s="122">
        <v>103806.45161290323</v>
      </c>
      <c r="J875" s="122"/>
      <c r="K875" s="122"/>
      <c r="L875" s="122">
        <v>102000</v>
      </c>
      <c r="M875" s="123"/>
      <c r="N875" s="123"/>
    </row>
    <row r="876" spans="1:14" ht="33" customHeight="1" x14ac:dyDescent="0.35">
      <c r="A876" s="22" t="s">
        <v>991</v>
      </c>
      <c r="B876" s="19" t="s">
        <v>961</v>
      </c>
      <c r="C876" s="19" t="s">
        <v>987</v>
      </c>
      <c r="D876" s="26" t="s">
        <v>60</v>
      </c>
      <c r="E876" s="25" t="s">
        <v>73</v>
      </c>
      <c r="F876" s="25" t="s">
        <v>74</v>
      </c>
      <c r="G876" s="25" t="s">
        <v>63</v>
      </c>
      <c r="H876" s="25" t="s">
        <v>64</v>
      </c>
      <c r="I876" s="122">
        <v>19542219.35483871</v>
      </c>
      <c r="J876" s="122"/>
      <c r="K876" s="122"/>
      <c r="L876" s="122">
        <v>19204232.258064516</v>
      </c>
      <c r="M876" s="124"/>
      <c r="N876" s="124"/>
    </row>
    <row r="877" spans="1:14" ht="33" customHeight="1" x14ac:dyDescent="0.35">
      <c r="A877" s="21" t="s">
        <v>992</v>
      </c>
      <c r="B877" s="19" t="s">
        <v>961</v>
      </c>
      <c r="C877" s="19" t="s">
        <v>987</v>
      </c>
      <c r="D877" s="26" t="s">
        <v>60</v>
      </c>
      <c r="E877" s="25" t="s">
        <v>73</v>
      </c>
      <c r="F877" s="25" t="s">
        <v>74</v>
      </c>
      <c r="G877" s="25" t="s">
        <v>63</v>
      </c>
      <c r="H877" s="25" t="s">
        <v>67</v>
      </c>
      <c r="I877" s="122">
        <v>27015148.387096774</v>
      </c>
      <c r="J877" s="122"/>
      <c r="K877" s="122"/>
      <c r="L877" s="122">
        <v>26547909.677419353</v>
      </c>
      <c r="M877" s="124"/>
      <c r="N877" s="124"/>
    </row>
    <row r="878" spans="1:14" ht="33" customHeight="1" x14ac:dyDescent="0.35">
      <c r="A878" s="21" t="s">
        <v>993</v>
      </c>
      <c r="B878" s="19" t="s">
        <v>961</v>
      </c>
      <c r="C878" s="19" t="s">
        <v>987</v>
      </c>
      <c r="D878" s="26" t="s">
        <v>60</v>
      </c>
      <c r="E878" s="25" t="s">
        <v>73</v>
      </c>
      <c r="F878" s="25" t="s">
        <v>74</v>
      </c>
      <c r="G878" s="25" t="s">
        <v>69</v>
      </c>
      <c r="H878" s="25" t="s">
        <v>69</v>
      </c>
      <c r="I878" s="122">
        <v>651432.25806451612</v>
      </c>
      <c r="J878" s="122"/>
      <c r="K878" s="122"/>
      <c r="L878" s="122">
        <v>640167.74193548388</v>
      </c>
      <c r="M878" s="124"/>
      <c r="N878" s="124"/>
    </row>
    <row r="879" spans="1:14" ht="33" customHeight="1" x14ac:dyDescent="0.35">
      <c r="A879" s="21" t="s">
        <v>994</v>
      </c>
      <c r="B879" s="19" t="s">
        <v>961</v>
      </c>
      <c r="C879" s="19" t="s">
        <v>987</v>
      </c>
      <c r="D879" s="26" t="s">
        <v>60</v>
      </c>
      <c r="E879" s="25" t="s">
        <v>73</v>
      </c>
      <c r="F879" s="25" t="s">
        <v>74</v>
      </c>
      <c r="G879" s="25" t="s">
        <v>71</v>
      </c>
      <c r="H879" s="25" t="s">
        <v>71</v>
      </c>
      <c r="I879" s="122">
        <v>108580.64516129032</v>
      </c>
      <c r="J879" s="122"/>
      <c r="K879" s="122"/>
      <c r="L879" s="122">
        <v>106709.67741935483</v>
      </c>
      <c r="M879" s="124"/>
      <c r="N879" s="124"/>
    </row>
    <row r="880" spans="1:14" ht="33" customHeight="1" x14ac:dyDescent="0.35">
      <c r="A880" s="22" t="s">
        <v>995</v>
      </c>
      <c r="B880" s="19" t="s">
        <v>961</v>
      </c>
      <c r="C880" s="19" t="s">
        <v>987</v>
      </c>
      <c r="D880" s="26" t="s">
        <v>60</v>
      </c>
      <c r="E880" s="27" t="s">
        <v>61</v>
      </c>
      <c r="F880" s="27" t="s">
        <v>79</v>
      </c>
      <c r="G880" s="27" t="s">
        <v>63</v>
      </c>
      <c r="H880" s="27" t="s">
        <v>64</v>
      </c>
      <c r="I880" s="122">
        <v>19874812.903225806</v>
      </c>
      <c r="J880" s="122"/>
      <c r="K880" s="122"/>
      <c r="L880" s="122">
        <v>19531058.064516127</v>
      </c>
      <c r="M880" s="123"/>
      <c r="N880" s="123"/>
    </row>
    <row r="881" spans="1:14" ht="33" customHeight="1" x14ac:dyDescent="0.35">
      <c r="A881" s="21" t="s">
        <v>996</v>
      </c>
      <c r="B881" s="19" t="s">
        <v>961</v>
      </c>
      <c r="C881" s="19" t="s">
        <v>987</v>
      </c>
      <c r="D881" s="26" t="s">
        <v>60</v>
      </c>
      <c r="E881" s="27" t="s">
        <v>66</v>
      </c>
      <c r="F881" s="27" t="s">
        <v>79</v>
      </c>
      <c r="G881" s="27" t="s">
        <v>63</v>
      </c>
      <c r="H881" s="27" t="s">
        <v>67</v>
      </c>
      <c r="I881" s="122">
        <v>27824735.483870968</v>
      </c>
      <c r="J881" s="122"/>
      <c r="K881" s="122"/>
      <c r="L881" s="122">
        <v>27343483.870967742</v>
      </c>
      <c r="M881" s="123"/>
      <c r="N881" s="123"/>
    </row>
    <row r="882" spans="1:14" ht="33" customHeight="1" x14ac:dyDescent="0.35">
      <c r="A882" s="21" t="s">
        <v>997</v>
      </c>
      <c r="B882" s="19" t="s">
        <v>961</v>
      </c>
      <c r="C882" s="19" t="s">
        <v>987</v>
      </c>
      <c r="D882" s="26" t="s">
        <v>60</v>
      </c>
      <c r="E882" s="27" t="s">
        <v>66</v>
      </c>
      <c r="F882" s="27" t="s">
        <v>79</v>
      </c>
      <c r="G882" s="27" t="s">
        <v>69</v>
      </c>
      <c r="H882" s="27" t="s">
        <v>69</v>
      </c>
      <c r="I882" s="122">
        <v>662516.12903225806</v>
      </c>
      <c r="J882" s="122"/>
      <c r="K882" s="122"/>
      <c r="L882" s="122">
        <v>651058.06451612897</v>
      </c>
      <c r="M882" s="123"/>
      <c r="N882" s="123"/>
    </row>
    <row r="883" spans="1:14" ht="33" customHeight="1" x14ac:dyDescent="0.35">
      <c r="A883" s="21" t="s">
        <v>998</v>
      </c>
      <c r="B883" s="19" t="s">
        <v>961</v>
      </c>
      <c r="C883" s="19" t="s">
        <v>987</v>
      </c>
      <c r="D883" s="26" t="s">
        <v>60</v>
      </c>
      <c r="E883" s="27" t="s">
        <v>66</v>
      </c>
      <c r="F883" s="27" t="s">
        <v>79</v>
      </c>
      <c r="G883" s="27" t="s">
        <v>71</v>
      </c>
      <c r="H883" s="27" t="s">
        <v>71</v>
      </c>
      <c r="I883" s="122">
        <v>110438.70967741935</v>
      </c>
      <c r="J883" s="122"/>
      <c r="K883" s="122"/>
      <c r="L883" s="122">
        <v>108529.03225806452</v>
      </c>
      <c r="M883" s="123"/>
      <c r="N883" s="123"/>
    </row>
    <row r="884" spans="1:14" ht="33" customHeight="1" x14ac:dyDescent="0.35">
      <c r="A884" s="22" t="s">
        <v>999</v>
      </c>
      <c r="B884" s="19" t="s">
        <v>961</v>
      </c>
      <c r="C884" s="19" t="s">
        <v>987</v>
      </c>
      <c r="D884" s="26" t="s">
        <v>60</v>
      </c>
      <c r="E884" s="25" t="s">
        <v>113</v>
      </c>
      <c r="F884" s="25" t="s">
        <v>84</v>
      </c>
      <c r="G884" s="25" t="s">
        <v>63</v>
      </c>
      <c r="H884" s="25" t="s">
        <v>64</v>
      </c>
      <c r="I884" s="122">
        <v>21143432.258064516</v>
      </c>
      <c r="J884" s="122"/>
      <c r="K884" s="122"/>
      <c r="L884" s="122">
        <v>20777741.935483869</v>
      </c>
      <c r="M884" s="124"/>
      <c r="N884" s="124"/>
    </row>
    <row r="885" spans="1:14" ht="33" customHeight="1" x14ac:dyDescent="0.35">
      <c r="A885" s="21" t="s">
        <v>1000</v>
      </c>
      <c r="B885" s="19" t="s">
        <v>961</v>
      </c>
      <c r="C885" s="19" t="s">
        <v>987</v>
      </c>
      <c r="D885" s="26" t="s">
        <v>60</v>
      </c>
      <c r="E885" s="25" t="s">
        <v>113</v>
      </c>
      <c r="F885" s="25" t="s">
        <v>84</v>
      </c>
      <c r="G885" s="25" t="s">
        <v>63</v>
      </c>
      <c r="H885" s="25" t="s">
        <v>67</v>
      </c>
      <c r="I885" s="122">
        <v>29600774.193548385</v>
      </c>
      <c r="J885" s="122"/>
      <c r="K885" s="122"/>
      <c r="L885" s="122">
        <v>29088812.903225806</v>
      </c>
      <c r="M885" s="124"/>
      <c r="N885" s="124"/>
    </row>
    <row r="886" spans="1:14" ht="33" customHeight="1" x14ac:dyDescent="0.35">
      <c r="A886" s="21" t="s">
        <v>1001</v>
      </c>
      <c r="B886" s="19" t="s">
        <v>961</v>
      </c>
      <c r="C886" s="19" t="s">
        <v>987</v>
      </c>
      <c r="D886" s="26" t="s">
        <v>60</v>
      </c>
      <c r="E886" s="25" t="s">
        <v>113</v>
      </c>
      <c r="F886" s="25" t="s">
        <v>84</v>
      </c>
      <c r="G886" s="25" t="s">
        <v>69</v>
      </c>
      <c r="H886" s="25" t="s">
        <v>69</v>
      </c>
      <c r="I886" s="122">
        <v>704787.09677419357</v>
      </c>
      <c r="J886" s="122"/>
      <c r="K886" s="122"/>
      <c r="L886" s="122">
        <v>692606.45161290315</v>
      </c>
      <c r="M886" s="124"/>
      <c r="N886" s="124"/>
    </row>
    <row r="887" spans="1:14" ht="33" customHeight="1" x14ac:dyDescent="0.35">
      <c r="A887" s="21" t="s">
        <v>1002</v>
      </c>
      <c r="B887" s="19" t="s">
        <v>961</v>
      </c>
      <c r="C887" s="19" t="s">
        <v>987</v>
      </c>
      <c r="D887" s="26" t="s">
        <v>60</v>
      </c>
      <c r="E887" s="25" t="s">
        <v>113</v>
      </c>
      <c r="F887" s="25" t="s">
        <v>84</v>
      </c>
      <c r="G887" s="25" t="s">
        <v>71</v>
      </c>
      <c r="H887" s="25" t="s">
        <v>71</v>
      </c>
      <c r="I887" s="122">
        <v>117483.87096774194</v>
      </c>
      <c r="J887" s="122"/>
      <c r="K887" s="122"/>
      <c r="L887" s="122">
        <v>115458.06451612903</v>
      </c>
      <c r="M887" s="124"/>
      <c r="N887" s="124"/>
    </row>
    <row r="888" spans="1:14" ht="33" customHeight="1" x14ac:dyDescent="0.35">
      <c r="A888" s="22" t="s">
        <v>1003</v>
      </c>
      <c r="B888" s="19" t="s">
        <v>961</v>
      </c>
      <c r="C888" s="19" t="s">
        <v>987</v>
      </c>
      <c r="D888" s="26" t="s">
        <v>60</v>
      </c>
      <c r="E888" s="27" t="s">
        <v>61</v>
      </c>
      <c r="F888" s="27" t="s">
        <v>89</v>
      </c>
      <c r="G888" s="27" t="s">
        <v>63</v>
      </c>
      <c r="H888" s="27" t="s">
        <v>64</v>
      </c>
      <c r="I888" s="122">
        <v>22493032.258064516</v>
      </c>
      <c r="J888" s="122"/>
      <c r="K888" s="122"/>
      <c r="L888" s="122">
        <v>22104000</v>
      </c>
      <c r="M888" s="124"/>
      <c r="N888" s="124"/>
    </row>
    <row r="889" spans="1:14" ht="33" customHeight="1" x14ac:dyDescent="0.35">
      <c r="A889" s="21" t="s">
        <v>1004</v>
      </c>
      <c r="B889" s="19" t="s">
        <v>961</v>
      </c>
      <c r="C889" s="19" t="s">
        <v>987</v>
      </c>
      <c r="D889" s="26" t="s">
        <v>60</v>
      </c>
      <c r="E889" s="27" t="s">
        <v>66</v>
      </c>
      <c r="F889" s="27" t="s">
        <v>89</v>
      </c>
      <c r="G889" s="27" t="s">
        <v>63</v>
      </c>
      <c r="H889" s="27" t="s">
        <v>67</v>
      </c>
      <c r="I889" s="122">
        <v>31490206.451612901</v>
      </c>
      <c r="J889" s="122"/>
      <c r="K889" s="122"/>
      <c r="L889" s="122">
        <v>30945548.387096774</v>
      </c>
      <c r="M889" s="124"/>
      <c r="N889" s="124"/>
    </row>
    <row r="890" spans="1:14" ht="33" customHeight="1" x14ac:dyDescent="0.35">
      <c r="A890" s="21" t="s">
        <v>1005</v>
      </c>
      <c r="B890" s="19" t="s">
        <v>961</v>
      </c>
      <c r="C890" s="19" t="s">
        <v>987</v>
      </c>
      <c r="D890" s="26" t="s">
        <v>60</v>
      </c>
      <c r="E890" s="27" t="s">
        <v>66</v>
      </c>
      <c r="F890" s="27" t="s">
        <v>89</v>
      </c>
      <c r="G890" s="27" t="s">
        <v>69</v>
      </c>
      <c r="H890" s="27" t="s">
        <v>69</v>
      </c>
      <c r="I890" s="122">
        <v>749793.54838709673</v>
      </c>
      <c r="J890" s="122"/>
      <c r="K890" s="122"/>
      <c r="L890" s="122">
        <v>736825.80645161285</v>
      </c>
      <c r="M890" s="124"/>
      <c r="N890" s="124"/>
    </row>
    <row r="891" spans="1:14" ht="33" customHeight="1" x14ac:dyDescent="0.35">
      <c r="A891" s="21" t="s">
        <v>1006</v>
      </c>
      <c r="B891" s="19" t="s">
        <v>961</v>
      </c>
      <c r="C891" s="19" t="s">
        <v>987</v>
      </c>
      <c r="D891" s="26" t="s">
        <v>60</v>
      </c>
      <c r="E891" s="27" t="s">
        <v>66</v>
      </c>
      <c r="F891" s="27" t="s">
        <v>89</v>
      </c>
      <c r="G891" s="27" t="s">
        <v>71</v>
      </c>
      <c r="H891" s="27" t="s">
        <v>71</v>
      </c>
      <c r="I891" s="122">
        <v>124980.64516129032</v>
      </c>
      <c r="J891" s="122"/>
      <c r="K891" s="122"/>
      <c r="L891" s="122">
        <v>122812.90322580645</v>
      </c>
      <c r="M891" s="124"/>
      <c r="N891" s="124"/>
    </row>
    <row r="892" spans="1:14" ht="33" customHeight="1" x14ac:dyDescent="0.35">
      <c r="A892" s="22" t="s">
        <v>1007</v>
      </c>
      <c r="B892" s="19" t="s">
        <v>961</v>
      </c>
      <c r="C892" s="19" t="s">
        <v>987</v>
      </c>
      <c r="D892" s="26" t="s">
        <v>60</v>
      </c>
      <c r="E892" s="25" t="s">
        <v>113</v>
      </c>
      <c r="F892" s="25" t="s">
        <v>94</v>
      </c>
      <c r="G892" s="25" t="s">
        <v>63</v>
      </c>
      <c r="H892" s="25" t="s">
        <v>64</v>
      </c>
      <c r="I892" s="122">
        <v>23928722.580645159</v>
      </c>
      <c r="J892" s="122"/>
      <c r="K892" s="122"/>
      <c r="L892" s="122">
        <v>23514864.516129032</v>
      </c>
      <c r="M892" s="124"/>
      <c r="N892" s="124"/>
    </row>
    <row r="893" spans="1:14" ht="33" customHeight="1" x14ac:dyDescent="0.35">
      <c r="A893" s="21" t="s">
        <v>1008</v>
      </c>
      <c r="B893" s="19" t="s">
        <v>961</v>
      </c>
      <c r="C893" s="19" t="s">
        <v>987</v>
      </c>
      <c r="D893" s="26" t="s">
        <v>60</v>
      </c>
      <c r="E893" s="25" t="s">
        <v>113</v>
      </c>
      <c r="F893" s="25" t="s">
        <v>94</v>
      </c>
      <c r="G893" s="25" t="s">
        <v>63</v>
      </c>
      <c r="H893" s="25" t="s">
        <v>67</v>
      </c>
      <c r="I893" s="122">
        <v>33500206.451612901</v>
      </c>
      <c r="J893" s="122"/>
      <c r="K893" s="122"/>
      <c r="L893" s="122">
        <v>32920800</v>
      </c>
      <c r="M893" s="124"/>
      <c r="N893" s="124"/>
    </row>
    <row r="894" spans="1:14" ht="33" customHeight="1" x14ac:dyDescent="0.35">
      <c r="A894" s="21" t="s">
        <v>1009</v>
      </c>
      <c r="B894" s="19" t="s">
        <v>961</v>
      </c>
      <c r="C894" s="19" t="s">
        <v>987</v>
      </c>
      <c r="D894" s="26" t="s">
        <v>60</v>
      </c>
      <c r="E894" s="25" t="s">
        <v>113</v>
      </c>
      <c r="F894" s="25" t="s">
        <v>94</v>
      </c>
      <c r="G894" s="25" t="s">
        <v>69</v>
      </c>
      <c r="H894" s="25" t="s">
        <v>69</v>
      </c>
      <c r="I894" s="122">
        <v>797638.70967741928</v>
      </c>
      <c r="J894" s="122"/>
      <c r="K894" s="122"/>
      <c r="L894" s="122">
        <v>783845.16129032255</v>
      </c>
      <c r="M894" s="124"/>
      <c r="N894" s="124"/>
    </row>
    <row r="895" spans="1:14" ht="33" customHeight="1" x14ac:dyDescent="0.35">
      <c r="A895" s="21" t="s">
        <v>1010</v>
      </c>
      <c r="B895" s="19" t="s">
        <v>961</v>
      </c>
      <c r="C895" s="19" t="s">
        <v>987</v>
      </c>
      <c r="D895" s="26" t="s">
        <v>60</v>
      </c>
      <c r="E895" s="25" t="s">
        <v>113</v>
      </c>
      <c r="F895" s="25" t="s">
        <v>94</v>
      </c>
      <c r="G895" s="25" t="s">
        <v>71</v>
      </c>
      <c r="H895" s="25" t="s">
        <v>71</v>
      </c>
      <c r="I895" s="122">
        <v>132941.93548387097</v>
      </c>
      <c r="J895" s="122"/>
      <c r="K895" s="122"/>
      <c r="L895" s="122">
        <v>130645.16129032258</v>
      </c>
      <c r="M895" s="124"/>
      <c r="N895" s="124"/>
    </row>
    <row r="896" spans="1:14" ht="15" customHeight="1" x14ac:dyDescent="0.35">
      <c r="A896" s="24" t="s">
        <v>1011</v>
      </c>
      <c r="B896" s="19" t="s">
        <v>961</v>
      </c>
      <c r="C896" s="19" t="s">
        <v>1012</v>
      </c>
      <c r="D896" s="26" t="s">
        <v>60</v>
      </c>
      <c r="E896" s="27" t="s">
        <v>61</v>
      </c>
      <c r="F896" s="27" t="s">
        <v>62</v>
      </c>
      <c r="G896" s="27" t="s">
        <v>63</v>
      </c>
      <c r="H896" s="27" t="s">
        <v>64</v>
      </c>
      <c r="I896" s="122">
        <v>15576219.354838708</v>
      </c>
      <c r="J896" s="122"/>
      <c r="K896" s="122"/>
      <c r="L896" s="122">
        <v>14977729.032258064</v>
      </c>
      <c r="M896" s="123"/>
      <c r="N896" s="123"/>
    </row>
    <row r="897" spans="1:14" ht="15" customHeight="1" x14ac:dyDescent="0.35">
      <c r="A897" s="21" t="s">
        <v>1013</v>
      </c>
      <c r="B897" s="19" t="s">
        <v>961</v>
      </c>
      <c r="C897" s="19" t="s">
        <v>1012</v>
      </c>
      <c r="D897" s="26" t="s">
        <v>60</v>
      </c>
      <c r="E897" s="27" t="s">
        <v>66</v>
      </c>
      <c r="F897" s="27" t="s">
        <v>62</v>
      </c>
      <c r="G897" s="27" t="s">
        <v>63</v>
      </c>
      <c r="H897" s="27" t="s">
        <v>67</v>
      </c>
      <c r="I897" s="122">
        <v>18023883.870967742</v>
      </c>
      <c r="J897" s="122"/>
      <c r="K897" s="122"/>
      <c r="L897" s="122">
        <v>17712141.935483869</v>
      </c>
      <c r="M897" s="123"/>
      <c r="N897" s="123"/>
    </row>
    <row r="898" spans="1:14" ht="15" customHeight="1" x14ac:dyDescent="0.35">
      <c r="A898" s="21" t="s">
        <v>1014</v>
      </c>
      <c r="B898" s="19" t="s">
        <v>961</v>
      </c>
      <c r="C898" s="19" t="s">
        <v>1012</v>
      </c>
      <c r="D898" s="26" t="s">
        <v>60</v>
      </c>
      <c r="E898" s="27" t="s">
        <v>66</v>
      </c>
      <c r="F898" s="27" t="s">
        <v>62</v>
      </c>
      <c r="G898" s="27" t="s">
        <v>69</v>
      </c>
      <c r="H898" s="27" t="s">
        <v>69</v>
      </c>
      <c r="I898" s="122">
        <v>429096.77419354836</v>
      </c>
      <c r="J898" s="122"/>
      <c r="K898" s="122"/>
      <c r="L898" s="122">
        <v>421690.32258064515</v>
      </c>
      <c r="M898" s="123"/>
      <c r="N898" s="123"/>
    </row>
    <row r="899" spans="1:14" ht="15" customHeight="1" x14ac:dyDescent="0.35">
      <c r="A899" s="21" t="s">
        <v>1015</v>
      </c>
      <c r="B899" s="19" t="s">
        <v>961</v>
      </c>
      <c r="C899" s="19" t="s">
        <v>1012</v>
      </c>
      <c r="D899" s="26" t="s">
        <v>60</v>
      </c>
      <c r="E899" s="27" t="s">
        <v>66</v>
      </c>
      <c r="F899" s="27" t="s">
        <v>62</v>
      </c>
      <c r="G899" s="27" t="s">
        <v>71</v>
      </c>
      <c r="H899" s="27" t="s">
        <v>71</v>
      </c>
      <c r="I899" s="122">
        <v>71561.290322580637</v>
      </c>
      <c r="J899" s="122"/>
      <c r="K899" s="122"/>
      <c r="L899" s="122">
        <v>70335.483870967742</v>
      </c>
      <c r="M899" s="123"/>
      <c r="N899" s="123"/>
    </row>
    <row r="900" spans="1:14" ht="15" customHeight="1" x14ac:dyDescent="0.35">
      <c r="A900" s="22" t="s">
        <v>1016</v>
      </c>
      <c r="B900" s="19" t="s">
        <v>961</v>
      </c>
      <c r="C900" s="19" t="s">
        <v>1012</v>
      </c>
      <c r="D900" s="26" t="s">
        <v>60</v>
      </c>
      <c r="E900" s="25" t="s">
        <v>73</v>
      </c>
      <c r="F900" s="25" t="s">
        <v>74</v>
      </c>
      <c r="G900" s="25" t="s">
        <v>63</v>
      </c>
      <c r="H900" s="25" t="s">
        <v>64</v>
      </c>
      <c r="I900" s="122">
        <v>14507612.903225806</v>
      </c>
      <c r="J900" s="122"/>
      <c r="K900" s="122"/>
      <c r="L900" s="122">
        <v>14256696.774193548</v>
      </c>
      <c r="M900" s="124"/>
      <c r="N900" s="124"/>
    </row>
    <row r="901" spans="1:14" ht="15" customHeight="1" x14ac:dyDescent="0.35">
      <c r="A901" s="21" t="s">
        <v>1017</v>
      </c>
      <c r="B901" s="19" t="s">
        <v>961</v>
      </c>
      <c r="C901" s="19" t="s">
        <v>1012</v>
      </c>
      <c r="D901" s="26" t="s">
        <v>60</v>
      </c>
      <c r="E901" s="25" t="s">
        <v>73</v>
      </c>
      <c r="F901" s="25" t="s">
        <v>74</v>
      </c>
      <c r="G901" s="25" t="s">
        <v>63</v>
      </c>
      <c r="H901" s="25" t="s">
        <v>67</v>
      </c>
      <c r="I901" s="122">
        <v>19657329.032258064</v>
      </c>
      <c r="J901" s="122"/>
      <c r="K901" s="122"/>
      <c r="L901" s="122">
        <v>19317329.032258064</v>
      </c>
      <c r="M901" s="124"/>
      <c r="N901" s="124"/>
    </row>
    <row r="902" spans="1:14" ht="15" customHeight="1" x14ac:dyDescent="0.35">
      <c r="A902" s="21" t="s">
        <v>1018</v>
      </c>
      <c r="B902" s="19" t="s">
        <v>961</v>
      </c>
      <c r="C902" s="19" t="s">
        <v>1012</v>
      </c>
      <c r="D902" s="26" t="s">
        <v>60</v>
      </c>
      <c r="E902" s="25" t="s">
        <v>73</v>
      </c>
      <c r="F902" s="25" t="s">
        <v>74</v>
      </c>
      <c r="G902" s="25" t="s">
        <v>69</v>
      </c>
      <c r="H902" s="25" t="s">
        <v>69</v>
      </c>
      <c r="I902" s="122">
        <v>483561.29032258061</v>
      </c>
      <c r="J902" s="122"/>
      <c r="K902" s="122"/>
      <c r="L902" s="122">
        <v>475200</v>
      </c>
      <c r="M902" s="124"/>
      <c r="N902" s="124"/>
    </row>
    <row r="903" spans="1:14" ht="15" customHeight="1" x14ac:dyDescent="0.35">
      <c r="A903" s="21" t="s">
        <v>1019</v>
      </c>
      <c r="B903" s="19" t="s">
        <v>961</v>
      </c>
      <c r="C903" s="19" t="s">
        <v>1012</v>
      </c>
      <c r="D903" s="26" t="s">
        <v>60</v>
      </c>
      <c r="E903" s="25" t="s">
        <v>73</v>
      </c>
      <c r="F903" s="25" t="s">
        <v>74</v>
      </c>
      <c r="G903" s="25" t="s">
        <v>71</v>
      </c>
      <c r="H903" s="25" t="s">
        <v>71</v>
      </c>
      <c r="I903" s="122">
        <v>80541.93548387097</v>
      </c>
      <c r="J903" s="122"/>
      <c r="K903" s="122"/>
      <c r="L903" s="122">
        <v>79148.387096774197</v>
      </c>
      <c r="M903" s="124"/>
      <c r="N903" s="124"/>
    </row>
    <row r="904" spans="1:14" ht="15" customHeight="1" x14ac:dyDescent="0.35">
      <c r="A904" s="22" t="s">
        <v>1020</v>
      </c>
      <c r="B904" s="19" t="s">
        <v>961</v>
      </c>
      <c r="C904" s="19" t="s">
        <v>1012</v>
      </c>
      <c r="D904" s="26" t="s">
        <v>60</v>
      </c>
      <c r="E904" s="27" t="s">
        <v>61</v>
      </c>
      <c r="F904" s="27" t="s">
        <v>79</v>
      </c>
      <c r="G904" s="27" t="s">
        <v>63</v>
      </c>
      <c r="H904" s="27" t="s">
        <v>64</v>
      </c>
      <c r="I904" s="122">
        <v>13695922.580645161</v>
      </c>
      <c r="J904" s="122"/>
      <c r="K904" s="122"/>
      <c r="L904" s="122">
        <v>13459045.161290321</v>
      </c>
      <c r="M904" s="123"/>
      <c r="N904" s="123"/>
    </row>
    <row r="905" spans="1:14" ht="15" customHeight="1" x14ac:dyDescent="0.35">
      <c r="A905" s="21" t="s">
        <v>1021</v>
      </c>
      <c r="B905" s="19" t="s">
        <v>961</v>
      </c>
      <c r="C905" s="19" t="s">
        <v>1012</v>
      </c>
      <c r="D905" s="26" t="s">
        <v>60</v>
      </c>
      <c r="E905" s="27" t="s">
        <v>66</v>
      </c>
      <c r="F905" s="27" t="s">
        <v>79</v>
      </c>
      <c r="G905" s="27" t="s">
        <v>63</v>
      </c>
      <c r="H905" s="27" t="s">
        <v>67</v>
      </c>
      <c r="I905" s="122">
        <v>19174232.258064516</v>
      </c>
      <c r="J905" s="122"/>
      <c r="K905" s="122"/>
      <c r="L905" s="122">
        <v>18842606.451612901</v>
      </c>
      <c r="M905" s="123"/>
      <c r="N905" s="123"/>
    </row>
    <row r="906" spans="1:14" ht="15" customHeight="1" x14ac:dyDescent="0.35">
      <c r="A906" s="21" t="s">
        <v>1022</v>
      </c>
      <c r="B906" s="19" t="s">
        <v>961</v>
      </c>
      <c r="C906" s="19" t="s">
        <v>1012</v>
      </c>
      <c r="D906" s="26" t="s">
        <v>60</v>
      </c>
      <c r="E906" s="27" t="s">
        <v>66</v>
      </c>
      <c r="F906" s="27" t="s">
        <v>79</v>
      </c>
      <c r="G906" s="27" t="s">
        <v>69</v>
      </c>
      <c r="H906" s="27" t="s">
        <v>69</v>
      </c>
      <c r="I906" s="122">
        <v>456529.03225806449</v>
      </c>
      <c r="J906" s="122"/>
      <c r="K906" s="122"/>
      <c r="L906" s="122">
        <v>448619.35483870964</v>
      </c>
      <c r="M906" s="123"/>
      <c r="N906" s="123"/>
    </row>
    <row r="907" spans="1:14" ht="15" customHeight="1" x14ac:dyDescent="0.35">
      <c r="A907" s="21" t="s">
        <v>1023</v>
      </c>
      <c r="B907" s="19" t="s">
        <v>961</v>
      </c>
      <c r="C907" s="19" t="s">
        <v>1012</v>
      </c>
      <c r="D907" s="26" t="s">
        <v>60</v>
      </c>
      <c r="E907" s="27" t="s">
        <v>66</v>
      </c>
      <c r="F907" s="27" t="s">
        <v>79</v>
      </c>
      <c r="G907" s="27" t="s">
        <v>71</v>
      </c>
      <c r="H907" s="27" t="s">
        <v>71</v>
      </c>
      <c r="I907" s="122">
        <v>76051.612903225803</v>
      </c>
      <c r="J907" s="122"/>
      <c r="K907" s="122"/>
      <c r="L907" s="122">
        <v>74735.483870967742</v>
      </c>
      <c r="M907" s="123"/>
      <c r="N907" s="123"/>
    </row>
    <row r="908" spans="1:14" ht="15" customHeight="1" x14ac:dyDescent="0.35">
      <c r="A908" s="22" t="s">
        <v>1024</v>
      </c>
      <c r="B908" s="19" t="s">
        <v>961</v>
      </c>
      <c r="C908" s="19" t="s">
        <v>1012</v>
      </c>
      <c r="D908" s="26" t="s">
        <v>60</v>
      </c>
      <c r="E908" s="25" t="s">
        <v>113</v>
      </c>
      <c r="F908" s="25" t="s">
        <v>84</v>
      </c>
      <c r="G908" s="25" t="s">
        <v>63</v>
      </c>
      <c r="H908" s="25" t="s">
        <v>64</v>
      </c>
      <c r="I908" s="122">
        <v>14570206.451612903</v>
      </c>
      <c r="J908" s="122"/>
      <c r="K908" s="122"/>
      <c r="L908" s="122">
        <v>14318206.451612903</v>
      </c>
      <c r="M908" s="124"/>
      <c r="N908" s="124"/>
    </row>
    <row r="909" spans="1:14" ht="15" customHeight="1" x14ac:dyDescent="0.35">
      <c r="A909" s="21" t="s">
        <v>1025</v>
      </c>
      <c r="B909" s="19" t="s">
        <v>961</v>
      </c>
      <c r="C909" s="19" t="s">
        <v>1012</v>
      </c>
      <c r="D909" s="26" t="s">
        <v>60</v>
      </c>
      <c r="E909" s="25" t="s">
        <v>113</v>
      </c>
      <c r="F909" s="25" t="s">
        <v>84</v>
      </c>
      <c r="G909" s="25" t="s">
        <v>63</v>
      </c>
      <c r="H909" s="25" t="s">
        <v>67</v>
      </c>
      <c r="I909" s="122">
        <v>20398141.935483869</v>
      </c>
      <c r="J909" s="122"/>
      <c r="K909" s="122"/>
      <c r="L909" s="122">
        <v>20045354.838709679</v>
      </c>
      <c r="M909" s="124"/>
      <c r="N909" s="124"/>
    </row>
    <row r="910" spans="1:14" ht="15" customHeight="1" x14ac:dyDescent="0.35">
      <c r="A910" s="21" t="s">
        <v>1026</v>
      </c>
      <c r="B910" s="19" t="s">
        <v>961</v>
      </c>
      <c r="C910" s="19" t="s">
        <v>1012</v>
      </c>
      <c r="D910" s="26" t="s">
        <v>60</v>
      </c>
      <c r="E910" s="25" t="s">
        <v>113</v>
      </c>
      <c r="F910" s="25" t="s">
        <v>84</v>
      </c>
      <c r="G910" s="25" t="s">
        <v>69</v>
      </c>
      <c r="H910" s="25" t="s">
        <v>69</v>
      </c>
      <c r="I910" s="122">
        <v>485690.32258064515</v>
      </c>
      <c r="J910" s="122"/>
      <c r="K910" s="122"/>
      <c r="L910" s="122">
        <v>477290.32258064515</v>
      </c>
      <c r="M910" s="124"/>
      <c r="N910" s="124"/>
    </row>
    <row r="911" spans="1:14" ht="15" customHeight="1" x14ac:dyDescent="0.35">
      <c r="A911" s="21" t="s">
        <v>1027</v>
      </c>
      <c r="B911" s="19" t="s">
        <v>961</v>
      </c>
      <c r="C911" s="19" t="s">
        <v>1012</v>
      </c>
      <c r="D911" s="26" t="s">
        <v>60</v>
      </c>
      <c r="E911" s="25" t="s">
        <v>113</v>
      </c>
      <c r="F911" s="25" t="s">
        <v>84</v>
      </c>
      <c r="G911" s="25" t="s">
        <v>71</v>
      </c>
      <c r="H911" s="25" t="s">
        <v>71</v>
      </c>
      <c r="I911" s="122">
        <v>81006.451612903227</v>
      </c>
      <c r="J911" s="122"/>
      <c r="K911" s="122"/>
      <c r="L911" s="122">
        <v>79612.903225806454</v>
      </c>
      <c r="M911" s="124"/>
      <c r="N911" s="124"/>
    </row>
    <row r="912" spans="1:14" ht="15" customHeight="1" x14ac:dyDescent="0.35">
      <c r="A912" s="22" t="s">
        <v>1028</v>
      </c>
      <c r="B912" s="19" t="s">
        <v>961</v>
      </c>
      <c r="C912" s="19" t="s">
        <v>1012</v>
      </c>
      <c r="D912" s="26" t="s">
        <v>60</v>
      </c>
      <c r="E912" s="27" t="s">
        <v>61</v>
      </c>
      <c r="F912" s="27" t="s">
        <v>89</v>
      </c>
      <c r="G912" s="27" t="s">
        <v>63</v>
      </c>
      <c r="H912" s="27" t="s">
        <v>64</v>
      </c>
      <c r="I912" s="122">
        <v>15500116.129032258</v>
      </c>
      <c r="J912" s="122"/>
      <c r="K912" s="122"/>
      <c r="L912" s="122">
        <v>15232025.806451613</v>
      </c>
      <c r="M912" s="124"/>
      <c r="N912" s="124"/>
    </row>
    <row r="913" spans="1:14" ht="15" customHeight="1" x14ac:dyDescent="0.35">
      <c r="A913" s="21" t="s">
        <v>1029</v>
      </c>
      <c r="B913" s="19" t="s">
        <v>961</v>
      </c>
      <c r="C913" s="19" t="s">
        <v>1012</v>
      </c>
      <c r="D913" s="26" t="s">
        <v>60</v>
      </c>
      <c r="E913" s="27" t="s">
        <v>66</v>
      </c>
      <c r="F913" s="27" t="s">
        <v>89</v>
      </c>
      <c r="G913" s="27" t="s">
        <v>63</v>
      </c>
      <c r="H913" s="27" t="s">
        <v>67</v>
      </c>
      <c r="I913" s="122">
        <v>21700258.064516127</v>
      </c>
      <c r="J913" s="122"/>
      <c r="K913" s="122"/>
      <c r="L913" s="122">
        <v>21324941.935483869</v>
      </c>
      <c r="M913" s="124"/>
      <c r="N913" s="124"/>
    </row>
    <row r="914" spans="1:14" ht="15" customHeight="1" x14ac:dyDescent="0.35">
      <c r="A914" s="21" t="s">
        <v>1030</v>
      </c>
      <c r="B914" s="19" t="s">
        <v>961</v>
      </c>
      <c r="C914" s="19" t="s">
        <v>1012</v>
      </c>
      <c r="D914" s="26" t="s">
        <v>60</v>
      </c>
      <c r="E914" s="27" t="s">
        <v>66</v>
      </c>
      <c r="F914" s="27" t="s">
        <v>89</v>
      </c>
      <c r="G914" s="27" t="s">
        <v>69</v>
      </c>
      <c r="H914" s="27" t="s">
        <v>69</v>
      </c>
      <c r="I914" s="122">
        <v>516619.35483870964</v>
      </c>
      <c r="J914" s="122"/>
      <c r="K914" s="122"/>
      <c r="L914" s="122">
        <v>507677.41935483867</v>
      </c>
      <c r="M914" s="124"/>
      <c r="N914" s="124"/>
    </row>
    <row r="915" spans="1:14" ht="15" customHeight="1" x14ac:dyDescent="0.35">
      <c r="A915" s="21" t="s">
        <v>1031</v>
      </c>
      <c r="B915" s="19" t="s">
        <v>961</v>
      </c>
      <c r="C915" s="19" t="s">
        <v>1012</v>
      </c>
      <c r="D915" s="26" t="s">
        <v>60</v>
      </c>
      <c r="E915" s="27" t="s">
        <v>66</v>
      </c>
      <c r="F915" s="27" t="s">
        <v>89</v>
      </c>
      <c r="G915" s="27" t="s">
        <v>71</v>
      </c>
      <c r="H915" s="27" t="s">
        <v>71</v>
      </c>
      <c r="I915" s="122">
        <v>86090.322580645152</v>
      </c>
      <c r="J915" s="122"/>
      <c r="K915" s="122"/>
      <c r="L915" s="122">
        <v>84606.451612903227</v>
      </c>
      <c r="M915" s="124"/>
      <c r="N915" s="124"/>
    </row>
    <row r="916" spans="1:14" ht="15" customHeight="1" x14ac:dyDescent="0.35">
      <c r="A916" s="22" t="s">
        <v>1032</v>
      </c>
      <c r="B916" s="19" t="s">
        <v>961</v>
      </c>
      <c r="C916" s="19" t="s">
        <v>1012</v>
      </c>
      <c r="D916" s="26" t="s">
        <v>60</v>
      </c>
      <c r="E916" s="25" t="s">
        <v>113</v>
      </c>
      <c r="F916" s="25" t="s">
        <v>94</v>
      </c>
      <c r="G916" s="25" t="s">
        <v>63</v>
      </c>
      <c r="H916" s="25" t="s">
        <v>64</v>
      </c>
      <c r="I916" s="122">
        <v>16489522.580645161</v>
      </c>
      <c r="J916" s="122"/>
      <c r="K916" s="122"/>
      <c r="L916" s="122">
        <v>16204322.580645161</v>
      </c>
      <c r="M916" s="124"/>
      <c r="N916" s="124"/>
    </row>
    <row r="917" spans="1:14" ht="15" customHeight="1" x14ac:dyDescent="0.35">
      <c r="A917" s="21" t="s">
        <v>1033</v>
      </c>
      <c r="B917" s="19" t="s">
        <v>961</v>
      </c>
      <c r="C917" s="19" t="s">
        <v>1012</v>
      </c>
      <c r="D917" s="26" t="s">
        <v>60</v>
      </c>
      <c r="E917" s="25" t="s">
        <v>113</v>
      </c>
      <c r="F917" s="25" t="s">
        <v>94</v>
      </c>
      <c r="G917" s="25" t="s">
        <v>63</v>
      </c>
      <c r="H917" s="25" t="s">
        <v>67</v>
      </c>
      <c r="I917" s="122">
        <v>23085238.709677421</v>
      </c>
      <c r="J917" s="122"/>
      <c r="K917" s="122"/>
      <c r="L917" s="122">
        <v>22685974.193548385</v>
      </c>
      <c r="M917" s="124"/>
      <c r="N917" s="124"/>
    </row>
    <row r="918" spans="1:14" ht="15" customHeight="1" x14ac:dyDescent="0.35">
      <c r="A918" s="21" t="s">
        <v>1034</v>
      </c>
      <c r="B918" s="19" t="s">
        <v>961</v>
      </c>
      <c r="C918" s="19" t="s">
        <v>1012</v>
      </c>
      <c r="D918" s="26" t="s">
        <v>60</v>
      </c>
      <c r="E918" s="25" t="s">
        <v>113</v>
      </c>
      <c r="F918" s="25" t="s">
        <v>94</v>
      </c>
      <c r="G918" s="25" t="s">
        <v>69</v>
      </c>
      <c r="H918" s="25" t="s">
        <v>69</v>
      </c>
      <c r="I918" s="122">
        <v>549690.32258064509</v>
      </c>
      <c r="J918" s="122"/>
      <c r="K918" s="122"/>
      <c r="L918" s="122">
        <v>540193.54838709673</v>
      </c>
      <c r="M918" s="124"/>
      <c r="N918" s="124"/>
    </row>
    <row r="919" spans="1:14" ht="15" customHeight="1" x14ac:dyDescent="0.35">
      <c r="A919" s="21" t="s">
        <v>1035</v>
      </c>
      <c r="B919" s="19" t="s">
        <v>961</v>
      </c>
      <c r="C919" s="19" t="s">
        <v>1012</v>
      </c>
      <c r="D919" s="26" t="s">
        <v>60</v>
      </c>
      <c r="E919" s="25" t="s">
        <v>113</v>
      </c>
      <c r="F919" s="25" t="s">
        <v>94</v>
      </c>
      <c r="G919" s="25" t="s">
        <v>71</v>
      </c>
      <c r="H919" s="25" t="s">
        <v>71</v>
      </c>
      <c r="I919" s="122">
        <v>91638.709677419349</v>
      </c>
      <c r="J919" s="122"/>
      <c r="K919" s="122"/>
      <c r="L919" s="122">
        <v>90051.612903225803</v>
      </c>
      <c r="M919" s="124"/>
      <c r="N919" s="124"/>
    </row>
    <row r="920" spans="1:14" ht="15" customHeight="1" x14ac:dyDescent="0.35">
      <c r="A920" s="24" t="s">
        <v>1036</v>
      </c>
      <c r="B920" s="19" t="s">
        <v>961</v>
      </c>
      <c r="C920" s="19" t="s">
        <v>1037</v>
      </c>
      <c r="D920" s="26" t="s">
        <v>60</v>
      </c>
      <c r="E920" s="27" t="s">
        <v>61</v>
      </c>
      <c r="F920" s="27" t="s">
        <v>62</v>
      </c>
      <c r="G920" s="27" t="s">
        <v>63</v>
      </c>
      <c r="H920" s="27" t="s">
        <v>64</v>
      </c>
      <c r="I920" s="122">
        <v>9266451.6129032262</v>
      </c>
      <c r="J920" s="122"/>
      <c r="K920" s="122"/>
      <c r="L920" s="122">
        <v>8910412.9032258056</v>
      </c>
      <c r="M920" s="123"/>
      <c r="N920" s="123"/>
    </row>
    <row r="921" spans="1:14" ht="15" customHeight="1" x14ac:dyDescent="0.35">
      <c r="A921" s="21" t="s">
        <v>1038</v>
      </c>
      <c r="B921" s="19" t="s">
        <v>961</v>
      </c>
      <c r="C921" s="19" t="s">
        <v>1037</v>
      </c>
      <c r="D921" s="26" t="s">
        <v>60</v>
      </c>
      <c r="E921" s="27" t="s">
        <v>66</v>
      </c>
      <c r="F921" s="27" t="s">
        <v>62</v>
      </c>
      <c r="G921" s="27" t="s">
        <v>63</v>
      </c>
      <c r="H921" s="27" t="s">
        <v>67</v>
      </c>
      <c r="I921" s="122">
        <v>10722580.64516129</v>
      </c>
      <c r="J921" s="122"/>
      <c r="K921" s="122"/>
      <c r="L921" s="122">
        <v>10537122.580645161</v>
      </c>
      <c r="M921" s="123"/>
      <c r="N921" s="123"/>
    </row>
    <row r="922" spans="1:14" ht="15" customHeight="1" x14ac:dyDescent="0.35">
      <c r="A922" s="21" t="s">
        <v>1039</v>
      </c>
      <c r="B922" s="19" t="s">
        <v>961</v>
      </c>
      <c r="C922" s="19" t="s">
        <v>1037</v>
      </c>
      <c r="D922" s="26" t="s">
        <v>60</v>
      </c>
      <c r="E922" s="27" t="s">
        <v>66</v>
      </c>
      <c r="F922" s="27" t="s">
        <v>62</v>
      </c>
      <c r="G922" s="27" t="s">
        <v>69</v>
      </c>
      <c r="H922" s="27" t="s">
        <v>69</v>
      </c>
      <c r="I922" s="122">
        <v>255329.03225806452</v>
      </c>
      <c r="J922" s="122"/>
      <c r="K922" s="122"/>
      <c r="L922" s="122">
        <v>250916.12903225806</v>
      </c>
      <c r="M922" s="123"/>
      <c r="N922" s="123"/>
    </row>
    <row r="923" spans="1:14" ht="15" customHeight="1" x14ac:dyDescent="0.35">
      <c r="A923" s="21" t="s">
        <v>1040</v>
      </c>
      <c r="B923" s="19" t="s">
        <v>961</v>
      </c>
      <c r="C923" s="19" t="s">
        <v>1037</v>
      </c>
      <c r="D923" s="26" t="s">
        <v>60</v>
      </c>
      <c r="E923" s="27" t="s">
        <v>66</v>
      </c>
      <c r="F923" s="27" t="s">
        <v>62</v>
      </c>
      <c r="G923" s="27" t="s">
        <v>71</v>
      </c>
      <c r="H923" s="27" t="s">
        <v>71</v>
      </c>
      <c r="I923" s="122">
        <v>42554.838709677417</v>
      </c>
      <c r="J923" s="122"/>
      <c r="K923" s="122"/>
      <c r="L923" s="122">
        <v>41819.354838709674</v>
      </c>
      <c r="M923" s="123"/>
      <c r="N923" s="123"/>
    </row>
    <row r="924" spans="1:14" ht="15" customHeight="1" x14ac:dyDescent="0.35">
      <c r="A924" s="22" t="s">
        <v>1041</v>
      </c>
      <c r="B924" s="19" t="s">
        <v>961</v>
      </c>
      <c r="C924" s="19" t="s">
        <v>1037</v>
      </c>
      <c r="D924" s="26" t="s">
        <v>60</v>
      </c>
      <c r="E924" s="25" t="s">
        <v>73</v>
      </c>
      <c r="F924" s="25" t="s">
        <v>74</v>
      </c>
      <c r="G924" s="25" t="s">
        <v>63</v>
      </c>
      <c r="H924" s="25" t="s">
        <v>64</v>
      </c>
      <c r="I924" s="122">
        <v>8396580.6451612897</v>
      </c>
      <c r="J924" s="122"/>
      <c r="K924" s="122"/>
      <c r="L924" s="122">
        <v>8251354.8387096776</v>
      </c>
      <c r="M924" s="124"/>
      <c r="N924" s="124"/>
    </row>
    <row r="925" spans="1:14" ht="15" customHeight="1" x14ac:dyDescent="0.35">
      <c r="A925" s="21" t="s">
        <v>1042</v>
      </c>
      <c r="B925" s="19" t="s">
        <v>961</v>
      </c>
      <c r="C925" s="19" t="s">
        <v>1037</v>
      </c>
      <c r="D925" s="26" t="s">
        <v>60</v>
      </c>
      <c r="E925" s="25" t="s">
        <v>73</v>
      </c>
      <c r="F925" s="25" t="s">
        <v>74</v>
      </c>
      <c r="G925" s="25" t="s">
        <v>63</v>
      </c>
      <c r="H925" s="25" t="s">
        <v>67</v>
      </c>
      <c r="I925" s="122">
        <v>11460154.838709677</v>
      </c>
      <c r="J925" s="122"/>
      <c r="K925" s="122"/>
      <c r="L925" s="122">
        <v>11261948.387096774</v>
      </c>
      <c r="M925" s="124"/>
      <c r="N925" s="124"/>
    </row>
    <row r="926" spans="1:14" ht="15" customHeight="1" x14ac:dyDescent="0.35">
      <c r="A926" s="21" t="s">
        <v>1043</v>
      </c>
      <c r="B926" s="19" t="s">
        <v>961</v>
      </c>
      <c r="C926" s="19" t="s">
        <v>1037</v>
      </c>
      <c r="D926" s="26" t="s">
        <v>60</v>
      </c>
      <c r="E926" s="25" t="s">
        <v>73</v>
      </c>
      <c r="F926" s="25" t="s">
        <v>74</v>
      </c>
      <c r="G926" s="25" t="s">
        <v>69</v>
      </c>
      <c r="H926" s="25" t="s">
        <v>69</v>
      </c>
      <c r="I926" s="122">
        <v>279896.77419354836</v>
      </c>
      <c r="J926" s="122"/>
      <c r="K926" s="122"/>
      <c r="L926" s="122">
        <v>275045.16129032255</v>
      </c>
      <c r="M926" s="124"/>
      <c r="N926" s="124"/>
    </row>
    <row r="927" spans="1:14" ht="15" customHeight="1" x14ac:dyDescent="0.35">
      <c r="A927" s="21" t="s">
        <v>1044</v>
      </c>
      <c r="B927" s="19" t="s">
        <v>961</v>
      </c>
      <c r="C927" s="19" t="s">
        <v>1037</v>
      </c>
      <c r="D927" s="26" t="s">
        <v>60</v>
      </c>
      <c r="E927" s="25" t="s">
        <v>73</v>
      </c>
      <c r="F927" s="25" t="s">
        <v>74</v>
      </c>
      <c r="G927" s="25" t="s">
        <v>71</v>
      </c>
      <c r="H927" s="25" t="s">
        <v>71</v>
      </c>
      <c r="I927" s="122">
        <v>46658.06451612903</v>
      </c>
      <c r="J927" s="122"/>
      <c r="K927" s="122"/>
      <c r="L927" s="122">
        <v>45845.161290322576</v>
      </c>
      <c r="M927" s="124"/>
      <c r="N927" s="124"/>
    </row>
    <row r="928" spans="1:14" ht="15" customHeight="1" x14ac:dyDescent="0.35">
      <c r="A928" s="22" t="s">
        <v>1045</v>
      </c>
      <c r="B928" s="19" t="s">
        <v>961</v>
      </c>
      <c r="C928" s="19" t="s">
        <v>1037</v>
      </c>
      <c r="D928" s="26" t="s">
        <v>60</v>
      </c>
      <c r="E928" s="27" t="s">
        <v>61</v>
      </c>
      <c r="F928" s="27" t="s">
        <v>79</v>
      </c>
      <c r="G928" s="27" t="s">
        <v>63</v>
      </c>
      <c r="H928" s="27" t="s">
        <v>64</v>
      </c>
      <c r="I928" s="122">
        <v>8147858.064516129</v>
      </c>
      <c r="J928" s="122"/>
      <c r="K928" s="122"/>
      <c r="L928" s="122">
        <v>8006941.935483871</v>
      </c>
      <c r="M928" s="123"/>
      <c r="N928" s="123"/>
    </row>
    <row r="929" spans="1:14" ht="15" customHeight="1" x14ac:dyDescent="0.35">
      <c r="A929" s="21" t="s">
        <v>1046</v>
      </c>
      <c r="B929" s="19" t="s">
        <v>961</v>
      </c>
      <c r="C929" s="19" t="s">
        <v>1037</v>
      </c>
      <c r="D929" s="26" t="s">
        <v>60</v>
      </c>
      <c r="E929" s="27" t="s">
        <v>66</v>
      </c>
      <c r="F929" s="27" t="s">
        <v>79</v>
      </c>
      <c r="G929" s="27" t="s">
        <v>63</v>
      </c>
      <c r="H929" s="27" t="s">
        <v>67</v>
      </c>
      <c r="I929" s="122">
        <v>11406993.548387097</v>
      </c>
      <c r="J929" s="122"/>
      <c r="K929" s="122"/>
      <c r="L929" s="122">
        <v>11209703.22580645</v>
      </c>
      <c r="M929" s="123"/>
      <c r="N929" s="123"/>
    </row>
    <row r="930" spans="1:14" ht="15" customHeight="1" x14ac:dyDescent="0.35">
      <c r="A930" s="21" t="s">
        <v>1047</v>
      </c>
      <c r="B930" s="19" t="s">
        <v>961</v>
      </c>
      <c r="C930" s="19" t="s">
        <v>1037</v>
      </c>
      <c r="D930" s="26" t="s">
        <v>60</v>
      </c>
      <c r="E930" s="27" t="s">
        <v>66</v>
      </c>
      <c r="F930" s="27" t="s">
        <v>79</v>
      </c>
      <c r="G930" s="27" t="s">
        <v>69</v>
      </c>
      <c r="H930" s="27" t="s">
        <v>69</v>
      </c>
      <c r="I930" s="122">
        <v>271600</v>
      </c>
      <c r="J930" s="122"/>
      <c r="K930" s="122"/>
      <c r="L930" s="122">
        <v>266903.22580645158</v>
      </c>
      <c r="M930" s="123"/>
      <c r="N930" s="123"/>
    </row>
    <row r="931" spans="1:14" ht="15" customHeight="1" x14ac:dyDescent="0.35">
      <c r="A931" s="21" t="s">
        <v>1048</v>
      </c>
      <c r="B931" s="19" t="s">
        <v>961</v>
      </c>
      <c r="C931" s="19" t="s">
        <v>1037</v>
      </c>
      <c r="D931" s="26" t="s">
        <v>60</v>
      </c>
      <c r="E931" s="27" t="s">
        <v>66</v>
      </c>
      <c r="F931" s="27" t="s">
        <v>79</v>
      </c>
      <c r="G931" s="27" t="s">
        <v>71</v>
      </c>
      <c r="H931" s="27" t="s">
        <v>71</v>
      </c>
      <c r="I931" s="122">
        <v>45290.322580645159</v>
      </c>
      <c r="J931" s="122"/>
      <c r="K931" s="122"/>
      <c r="L931" s="122">
        <v>44503.225806451614</v>
      </c>
      <c r="M931" s="123"/>
      <c r="N931" s="123"/>
    </row>
    <row r="932" spans="1:14" ht="15" customHeight="1" x14ac:dyDescent="0.35">
      <c r="A932" s="22" t="s">
        <v>1049</v>
      </c>
      <c r="B932" s="19" t="s">
        <v>961</v>
      </c>
      <c r="C932" s="19" t="s">
        <v>1037</v>
      </c>
      <c r="D932" s="26" t="s">
        <v>60</v>
      </c>
      <c r="E932" s="25" t="s">
        <v>113</v>
      </c>
      <c r="F932" s="25" t="s">
        <v>84</v>
      </c>
      <c r="G932" s="25" t="s">
        <v>63</v>
      </c>
      <c r="H932" s="25" t="s">
        <v>64</v>
      </c>
      <c r="I932" s="122">
        <v>8667922.5806451607</v>
      </c>
      <c r="J932" s="122"/>
      <c r="K932" s="122"/>
      <c r="L932" s="122">
        <v>8518012.9032258056</v>
      </c>
      <c r="M932" s="124"/>
      <c r="N932" s="124"/>
    </row>
    <row r="933" spans="1:14" ht="15" customHeight="1" x14ac:dyDescent="0.35">
      <c r="A933" s="21" t="s">
        <v>1050</v>
      </c>
      <c r="B933" s="19" t="s">
        <v>961</v>
      </c>
      <c r="C933" s="19" t="s">
        <v>1037</v>
      </c>
      <c r="D933" s="26" t="s">
        <v>60</v>
      </c>
      <c r="E933" s="25" t="s">
        <v>113</v>
      </c>
      <c r="F933" s="25" t="s">
        <v>84</v>
      </c>
      <c r="G933" s="25" t="s">
        <v>63</v>
      </c>
      <c r="H933" s="25" t="s">
        <v>67</v>
      </c>
      <c r="I933" s="122">
        <v>12135122.580645161</v>
      </c>
      <c r="J933" s="122"/>
      <c r="K933" s="122"/>
      <c r="L933" s="122">
        <v>11925225.806451613</v>
      </c>
      <c r="M933" s="124"/>
      <c r="N933" s="124"/>
    </row>
    <row r="934" spans="1:14" ht="15" customHeight="1" x14ac:dyDescent="0.35">
      <c r="A934" s="21" t="s">
        <v>1051</v>
      </c>
      <c r="B934" s="19" t="s">
        <v>961</v>
      </c>
      <c r="C934" s="19" t="s">
        <v>1037</v>
      </c>
      <c r="D934" s="26" t="s">
        <v>60</v>
      </c>
      <c r="E934" s="25" t="s">
        <v>113</v>
      </c>
      <c r="F934" s="25" t="s">
        <v>84</v>
      </c>
      <c r="G934" s="25" t="s">
        <v>69</v>
      </c>
      <c r="H934" s="25" t="s">
        <v>69</v>
      </c>
      <c r="I934" s="122">
        <v>288967.74193548388</v>
      </c>
      <c r="J934" s="122"/>
      <c r="K934" s="122"/>
      <c r="L934" s="122">
        <v>283961.29032258067</v>
      </c>
      <c r="M934" s="124"/>
      <c r="N934" s="124"/>
    </row>
    <row r="935" spans="1:14" ht="15" customHeight="1" x14ac:dyDescent="0.35">
      <c r="A935" s="21" t="s">
        <v>1052</v>
      </c>
      <c r="B935" s="19" t="s">
        <v>961</v>
      </c>
      <c r="C935" s="19" t="s">
        <v>1037</v>
      </c>
      <c r="D935" s="26" t="s">
        <v>60</v>
      </c>
      <c r="E935" s="25" t="s">
        <v>113</v>
      </c>
      <c r="F935" s="25" t="s">
        <v>84</v>
      </c>
      <c r="G935" s="25" t="s">
        <v>71</v>
      </c>
      <c r="H935" s="25" t="s">
        <v>71</v>
      </c>
      <c r="I935" s="122">
        <v>48180.645161290318</v>
      </c>
      <c r="J935" s="122"/>
      <c r="K935" s="122"/>
      <c r="L935" s="122">
        <v>47341.93548387097</v>
      </c>
      <c r="M935" s="124"/>
      <c r="N935" s="124"/>
    </row>
    <row r="936" spans="1:14" ht="15" customHeight="1" x14ac:dyDescent="0.35">
      <c r="A936" s="22" t="s">
        <v>1053</v>
      </c>
      <c r="B936" s="19" t="s">
        <v>961</v>
      </c>
      <c r="C936" s="19" t="s">
        <v>1037</v>
      </c>
      <c r="D936" s="26" t="s">
        <v>60</v>
      </c>
      <c r="E936" s="27" t="s">
        <v>61</v>
      </c>
      <c r="F936" s="27" t="s">
        <v>89</v>
      </c>
      <c r="G936" s="27" t="s">
        <v>63</v>
      </c>
      <c r="H936" s="27" t="s">
        <v>64</v>
      </c>
      <c r="I936" s="122">
        <v>9221200</v>
      </c>
      <c r="J936" s="122"/>
      <c r="K936" s="122"/>
      <c r="L936" s="122">
        <v>9061716.1290322579</v>
      </c>
      <c r="M936" s="124"/>
      <c r="N936" s="124"/>
    </row>
    <row r="937" spans="1:14" ht="15" customHeight="1" x14ac:dyDescent="0.35">
      <c r="A937" s="21" t="s">
        <v>1054</v>
      </c>
      <c r="B937" s="19" t="s">
        <v>961</v>
      </c>
      <c r="C937" s="19" t="s">
        <v>1037</v>
      </c>
      <c r="D937" s="26" t="s">
        <v>60</v>
      </c>
      <c r="E937" s="27" t="s">
        <v>66</v>
      </c>
      <c r="F937" s="27" t="s">
        <v>89</v>
      </c>
      <c r="G937" s="27" t="s">
        <v>63</v>
      </c>
      <c r="H937" s="27" t="s">
        <v>67</v>
      </c>
      <c r="I937" s="122">
        <v>12909664.516129032</v>
      </c>
      <c r="J937" s="122"/>
      <c r="K937" s="122"/>
      <c r="L937" s="122">
        <v>12686387.096774193</v>
      </c>
      <c r="M937" s="124"/>
      <c r="N937" s="124"/>
    </row>
    <row r="938" spans="1:14" ht="15" customHeight="1" x14ac:dyDescent="0.35">
      <c r="A938" s="21" t="s">
        <v>1055</v>
      </c>
      <c r="B938" s="19" t="s">
        <v>961</v>
      </c>
      <c r="C938" s="19" t="s">
        <v>1037</v>
      </c>
      <c r="D938" s="26" t="s">
        <v>60</v>
      </c>
      <c r="E938" s="27" t="s">
        <v>66</v>
      </c>
      <c r="F938" s="27" t="s">
        <v>89</v>
      </c>
      <c r="G938" s="27" t="s">
        <v>69</v>
      </c>
      <c r="H938" s="27" t="s">
        <v>69</v>
      </c>
      <c r="I938" s="122">
        <v>307380.6451612903</v>
      </c>
      <c r="J938" s="122"/>
      <c r="K938" s="122"/>
      <c r="L938" s="122">
        <v>302064.51612903224</v>
      </c>
      <c r="M938" s="124"/>
      <c r="N938" s="124"/>
    </row>
    <row r="939" spans="1:14" ht="15" customHeight="1" x14ac:dyDescent="0.35">
      <c r="A939" s="21" t="s">
        <v>1056</v>
      </c>
      <c r="B939" s="19" t="s">
        <v>961</v>
      </c>
      <c r="C939" s="19" t="s">
        <v>1037</v>
      </c>
      <c r="D939" s="26" t="s">
        <v>60</v>
      </c>
      <c r="E939" s="27" t="s">
        <v>66</v>
      </c>
      <c r="F939" s="27" t="s">
        <v>89</v>
      </c>
      <c r="G939" s="27" t="s">
        <v>71</v>
      </c>
      <c r="H939" s="27" t="s">
        <v>71</v>
      </c>
      <c r="I939" s="122">
        <v>51225.806451612902</v>
      </c>
      <c r="J939" s="122"/>
      <c r="K939" s="122"/>
      <c r="L939" s="122">
        <v>50348.38709677419</v>
      </c>
      <c r="M939" s="124"/>
      <c r="N939" s="124"/>
    </row>
    <row r="940" spans="1:14" ht="15" customHeight="1" x14ac:dyDescent="0.35">
      <c r="A940" s="22" t="s">
        <v>1057</v>
      </c>
      <c r="B940" s="19" t="s">
        <v>961</v>
      </c>
      <c r="C940" s="19" t="s">
        <v>1037</v>
      </c>
      <c r="D940" s="26" t="s">
        <v>60</v>
      </c>
      <c r="E940" s="25" t="s">
        <v>113</v>
      </c>
      <c r="F940" s="25" t="s">
        <v>94</v>
      </c>
      <c r="G940" s="25" t="s">
        <v>63</v>
      </c>
      <c r="H940" s="25" t="s">
        <v>64</v>
      </c>
      <c r="I940" s="122">
        <v>9809780.6451612897</v>
      </c>
      <c r="J940" s="122"/>
      <c r="K940" s="122"/>
      <c r="L940" s="122">
        <v>9640129.0322580636</v>
      </c>
      <c r="M940" s="124"/>
      <c r="N940" s="124"/>
    </row>
    <row r="941" spans="1:14" ht="15" customHeight="1" x14ac:dyDescent="0.35">
      <c r="A941" s="21" t="s">
        <v>1058</v>
      </c>
      <c r="B941" s="19" t="s">
        <v>961</v>
      </c>
      <c r="C941" s="19" t="s">
        <v>1037</v>
      </c>
      <c r="D941" s="26" t="s">
        <v>60</v>
      </c>
      <c r="E941" s="25" t="s">
        <v>113</v>
      </c>
      <c r="F941" s="25" t="s">
        <v>94</v>
      </c>
      <c r="G941" s="25" t="s">
        <v>63</v>
      </c>
      <c r="H941" s="25" t="s">
        <v>67</v>
      </c>
      <c r="I941" s="122">
        <v>13733690.322580645</v>
      </c>
      <c r="J941" s="122"/>
      <c r="K941" s="122"/>
      <c r="L941" s="122">
        <v>13496167.741935484</v>
      </c>
      <c r="M941" s="124"/>
      <c r="N941" s="124"/>
    </row>
    <row r="942" spans="1:14" ht="15" customHeight="1" x14ac:dyDescent="0.35">
      <c r="A942" s="21" t="s">
        <v>1059</v>
      </c>
      <c r="B942" s="19" t="s">
        <v>961</v>
      </c>
      <c r="C942" s="19" t="s">
        <v>1037</v>
      </c>
      <c r="D942" s="26" t="s">
        <v>60</v>
      </c>
      <c r="E942" s="25" t="s">
        <v>113</v>
      </c>
      <c r="F942" s="25" t="s">
        <v>94</v>
      </c>
      <c r="G942" s="25" t="s">
        <v>69</v>
      </c>
      <c r="H942" s="25" t="s">
        <v>69</v>
      </c>
      <c r="I942" s="122">
        <v>327006.45161290321</v>
      </c>
      <c r="J942" s="122"/>
      <c r="K942" s="122"/>
      <c r="L942" s="122">
        <v>321354.83870967739</v>
      </c>
      <c r="M942" s="124"/>
      <c r="N942" s="124"/>
    </row>
    <row r="943" spans="1:14" ht="15" customHeight="1" x14ac:dyDescent="0.35">
      <c r="A943" s="21" t="s">
        <v>1060</v>
      </c>
      <c r="B943" s="19" t="s">
        <v>961</v>
      </c>
      <c r="C943" s="19" t="s">
        <v>1037</v>
      </c>
      <c r="D943" s="26" t="s">
        <v>60</v>
      </c>
      <c r="E943" s="25" t="s">
        <v>113</v>
      </c>
      <c r="F943" s="25" t="s">
        <v>94</v>
      </c>
      <c r="G943" s="25" t="s">
        <v>71</v>
      </c>
      <c r="H943" s="25" t="s">
        <v>71</v>
      </c>
      <c r="I943" s="122">
        <v>54503.225806451614</v>
      </c>
      <c r="J943" s="122"/>
      <c r="K943" s="122"/>
      <c r="L943" s="122">
        <v>53561.290322580644</v>
      </c>
      <c r="M943" s="124"/>
      <c r="N943" s="124"/>
    </row>
    <row r="944" spans="1:14" ht="15" customHeight="1" x14ac:dyDescent="0.35">
      <c r="A944" s="24" t="s">
        <v>1061</v>
      </c>
      <c r="B944" s="19" t="s">
        <v>961</v>
      </c>
      <c r="C944" s="25" t="s">
        <v>1062</v>
      </c>
      <c r="D944" s="26" t="s">
        <v>60</v>
      </c>
      <c r="E944" s="27" t="s">
        <v>61</v>
      </c>
      <c r="F944" s="27" t="s">
        <v>62</v>
      </c>
      <c r="G944" s="27" t="s">
        <v>63</v>
      </c>
      <c r="H944" s="27" t="s">
        <v>64</v>
      </c>
      <c r="I944" s="122">
        <v>9266451.6129032262</v>
      </c>
      <c r="J944" s="122"/>
      <c r="K944" s="122"/>
      <c r="L944" s="122">
        <v>8910412.9032258056</v>
      </c>
      <c r="M944" s="123"/>
      <c r="N944" s="123"/>
    </row>
    <row r="945" spans="1:14" ht="15" customHeight="1" x14ac:dyDescent="0.35">
      <c r="A945" s="21" t="s">
        <v>1063</v>
      </c>
      <c r="B945" s="19" t="s">
        <v>961</v>
      </c>
      <c r="C945" s="25" t="s">
        <v>1062</v>
      </c>
      <c r="D945" s="26" t="s">
        <v>60</v>
      </c>
      <c r="E945" s="27" t="s">
        <v>66</v>
      </c>
      <c r="F945" s="27" t="s">
        <v>62</v>
      </c>
      <c r="G945" s="27" t="s">
        <v>63</v>
      </c>
      <c r="H945" s="27" t="s">
        <v>67</v>
      </c>
      <c r="I945" s="122">
        <v>10722580.64516129</v>
      </c>
      <c r="J945" s="122"/>
      <c r="K945" s="122"/>
      <c r="L945" s="122">
        <v>10537122.580645161</v>
      </c>
      <c r="M945" s="123"/>
      <c r="N945" s="123"/>
    </row>
    <row r="946" spans="1:14" ht="15" customHeight="1" x14ac:dyDescent="0.35">
      <c r="A946" s="21" t="s">
        <v>1064</v>
      </c>
      <c r="B946" s="19" t="s">
        <v>961</v>
      </c>
      <c r="C946" s="25" t="s">
        <v>1062</v>
      </c>
      <c r="D946" s="26" t="s">
        <v>60</v>
      </c>
      <c r="E946" s="27" t="s">
        <v>66</v>
      </c>
      <c r="F946" s="27" t="s">
        <v>62</v>
      </c>
      <c r="G946" s="27" t="s">
        <v>69</v>
      </c>
      <c r="H946" s="27" t="s">
        <v>69</v>
      </c>
      <c r="I946" s="122">
        <v>255329.03225806452</v>
      </c>
      <c r="J946" s="122"/>
      <c r="K946" s="122"/>
      <c r="L946" s="122">
        <v>250916.12903225806</v>
      </c>
      <c r="M946" s="123"/>
      <c r="N946" s="123"/>
    </row>
    <row r="947" spans="1:14" ht="15" customHeight="1" x14ac:dyDescent="0.35">
      <c r="A947" s="21" t="s">
        <v>1065</v>
      </c>
      <c r="B947" s="19" t="s">
        <v>961</v>
      </c>
      <c r="C947" s="25" t="s">
        <v>1062</v>
      </c>
      <c r="D947" s="26" t="s">
        <v>60</v>
      </c>
      <c r="E947" s="27" t="s">
        <v>66</v>
      </c>
      <c r="F947" s="27" t="s">
        <v>62</v>
      </c>
      <c r="G947" s="27" t="s">
        <v>71</v>
      </c>
      <c r="H947" s="27" t="s">
        <v>71</v>
      </c>
      <c r="I947" s="122">
        <v>42554.838709677417</v>
      </c>
      <c r="J947" s="122"/>
      <c r="K947" s="122"/>
      <c r="L947" s="122">
        <v>41819.354838709674</v>
      </c>
      <c r="M947" s="123"/>
      <c r="N947" s="123"/>
    </row>
    <row r="948" spans="1:14" ht="15" customHeight="1" x14ac:dyDescent="0.35">
      <c r="A948" s="22" t="s">
        <v>1066</v>
      </c>
      <c r="B948" s="19" t="s">
        <v>961</v>
      </c>
      <c r="C948" s="19" t="s">
        <v>1062</v>
      </c>
      <c r="D948" s="26" t="s">
        <v>60</v>
      </c>
      <c r="E948" s="25" t="s">
        <v>73</v>
      </c>
      <c r="F948" s="25" t="s">
        <v>74</v>
      </c>
      <c r="G948" s="25" t="s">
        <v>63</v>
      </c>
      <c r="H948" s="25" t="s">
        <v>64</v>
      </c>
      <c r="I948" s="122">
        <v>8396580.6451612897</v>
      </c>
      <c r="J948" s="122"/>
      <c r="K948" s="122"/>
      <c r="L948" s="122">
        <v>8251354.8387096776</v>
      </c>
      <c r="M948" s="124"/>
      <c r="N948" s="124"/>
    </row>
    <row r="949" spans="1:14" ht="15" customHeight="1" x14ac:dyDescent="0.35">
      <c r="A949" s="21" t="s">
        <v>1067</v>
      </c>
      <c r="B949" s="19" t="s">
        <v>961</v>
      </c>
      <c r="C949" s="19" t="s">
        <v>1062</v>
      </c>
      <c r="D949" s="26" t="s">
        <v>60</v>
      </c>
      <c r="E949" s="25" t="s">
        <v>73</v>
      </c>
      <c r="F949" s="25" t="s">
        <v>74</v>
      </c>
      <c r="G949" s="25" t="s">
        <v>63</v>
      </c>
      <c r="H949" s="25" t="s">
        <v>67</v>
      </c>
      <c r="I949" s="122">
        <v>11460154.838709677</v>
      </c>
      <c r="J949" s="122"/>
      <c r="K949" s="122"/>
      <c r="L949" s="122">
        <v>11261948.387096774</v>
      </c>
      <c r="M949" s="124"/>
      <c r="N949" s="124"/>
    </row>
    <row r="950" spans="1:14" ht="15" customHeight="1" x14ac:dyDescent="0.35">
      <c r="A950" s="21" t="s">
        <v>1068</v>
      </c>
      <c r="B950" s="19" t="s">
        <v>961</v>
      </c>
      <c r="C950" s="19" t="s">
        <v>1062</v>
      </c>
      <c r="D950" s="26" t="s">
        <v>60</v>
      </c>
      <c r="E950" s="25" t="s">
        <v>73</v>
      </c>
      <c r="F950" s="25" t="s">
        <v>74</v>
      </c>
      <c r="G950" s="25" t="s">
        <v>69</v>
      </c>
      <c r="H950" s="25" t="s">
        <v>69</v>
      </c>
      <c r="I950" s="122">
        <v>279896.77419354836</v>
      </c>
      <c r="J950" s="122"/>
      <c r="K950" s="122"/>
      <c r="L950" s="122">
        <v>275045.16129032255</v>
      </c>
      <c r="M950" s="124"/>
      <c r="N950" s="124"/>
    </row>
    <row r="951" spans="1:14" ht="15" customHeight="1" x14ac:dyDescent="0.35">
      <c r="A951" s="21" t="s">
        <v>1069</v>
      </c>
      <c r="B951" s="19" t="s">
        <v>961</v>
      </c>
      <c r="C951" s="19" t="s">
        <v>1062</v>
      </c>
      <c r="D951" s="26" t="s">
        <v>60</v>
      </c>
      <c r="E951" s="25" t="s">
        <v>73</v>
      </c>
      <c r="F951" s="25" t="s">
        <v>74</v>
      </c>
      <c r="G951" s="25" t="s">
        <v>71</v>
      </c>
      <c r="H951" s="25" t="s">
        <v>71</v>
      </c>
      <c r="I951" s="122">
        <v>46658.06451612903</v>
      </c>
      <c r="J951" s="122"/>
      <c r="K951" s="122"/>
      <c r="L951" s="122">
        <v>45845.161290322576</v>
      </c>
      <c r="M951" s="124"/>
      <c r="N951" s="124"/>
    </row>
    <row r="952" spans="1:14" ht="15" customHeight="1" x14ac:dyDescent="0.35">
      <c r="A952" s="22" t="s">
        <v>1070</v>
      </c>
      <c r="B952" s="19" t="s">
        <v>961</v>
      </c>
      <c r="C952" s="25" t="s">
        <v>1062</v>
      </c>
      <c r="D952" s="26" t="s">
        <v>60</v>
      </c>
      <c r="E952" s="27" t="s">
        <v>61</v>
      </c>
      <c r="F952" s="27" t="s">
        <v>79</v>
      </c>
      <c r="G952" s="27" t="s">
        <v>63</v>
      </c>
      <c r="H952" s="27" t="s">
        <v>64</v>
      </c>
      <c r="I952" s="122">
        <v>8147858.064516129</v>
      </c>
      <c r="J952" s="122"/>
      <c r="K952" s="122"/>
      <c r="L952" s="122">
        <v>8006941.935483871</v>
      </c>
      <c r="M952" s="123"/>
      <c r="N952" s="123"/>
    </row>
    <row r="953" spans="1:14" ht="15" customHeight="1" x14ac:dyDescent="0.35">
      <c r="A953" s="21" t="s">
        <v>1071</v>
      </c>
      <c r="B953" s="19" t="s">
        <v>961</v>
      </c>
      <c r="C953" s="25" t="s">
        <v>1062</v>
      </c>
      <c r="D953" s="26" t="s">
        <v>60</v>
      </c>
      <c r="E953" s="27" t="s">
        <v>66</v>
      </c>
      <c r="F953" s="27" t="s">
        <v>79</v>
      </c>
      <c r="G953" s="27" t="s">
        <v>63</v>
      </c>
      <c r="H953" s="27" t="s">
        <v>67</v>
      </c>
      <c r="I953" s="122">
        <v>11406993.548387097</v>
      </c>
      <c r="J953" s="122"/>
      <c r="K953" s="122"/>
      <c r="L953" s="122">
        <v>11209703.22580645</v>
      </c>
      <c r="M953" s="123"/>
      <c r="N953" s="123"/>
    </row>
    <row r="954" spans="1:14" ht="15" customHeight="1" x14ac:dyDescent="0.35">
      <c r="A954" s="21" t="s">
        <v>1072</v>
      </c>
      <c r="B954" s="19" t="s">
        <v>961</v>
      </c>
      <c r="C954" s="25" t="s">
        <v>1062</v>
      </c>
      <c r="D954" s="26" t="s">
        <v>60</v>
      </c>
      <c r="E954" s="27" t="s">
        <v>66</v>
      </c>
      <c r="F954" s="27" t="s">
        <v>79</v>
      </c>
      <c r="G954" s="27" t="s">
        <v>69</v>
      </c>
      <c r="H954" s="27" t="s">
        <v>69</v>
      </c>
      <c r="I954" s="122">
        <v>271600</v>
      </c>
      <c r="J954" s="122"/>
      <c r="K954" s="122"/>
      <c r="L954" s="122">
        <v>266903.22580645158</v>
      </c>
      <c r="M954" s="123"/>
      <c r="N954" s="123"/>
    </row>
    <row r="955" spans="1:14" ht="15" customHeight="1" x14ac:dyDescent="0.35">
      <c r="A955" s="21" t="s">
        <v>1073</v>
      </c>
      <c r="B955" s="19" t="s">
        <v>961</v>
      </c>
      <c r="C955" s="25" t="s">
        <v>1062</v>
      </c>
      <c r="D955" s="26" t="s">
        <v>60</v>
      </c>
      <c r="E955" s="27" t="s">
        <v>66</v>
      </c>
      <c r="F955" s="27" t="s">
        <v>79</v>
      </c>
      <c r="G955" s="27" t="s">
        <v>71</v>
      </c>
      <c r="H955" s="27" t="s">
        <v>71</v>
      </c>
      <c r="I955" s="122">
        <v>45290.322580645159</v>
      </c>
      <c r="J955" s="122"/>
      <c r="K955" s="122"/>
      <c r="L955" s="122">
        <v>44503.225806451614</v>
      </c>
      <c r="M955" s="123"/>
      <c r="N955" s="123"/>
    </row>
    <row r="956" spans="1:14" ht="15" customHeight="1" x14ac:dyDescent="0.35">
      <c r="A956" s="22" t="s">
        <v>1074</v>
      </c>
      <c r="B956" s="19" t="s">
        <v>961</v>
      </c>
      <c r="C956" s="19" t="s">
        <v>1062</v>
      </c>
      <c r="D956" s="26" t="s">
        <v>60</v>
      </c>
      <c r="E956" s="25" t="s">
        <v>113</v>
      </c>
      <c r="F956" s="25" t="s">
        <v>84</v>
      </c>
      <c r="G956" s="25" t="s">
        <v>63</v>
      </c>
      <c r="H956" s="25" t="s">
        <v>64</v>
      </c>
      <c r="I956" s="122">
        <v>8667922.5806451607</v>
      </c>
      <c r="J956" s="122"/>
      <c r="K956" s="122"/>
      <c r="L956" s="122">
        <v>8518012.9032258056</v>
      </c>
      <c r="M956" s="124"/>
      <c r="N956" s="124"/>
    </row>
    <row r="957" spans="1:14" ht="15" customHeight="1" x14ac:dyDescent="0.35">
      <c r="A957" s="21" t="s">
        <v>1075</v>
      </c>
      <c r="B957" s="19" t="s">
        <v>961</v>
      </c>
      <c r="C957" s="19" t="s">
        <v>1062</v>
      </c>
      <c r="D957" s="26" t="s">
        <v>60</v>
      </c>
      <c r="E957" s="25" t="s">
        <v>113</v>
      </c>
      <c r="F957" s="25" t="s">
        <v>84</v>
      </c>
      <c r="G957" s="25" t="s">
        <v>63</v>
      </c>
      <c r="H957" s="25" t="s">
        <v>67</v>
      </c>
      <c r="I957" s="122">
        <v>12135122.580645161</v>
      </c>
      <c r="J957" s="122"/>
      <c r="K957" s="122"/>
      <c r="L957" s="122">
        <v>11925225.806451613</v>
      </c>
      <c r="M957" s="124"/>
      <c r="N957" s="124"/>
    </row>
    <row r="958" spans="1:14" ht="15" customHeight="1" x14ac:dyDescent="0.35">
      <c r="A958" s="21" t="s">
        <v>1076</v>
      </c>
      <c r="B958" s="19" t="s">
        <v>961</v>
      </c>
      <c r="C958" s="19" t="s">
        <v>1062</v>
      </c>
      <c r="D958" s="26" t="s">
        <v>60</v>
      </c>
      <c r="E958" s="25" t="s">
        <v>113</v>
      </c>
      <c r="F958" s="25" t="s">
        <v>84</v>
      </c>
      <c r="G958" s="25" t="s">
        <v>69</v>
      </c>
      <c r="H958" s="25" t="s">
        <v>69</v>
      </c>
      <c r="I958" s="122">
        <v>288967.74193548388</v>
      </c>
      <c r="J958" s="122"/>
      <c r="K958" s="122"/>
      <c r="L958" s="122">
        <v>283961.29032258067</v>
      </c>
      <c r="M958" s="124"/>
      <c r="N958" s="124"/>
    </row>
    <row r="959" spans="1:14" ht="15" customHeight="1" x14ac:dyDescent="0.35">
      <c r="A959" s="21" t="s">
        <v>1077</v>
      </c>
      <c r="B959" s="19" t="s">
        <v>961</v>
      </c>
      <c r="C959" s="19" t="s">
        <v>1062</v>
      </c>
      <c r="D959" s="26" t="s">
        <v>60</v>
      </c>
      <c r="E959" s="25" t="s">
        <v>113</v>
      </c>
      <c r="F959" s="25" t="s">
        <v>84</v>
      </c>
      <c r="G959" s="25" t="s">
        <v>71</v>
      </c>
      <c r="H959" s="25" t="s">
        <v>71</v>
      </c>
      <c r="I959" s="122">
        <v>48180.645161290318</v>
      </c>
      <c r="J959" s="122"/>
      <c r="K959" s="122"/>
      <c r="L959" s="122">
        <v>47341.93548387097</v>
      </c>
      <c r="M959" s="124"/>
      <c r="N959" s="124"/>
    </row>
    <row r="960" spans="1:14" ht="15" customHeight="1" x14ac:dyDescent="0.35">
      <c r="A960" s="22" t="s">
        <v>1078</v>
      </c>
      <c r="B960" s="19" t="s">
        <v>961</v>
      </c>
      <c r="C960" s="25" t="s">
        <v>1062</v>
      </c>
      <c r="D960" s="26" t="s">
        <v>60</v>
      </c>
      <c r="E960" s="27" t="s">
        <v>61</v>
      </c>
      <c r="F960" s="27" t="s">
        <v>89</v>
      </c>
      <c r="G960" s="27" t="s">
        <v>63</v>
      </c>
      <c r="H960" s="27" t="s">
        <v>64</v>
      </c>
      <c r="I960" s="122">
        <v>9221200</v>
      </c>
      <c r="J960" s="122"/>
      <c r="K960" s="122"/>
      <c r="L960" s="122">
        <v>9061716.1290322579</v>
      </c>
      <c r="M960" s="124"/>
      <c r="N960" s="124"/>
    </row>
    <row r="961" spans="1:14" ht="15" customHeight="1" x14ac:dyDescent="0.35">
      <c r="A961" s="21" t="s">
        <v>1079</v>
      </c>
      <c r="B961" s="19" t="s">
        <v>961</v>
      </c>
      <c r="C961" s="25" t="s">
        <v>1062</v>
      </c>
      <c r="D961" s="26" t="s">
        <v>60</v>
      </c>
      <c r="E961" s="27" t="s">
        <v>66</v>
      </c>
      <c r="F961" s="27" t="s">
        <v>89</v>
      </c>
      <c r="G961" s="27" t="s">
        <v>63</v>
      </c>
      <c r="H961" s="27" t="s">
        <v>67</v>
      </c>
      <c r="I961" s="122">
        <v>12909664.516129032</v>
      </c>
      <c r="J961" s="122"/>
      <c r="K961" s="122"/>
      <c r="L961" s="122">
        <v>12686387.096774193</v>
      </c>
      <c r="M961" s="124"/>
      <c r="N961" s="124"/>
    </row>
    <row r="962" spans="1:14" ht="15" customHeight="1" x14ac:dyDescent="0.35">
      <c r="A962" s="21" t="s">
        <v>1080</v>
      </c>
      <c r="B962" s="19" t="s">
        <v>961</v>
      </c>
      <c r="C962" s="25" t="s">
        <v>1062</v>
      </c>
      <c r="D962" s="26" t="s">
        <v>60</v>
      </c>
      <c r="E962" s="27" t="s">
        <v>66</v>
      </c>
      <c r="F962" s="27" t="s">
        <v>89</v>
      </c>
      <c r="G962" s="27" t="s">
        <v>69</v>
      </c>
      <c r="H962" s="27" t="s">
        <v>69</v>
      </c>
      <c r="I962" s="122">
        <v>307380.6451612903</v>
      </c>
      <c r="J962" s="122"/>
      <c r="K962" s="122"/>
      <c r="L962" s="122">
        <v>302064.51612903224</v>
      </c>
      <c r="M962" s="124"/>
      <c r="N962" s="124"/>
    </row>
    <row r="963" spans="1:14" ht="15" customHeight="1" x14ac:dyDescent="0.35">
      <c r="A963" s="21" t="s">
        <v>1081</v>
      </c>
      <c r="B963" s="19" t="s">
        <v>961</v>
      </c>
      <c r="C963" s="25" t="s">
        <v>1062</v>
      </c>
      <c r="D963" s="26" t="s">
        <v>60</v>
      </c>
      <c r="E963" s="27" t="s">
        <v>66</v>
      </c>
      <c r="F963" s="27" t="s">
        <v>89</v>
      </c>
      <c r="G963" s="27" t="s">
        <v>71</v>
      </c>
      <c r="H963" s="27" t="s">
        <v>71</v>
      </c>
      <c r="I963" s="122">
        <v>51225.806451612902</v>
      </c>
      <c r="J963" s="122"/>
      <c r="K963" s="122"/>
      <c r="L963" s="122">
        <v>50348.38709677419</v>
      </c>
      <c r="M963" s="124"/>
      <c r="N963" s="124"/>
    </row>
    <row r="964" spans="1:14" ht="15" customHeight="1" x14ac:dyDescent="0.35">
      <c r="A964" s="22" t="s">
        <v>1082</v>
      </c>
      <c r="B964" s="19" t="s">
        <v>961</v>
      </c>
      <c r="C964" s="19" t="s">
        <v>1062</v>
      </c>
      <c r="D964" s="26" t="s">
        <v>60</v>
      </c>
      <c r="E964" s="25" t="s">
        <v>113</v>
      </c>
      <c r="F964" s="25" t="s">
        <v>94</v>
      </c>
      <c r="G964" s="25" t="s">
        <v>63</v>
      </c>
      <c r="H964" s="25" t="s">
        <v>64</v>
      </c>
      <c r="I964" s="122">
        <v>9809780.6451612897</v>
      </c>
      <c r="J964" s="122"/>
      <c r="K964" s="122"/>
      <c r="L964" s="122">
        <v>9640129.0322580636</v>
      </c>
      <c r="M964" s="124"/>
      <c r="N964" s="124"/>
    </row>
    <row r="965" spans="1:14" ht="15" customHeight="1" x14ac:dyDescent="0.35">
      <c r="A965" s="21" t="s">
        <v>1083</v>
      </c>
      <c r="B965" s="19" t="s">
        <v>961</v>
      </c>
      <c r="C965" s="19" t="s">
        <v>1062</v>
      </c>
      <c r="D965" s="26" t="s">
        <v>60</v>
      </c>
      <c r="E965" s="25" t="s">
        <v>113</v>
      </c>
      <c r="F965" s="25" t="s">
        <v>94</v>
      </c>
      <c r="G965" s="25" t="s">
        <v>63</v>
      </c>
      <c r="H965" s="25" t="s">
        <v>67</v>
      </c>
      <c r="I965" s="122">
        <v>13733690.322580645</v>
      </c>
      <c r="J965" s="122"/>
      <c r="K965" s="122"/>
      <c r="L965" s="122">
        <v>13496167.741935484</v>
      </c>
      <c r="M965" s="124"/>
      <c r="N965" s="124"/>
    </row>
    <row r="966" spans="1:14" ht="15" customHeight="1" x14ac:dyDescent="0.35">
      <c r="A966" s="21" t="s">
        <v>1084</v>
      </c>
      <c r="B966" s="19" t="s">
        <v>961</v>
      </c>
      <c r="C966" s="19" t="s">
        <v>1062</v>
      </c>
      <c r="D966" s="26" t="s">
        <v>60</v>
      </c>
      <c r="E966" s="25" t="s">
        <v>113</v>
      </c>
      <c r="F966" s="25" t="s">
        <v>94</v>
      </c>
      <c r="G966" s="25" t="s">
        <v>69</v>
      </c>
      <c r="H966" s="25" t="s">
        <v>69</v>
      </c>
      <c r="I966" s="122">
        <v>327006.45161290321</v>
      </c>
      <c r="J966" s="122"/>
      <c r="K966" s="122"/>
      <c r="L966" s="122">
        <v>321354.83870967739</v>
      </c>
      <c r="M966" s="124"/>
      <c r="N966" s="124"/>
    </row>
    <row r="967" spans="1:14" ht="15" customHeight="1" x14ac:dyDescent="0.35">
      <c r="A967" s="21" t="s">
        <v>1085</v>
      </c>
      <c r="B967" s="19" t="s">
        <v>961</v>
      </c>
      <c r="C967" s="19" t="s">
        <v>1062</v>
      </c>
      <c r="D967" s="26" t="s">
        <v>60</v>
      </c>
      <c r="E967" s="25" t="s">
        <v>113</v>
      </c>
      <c r="F967" s="25" t="s">
        <v>94</v>
      </c>
      <c r="G967" s="25" t="s">
        <v>71</v>
      </c>
      <c r="H967" s="25" t="s">
        <v>71</v>
      </c>
      <c r="I967" s="122">
        <v>54503.225806451614</v>
      </c>
      <c r="J967" s="122"/>
      <c r="K967" s="122"/>
      <c r="L967" s="122">
        <v>53561.290322580644</v>
      </c>
      <c r="M967" s="124"/>
      <c r="N967" s="124"/>
    </row>
    <row r="968" spans="1:14" ht="15" customHeight="1" x14ac:dyDescent="0.35">
      <c r="A968" s="24" t="s">
        <v>1086</v>
      </c>
      <c r="B968" s="19" t="s">
        <v>961</v>
      </c>
      <c r="C968" s="19" t="s">
        <v>1087</v>
      </c>
      <c r="D968" s="26" t="s">
        <v>60</v>
      </c>
      <c r="E968" s="27" t="s">
        <v>61</v>
      </c>
      <c r="F968" s="27" t="s">
        <v>62</v>
      </c>
      <c r="G968" s="27" t="s">
        <v>63</v>
      </c>
      <c r="H968" s="27" t="s">
        <v>64</v>
      </c>
      <c r="I968" s="122">
        <v>6806890.3225806449</v>
      </c>
      <c r="J968" s="122"/>
      <c r="K968" s="122"/>
      <c r="L968" s="122">
        <v>6545367.7419354841</v>
      </c>
      <c r="M968" s="123"/>
      <c r="N968" s="123"/>
    </row>
    <row r="969" spans="1:14" ht="15" customHeight="1" x14ac:dyDescent="0.35">
      <c r="A969" s="21" t="s">
        <v>1088</v>
      </c>
      <c r="B969" s="19" t="s">
        <v>961</v>
      </c>
      <c r="C969" s="19" t="s">
        <v>1087</v>
      </c>
      <c r="D969" s="26" t="s">
        <v>60</v>
      </c>
      <c r="E969" s="27" t="s">
        <v>66</v>
      </c>
      <c r="F969" s="27" t="s">
        <v>62</v>
      </c>
      <c r="G969" s="27" t="s">
        <v>63</v>
      </c>
      <c r="H969" s="27" t="s">
        <v>67</v>
      </c>
      <c r="I969" s="122">
        <v>7876529.0322580645</v>
      </c>
      <c r="J969" s="122"/>
      <c r="K969" s="122"/>
      <c r="L969" s="122">
        <v>7740309.6774193542</v>
      </c>
      <c r="M969" s="123"/>
      <c r="N969" s="123"/>
    </row>
    <row r="970" spans="1:14" ht="15" customHeight="1" x14ac:dyDescent="0.35">
      <c r="A970" s="21" t="s">
        <v>1089</v>
      </c>
      <c r="B970" s="19" t="s">
        <v>961</v>
      </c>
      <c r="C970" s="19" t="s">
        <v>1087</v>
      </c>
      <c r="D970" s="26" t="s">
        <v>60</v>
      </c>
      <c r="E970" s="27" t="s">
        <v>66</v>
      </c>
      <c r="F970" s="27" t="s">
        <v>62</v>
      </c>
      <c r="G970" s="27" t="s">
        <v>69</v>
      </c>
      <c r="H970" s="27" t="s">
        <v>69</v>
      </c>
      <c r="I970" s="122">
        <v>187509.67741935482</v>
      </c>
      <c r="J970" s="122"/>
      <c r="K970" s="122"/>
      <c r="L970" s="122">
        <v>184270.96774193548</v>
      </c>
      <c r="M970" s="123"/>
      <c r="N970" s="123"/>
    </row>
    <row r="971" spans="1:14" ht="15" customHeight="1" x14ac:dyDescent="0.35">
      <c r="A971" s="21" t="s">
        <v>1090</v>
      </c>
      <c r="B971" s="19" t="s">
        <v>961</v>
      </c>
      <c r="C971" s="19" t="s">
        <v>1087</v>
      </c>
      <c r="D971" s="26" t="s">
        <v>60</v>
      </c>
      <c r="E971" s="27" t="s">
        <v>66</v>
      </c>
      <c r="F971" s="27" t="s">
        <v>62</v>
      </c>
      <c r="G971" s="27" t="s">
        <v>71</v>
      </c>
      <c r="H971" s="27" t="s">
        <v>71</v>
      </c>
      <c r="I971" s="122">
        <v>31238.709677419352</v>
      </c>
      <c r="J971" s="122"/>
      <c r="K971" s="122"/>
      <c r="L971" s="122">
        <v>30696.774193548386</v>
      </c>
      <c r="M971" s="123"/>
      <c r="N971" s="123"/>
    </row>
    <row r="972" spans="1:14" ht="14.5" x14ac:dyDescent="0.35">
      <c r="A972" s="22" t="s">
        <v>1091</v>
      </c>
      <c r="B972" s="19" t="s">
        <v>961</v>
      </c>
      <c r="C972" s="19" t="s">
        <v>1087</v>
      </c>
      <c r="D972" s="26" t="s">
        <v>60</v>
      </c>
      <c r="E972" s="25" t="s">
        <v>73</v>
      </c>
      <c r="F972" s="25" t="s">
        <v>74</v>
      </c>
      <c r="G972" s="25" t="s">
        <v>63</v>
      </c>
      <c r="H972" s="25" t="s">
        <v>64</v>
      </c>
      <c r="I972" s="122">
        <v>6339858.064516129</v>
      </c>
      <c r="J972" s="122"/>
      <c r="K972" s="122"/>
      <c r="L972" s="122">
        <v>6230219.3548387093</v>
      </c>
      <c r="M972" s="124"/>
      <c r="N972" s="124"/>
    </row>
    <row r="973" spans="1:14" ht="14.5" x14ac:dyDescent="0.35">
      <c r="A973" s="21" t="s">
        <v>1092</v>
      </c>
      <c r="B973" s="19" t="s">
        <v>961</v>
      </c>
      <c r="C973" s="19" t="s">
        <v>1087</v>
      </c>
      <c r="D973" s="26" t="s">
        <v>60</v>
      </c>
      <c r="E973" s="25" t="s">
        <v>73</v>
      </c>
      <c r="F973" s="25" t="s">
        <v>74</v>
      </c>
      <c r="G973" s="25" t="s">
        <v>63</v>
      </c>
      <c r="H973" s="25" t="s">
        <v>67</v>
      </c>
      <c r="I973" s="122">
        <v>8590296.7741935477</v>
      </c>
      <c r="J973" s="122"/>
      <c r="K973" s="122"/>
      <c r="L973" s="122">
        <v>8441729.0322580636</v>
      </c>
      <c r="M973" s="124"/>
      <c r="N973" s="124"/>
    </row>
    <row r="974" spans="1:14" ht="14.5" x14ac:dyDescent="0.35">
      <c r="A974" s="21" t="s">
        <v>1093</v>
      </c>
      <c r="B974" s="19" t="s">
        <v>961</v>
      </c>
      <c r="C974" s="19" t="s">
        <v>1087</v>
      </c>
      <c r="D974" s="26" t="s">
        <v>60</v>
      </c>
      <c r="E974" s="25" t="s">
        <v>73</v>
      </c>
      <c r="F974" s="25" t="s">
        <v>74</v>
      </c>
      <c r="G974" s="25" t="s">
        <v>69</v>
      </c>
      <c r="H974" s="25" t="s">
        <v>69</v>
      </c>
      <c r="I974" s="122">
        <v>211380.6451612903</v>
      </c>
      <c r="J974" s="122"/>
      <c r="K974" s="122"/>
      <c r="L974" s="122">
        <v>207729.03225806452</v>
      </c>
      <c r="M974" s="124"/>
      <c r="N974" s="124"/>
    </row>
    <row r="975" spans="1:14" ht="14.5" x14ac:dyDescent="0.35">
      <c r="A975" s="21" t="s">
        <v>1094</v>
      </c>
      <c r="B975" s="19" t="s">
        <v>961</v>
      </c>
      <c r="C975" s="19" t="s">
        <v>1087</v>
      </c>
      <c r="D975" s="26" t="s">
        <v>60</v>
      </c>
      <c r="E975" s="25" t="s">
        <v>73</v>
      </c>
      <c r="F975" s="25" t="s">
        <v>74</v>
      </c>
      <c r="G975" s="25" t="s">
        <v>71</v>
      </c>
      <c r="H975" s="25" t="s">
        <v>71</v>
      </c>
      <c r="I975" s="122">
        <v>35225.806451612902</v>
      </c>
      <c r="J975" s="122"/>
      <c r="K975" s="122"/>
      <c r="L975" s="122">
        <v>34619.354838709674</v>
      </c>
      <c r="M975" s="124"/>
      <c r="N975" s="124"/>
    </row>
    <row r="976" spans="1:14" ht="15" customHeight="1" x14ac:dyDescent="0.35">
      <c r="A976" s="22" t="s">
        <v>1095</v>
      </c>
      <c r="B976" s="19" t="s">
        <v>961</v>
      </c>
      <c r="C976" s="19" t="s">
        <v>1087</v>
      </c>
      <c r="D976" s="26" t="s">
        <v>60</v>
      </c>
      <c r="E976" s="27" t="s">
        <v>61</v>
      </c>
      <c r="F976" s="27" t="s">
        <v>79</v>
      </c>
      <c r="G976" s="27" t="s">
        <v>63</v>
      </c>
      <c r="H976" s="27" t="s">
        <v>64</v>
      </c>
      <c r="I976" s="122">
        <v>5985161.2903225804</v>
      </c>
      <c r="J976" s="122"/>
      <c r="K976" s="122"/>
      <c r="L976" s="122">
        <v>5881651.6129032252</v>
      </c>
      <c r="M976" s="123"/>
      <c r="N976" s="123"/>
    </row>
    <row r="977" spans="1:14" ht="15" customHeight="1" x14ac:dyDescent="0.35">
      <c r="A977" s="21" t="s">
        <v>1096</v>
      </c>
      <c r="B977" s="19" t="s">
        <v>961</v>
      </c>
      <c r="C977" s="19" t="s">
        <v>1087</v>
      </c>
      <c r="D977" s="26" t="s">
        <v>60</v>
      </c>
      <c r="E977" s="27" t="s">
        <v>66</v>
      </c>
      <c r="F977" s="27" t="s">
        <v>79</v>
      </c>
      <c r="G977" s="27" t="s">
        <v>63</v>
      </c>
      <c r="H977" s="27" t="s">
        <v>67</v>
      </c>
      <c r="I977" s="122">
        <v>8379303.2258064514</v>
      </c>
      <c r="J977" s="122"/>
      <c r="K977" s="122"/>
      <c r="L977" s="122">
        <v>8234374.1935483869</v>
      </c>
      <c r="M977" s="123"/>
      <c r="N977" s="123"/>
    </row>
    <row r="978" spans="1:14" ht="14.5" x14ac:dyDescent="0.35">
      <c r="A978" s="21" t="s">
        <v>1097</v>
      </c>
      <c r="B978" s="19" t="s">
        <v>961</v>
      </c>
      <c r="C978" s="19" t="s">
        <v>1087</v>
      </c>
      <c r="D978" s="26" t="s">
        <v>60</v>
      </c>
      <c r="E978" s="27" t="s">
        <v>66</v>
      </c>
      <c r="F978" s="27" t="s">
        <v>79</v>
      </c>
      <c r="G978" s="27" t="s">
        <v>69</v>
      </c>
      <c r="H978" s="27" t="s">
        <v>69</v>
      </c>
      <c r="I978" s="122">
        <v>199587.09677419355</v>
      </c>
      <c r="J978" s="122"/>
      <c r="K978" s="122"/>
      <c r="L978" s="122">
        <v>196129.03225806452</v>
      </c>
      <c r="M978" s="123"/>
      <c r="N978" s="123"/>
    </row>
    <row r="979" spans="1:14" ht="14.5" x14ac:dyDescent="0.35">
      <c r="A979" s="21" t="s">
        <v>1098</v>
      </c>
      <c r="B979" s="19" t="s">
        <v>961</v>
      </c>
      <c r="C979" s="19" t="s">
        <v>1087</v>
      </c>
      <c r="D979" s="26" t="s">
        <v>60</v>
      </c>
      <c r="E979" s="27" t="s">
        <v>66</v>
      </c>
      <c r="F979" s="27" t="s">
        <v>79</v>
      </c>
      <c r="G979" s="27" t="s">
        <v>71</v>
      </c>
      <c r="H979" s="27" t="s">
        <v>71</v>
      </c>
      <c r="I979" s="122">
        <v>33225.806451612902</v>
      </c>
      <c r="J979" s="122"/>
      <c r="K979" s="122"/>
      <c r="L979" s="122">
        <v>32658.06451612903</v>
      </c>
      <c r="M979" s="123"/>
      <c r="N979" s="123"/>
    </row>
    <row r="980" spans="1:14" ht="14.5" x14ac:dyDescent="0.35">
      <c r="A980" s="22" t="s">
        <v>1099</v>
      </c>
      <c r="B980" s="19" t="s">
        <v>961</v>
      </c>
      <c r="C980" s="19" t="s">
        <v>1087</v>
      </c>
      <c r="D980" s="26" t="s">
        <v>60</v>
      </c>
      <c r="E980" s="25" t="s">
        <v>113</v>
      </c>
      <c r="F980" s="25" t="s">
        <v>84</v>
      </c>
      <c r="G980" s="25" t="s">
        <v>63</v>
      </c>
      <c r="H980" s="25" t="s">
        <v>64</v>
      </c>
      <c r="I980" s="122">
        <v>6367238.7096774196</v>
      </c>
      <c r="J980" s="122"/>
      <c r="K980" s="122"/>
      <c r="L980" s="122">
        <v>6257109.6774193542</v>
      </c>
      <c r="M980" s="124"/>
      <c r="N980" s="124"/>
    </row>
    <row r="981" spans="1:14" ht="14.5" x14ac:dyDescent="0.35">
      <c r="A981" s="21" t="s">
        <v>1100</v>
      </c>
      <c r="B981" s="19" t="s">
        <v>961</v>
      </c>
      <c r="C981" s="19" t="s">
        <v>1087</v>
      </c>
      <c r="D981" s="26" t="s">
        <v>60</v>
      </c>
      <c r="E981" s="25" t="s">
        <v>113</v>
      </c>
      <c r="F981" s="25" t="s">
        <v>84</v>
      </c>
      <c r="G981" s="25" t="s">
        <v>63</v>
      </c>
      <c r="H981" s="25" t="s">
        <v>67</v>
      </c>
      <c r="I981" s="122">
        <v>8914167.7419354841</v>
      </c>
      <c r="J981" s="122"/>
      <c r="K981" s="122"/>
      <c r="L981" s="122">
        <v>8760000</v>
      </c>
      <c r="M981" s="124"/>
      <c r="N981" s="124"/>
    </row>
    <row r="982" spans="1:14" ht="14.5" x14ac:dyDescent="0.35">
      <c r="A982" s="21" t="s">
        <v>1101</v>
      </c>
      <c r="B982" s="19" t="s">
        <v>961</v>
      </c>
      <c r="C982" s="19" t="s">
        <v>1087</v>
      </c>
      <c r="D982" s="26" t="s">
        <v>60</v>
      </c>
      <c r="E982" s="25" t="s">
        <v>113</v>
      </c>
      <c r="F982" s="25" t="s">
        <v>84</v>
      </c>
      <c r="G982" s="25" t="s">
        <v>69</v>
      </c>
      <c r="H982" s="25" t="s">
        <v>69</v>
      </c>
      <c r="I982" s="122">
        <v>212270.96774193548</v>
      </c>
      <c r="J982" s="122"/>
      <c r="K982" s="122"/>
      <c r="L982" s="122">
        <v>208593.54838709676</v>
      </c>
      <c r="M982" s="124"/>
      <c r="N982" s="124"/>
    </row>
    <row r="983" spans="1:14" ht="14.5" x14ac:dyDescent="0.35">
      <c r="A983" s="21" t="s">
        <v>1102</v>
      </c>
      <c r="B983" s="19" t="s">
        <v>961</v>
      </c>
      <c r="C983" s="19" t="s">
        <v>1087</v>
      </c>
      <c r="D983" s="26" t="s">
        <v>60</v>
      </c>
      <c r="E983" s="25" t="s">
        <v>113</v>
      </c>
      <c r="F983" s="25" t="s">
        <v>84</v>
      </c>
      <c r="G983" s="25" t="s">
        <v>71</v>
      </c>
      <c r="H983" s="25" t="s">
        <v>71</v>
      </c>
      <c r="I983" s="122">
        <v>35354.838709677417</v>
      </c>
      <c r="J983" s="122"/>
      <c r="K983" s="122"/>
      <c r="L983" s="122">
        <v>34735.483870967742</v>
      </c>
      <c r="M983" s="124"/>
      <c r="N983" s="124"/>
    </row>
    <row r="984" spans="1:14" ht="14.5" x14ac:dyDescent="0.35">
      <c r="A984" s="22" t="s">
        <v>1103</v>
      </c>
      <c r="B984" s="19" t="s">
        <v>961</v>
      </c>
      <c r="C984" s="19" t="s">
        <v>1087</v>
      </c>
      <c r="D984" s="26" t="s">
        <v>60</v>
      </c>
      <c r="E984" s="27" t="s">
        <v>61</v>
      </c>
      <c r="F984" s="27" t="s">
        <v>89</v>
      </c>
      <c r="G984" s="27" t="s">
        <v>63</v>
      </c>
      <c r="H984" s="27" t="s">
        <v>64</v>
      </c>
      <c r="I984" s="122">
        <v>6773703.2258064514</v>
      </c>
      <c r="J984" s="122"/>
      <c r="K984" s="122"/>
      <c r="L984" s="122">
        <v>6656554.8387096776</v>
      </c>
      <c r="M984" s="124"/>
      <c r="N984" s="124"/>
    </row>
    <row r="985" spans="1:14" ht="14.5" x14ac:dyDescent="0.35">
      <c r="A985" s="21" t="s">
        <v>1104</v>
      </c>
      <c r="B985" s="19" t="s">
        <v>961</v>
      </c>
      <c r="C985" s="19" t="s">
        <v>1087</v>
      </c>
      <c r="D985" s="26" t="s">
        <v>60</v>
      </c>
      <c r="E985" s="27" t="s">
        <v>66</v>
      </c>
      <c r="F985" s="27" t="s">
        <v>89</v>
      </c>
      <c r="G985" s="27" t="s">
        <v>63</v>
      </c>
      <c r="H985" s="27" t="s">
        <v>67</v>
      </c>
      <c r="I985" s="122">
        <v>9483109.6774193551</v>
      </c>
      <c r="J985" s="122"/>
      <c r="K985" s="122"/>
      <c r="L985" s="122">
        <v>9319083.8709677421</v>
      </c>
      <c r="M985" s="124"/>
      <c r="N985" s="124"/>
    </row>
    <row r="986" spans="1:14" ht="14.5" x14ac:dyDescent="0.35">
      <c r="A986" s="21" t="s">
        <v>1105</v>
      </c>
      <c r="B986" s="19" t="s">
        <v>961</v>
      </c>
      <c r="C986" s="19" t="s">
        <v>1087</v>
      </c>
      <c r="D986" s="26" t="s">
        <v>60</v>
      </c>
      <c r="E986" s="27" t="s">
        <v>66</v>
      </c>
      <c r="F986" s="27" t="s">
        <v>89</v>
      </c>
      <c r="G986" s="27" t="s">
        <v>69</v>
      </c>
      <c r="H986" s="27" t="s">
        <v>69</v>
      </c>
      <c r="I986" s="122">
        <v>225832.25806451612</v>
      </c>
      <c r="J986" s="122"/>
      <c r="K986" s="122"/>
      <c r="L986" s="122">
        <v>221935.48387096773</v>
      </c>
      <c r="M986" s="124"/>
      <c r="N986" s="124"/>
    </row>
    <row r="987" spans="1:14" ht="14.5" x14ac:dyDescent="0.35">
      <c r="A987" s="21" t="s">
        <v>1106</v>
      </c>
      <c r="B987" s="19" t="s">
        <v>961</v>
      </c>
      <c r="C987" s="19" t="s">
        <v>1087</v>
      </c>
      <c r="D987" s="26" t="s">
        <v>60</v>
      </c>
      <c r="E987" s="27" t="s">
        <v>66</v>
      </c>
      <c r="F987" s="27" t="s">
        <v>89</v>
      </c>
      <c r="G987" s="27" t="s">
        <v>71</v>
      </c>
      <c r="H987" s="27" t="s">
        <v>71</v>
      </c>
      <c r="I987" s="122">
        <v>37587.096774193546</v>
      </c>
      <c r="J987" s="122"/>
      <c r="K987" s="122"/>
      <c r="L987" s="122">
        <v>36941.93548387097</v>
      </c>
      <c r="M987" s="124"/>
      <c r="N987" s="124"/>
    </row>
    <row r="988" spans="1:14" ht="14.5" x14ac:dyDescent="0.35">
      <c r="A988" s="22" t="s">
        <v>1107</v>
      </c>
      <c r="B988" s="19" t="s">
        <v>961</v>
      </c>
      <c r="C988" s="19" t="s">
        <v>1087</v>
      </c>
      <c r="D988" s="26" t="s">
        <v>60</v>
      </c>
      <c r="E988" s="25" t="s">
        <v>113</v>
      </c>
      <c r="F988" s="25" t="s">
        <v>94</v>
      </c>
      <c r="G988" s="25" t="s">
        <v>63</v>
      </c>
      <c r="H988" s="25" t="s">
        <v>64</v>
      </c>
      <c r="I988" s="122">
        <v>7206051.6129032252</v>
      </c>
      <c r="J988" s="122"/>
      <c r="K988" s="122"/>
      <c r="L988" s="122">
        <v>7081419.3548387093</v>
      </c>
      <c r="M988" s="124"/>
      <c r="N988" s="124"/>
    </row>
    <row r="989" spans="1:14" ht="14.5" x14ac:dyDescent="0.35">
      <c r="A989" s="21" t="s">
        <v>1108</v>
      </c>
      <c r="B989" s="19" t="s">
        <v>961</v>
      </c>
      <c r="C989" s="19" t="s">
        <v>1087</v>
      </c>
      <c r="D989" s="26" t="s">
        <v>60</v>
      </c>
      <c r="E989" s="25" t="s">
        <v>113</v>
      </c>
      <c r="F989" s="25" t="s">
        <v>94</v>
      </c>
      <c r="G989" s="25" t="s">
        <v>63</v>
      </c>
      <c r="H989" s="25" t="s">
        <v>67</v>
      </c>
      <c r="I989" s="122">
        <v>10088387.096774193</v>
      </c>
      <c r="J989" s="122"/>
      <c r="K989" s="122"/>
      <c r="L989" s="122">
        <v>9913896.7741935477</v>
      </c>
      <c r="M989" s="124"/>
      <c r="N989" s="124"/>
    </row>
    <row r="990" spans="1:14" ht="14.5" x14ac:dyDescent="0.35">
      <c r="A990" s="21" t="s">
        <v>1109</v>
      </c>
      <c r="B990" s="19" t="s">
        <v>961</v>
      </c>
      <c r="C990" s="19" t="s">
        <v>1087</v>
      </c>
      <c r="D990" s="26" t="s">
        <v>60</v>
      </c>
      <c r="E990" s="25" t="s">
        <v>113</v>
      </c>
      <c r="F990" s="25" t="s">
        <v>94</v>
      </c>
      <c r="G990" s="25" t="s">
        <v>69</v>
      </c>
      <c r="H990" s="25" t="s">
        <v>69</v>
      </c>
      <c r="I990" s="122">
        <v>240258.06451612903</v>
      </c>
      <c r="J990" s="122"/>
      <c r="K990" s="122"/>
      <c r="L990" s="122">
        <v>236103.22580645161</v>
      </c>
      <c r="M990" s="124"/>
      <c r="N990" s="124"/>
    </row>
    <row r="991" spans="1:14" ht="14.5" x14ac:dyDescent="0.35">
      <c r="A991" s="21" t="s">
        <v>1110</v>
      </c>
      <c r="B991" s="19" t="s">
        <v>961</v>
      </c>
      <c r="C991" s="19" t="s">
        <v>1087</v>
      </c>
      <c r="D991" s="26" t="s">
        <v>60</v>
      </c>
      <c r="E991" s="25" t="s">
        <v>113</v>
      </c>
      <c r="F991" s="25" t="s">
        <v>94</v>
      </c>
      <c r="G991" s="25" t="s">
        <v>71</v>
      </c>
      <c r="H991" s="25" t="s">
        <v>71</v>
      </c>
      <c r="I991" s="122">
        <v>40051.612903225803</v>
      </c>
      <c r="J991" s="122"/>
      <c r="K991" s="122"/>
      <c r="L991" s="122">
        <v>39367.741935483871</v>
      </c>
      <c r="M991" s="124"/>
      <c r="N991" s="124"/>
    </row>
    <row r="992" spans="1:14" ht="15" customHeight="1" x14ac:dyDescent="0.35">
      <c r="A992" s="24" t="s">
        <v>1111</v>
      </c>
      <c r="B992" s="19" t="s">
        <v>961</v>
      </c>
      <c r="C992" s="25" t="s">
        <v>1112</v>
      </c>
      <c r="D992" s="26" t="s">
        <v>60</v>
      </c>
      <c r="E992" s="27" t="s">
        <v>61</v>
      </c>
      <c r="F992" s="27" t="s">
        <v>62</v>
      </c>
      <c r="G992" s="27" t="s">
        <v>63</v>
      </c>
      <c r="H992" s="27" t="s">
        <v>64</v>
      </c>
      <c r="I992" s="122">
        <v>6806890.3225806449</v>
      </c>
      <c r="J992" s="122"/>
      <c r="K992" s="122"/>
      <c r="L992" s="122">
        <v>6545367.7419354841</v>
      </c>
      <c r="M992" s="123"/>
      <c r="N992" s="123"/>
    </row>
    <row r="993" spans="1:14" ht="15" customHeight="1" x14ac:dyDescent="0.35">
      <c r="A993" s="21" t="s">
        <v>1113</v>
      </c>
      <c r="B993" s="19" t="s">
        <v>961</v>
      </c>
      <c r="C993" s="25" t="s">
        <v>1112</v>
      </c>
      <c r="D993" s="26" t="s">
        <v>60</v>
      </c>
      <c r="E993" s="27" t="s">
        <v>66</v>
      </c>
      <c r="F993" s="27" t="s">
        <v>62</v>
      </c>
      <c r="G993" s="27" t="s">
        <v>63</v>
      </c>
      <c r="H993" s="27" t="s">
        <v>67</v>
      </c>
      <c r="I993" s="122">
        <v>7876503.2258064514</v>
      </c>
      <c r="J993" s="122"/>
      <c r="K993" s="122"/>
      <c r="L993" s="122">
        <v>7740283.8709677421</v>
      </c>
      <c r="M993" s="123"/>
      <c r="N993" s="123"/>
    </row>
    <row r="994" spans="1:14" ht="15" customHeight="1" x14ac:dyDescent="0.35">
      <c r="A994" s="21" t="s">
        <v>1114</v>
      </c>
      <c r="B994" s="19" t="s">
        <v>961</v>
      </c>
      <c r="C994" s="25" t="s">
        <v>1112</v>
      </c>
      <c r="D994" s="26" t="s">
        <v>60</v>
      </c>
      <c r="E994" s="27" t="s">
        <v>66</v>
      </c>
      <c r="F994" s="27" t="s">
        <v>62</v>
      </c>
      <c r="G994" s="27" t="s">
        <v>69</v>
      </c>
      <c r="H994" s="27" t="s">
        <v>69</v>
      </c>
      <c r="I994" s="122">
        <v>187535.48387096773</v>
      </c>
      <c r="J994" s="122"/>
      <c r="K994" s="122"/>
      <c r="L994" s="122">
        <v>184296.77419354839</v>
      </c>
      <c r="M994" s="123"/>
      <c r="N994" s="123"/>
    </row>
    <row r="995" spans="1:14" ht="15" customHeight="1" x14ac:dyDescent="0.35">
      <c r="A995" s="21" t="s">
        <v>1115</v>
      </c>
      <c r="B995" s="19" t="s">
        <v>961</v>
      </c>
      <c r="C995" s="25" t="s">
        <v>1112</v>
      </c>
      <c r="D995" s="26" t="s">
        <v>60</v>
      </c>
      <c r="E995" s="27" t="s">
        <v>66</v>
      </c>
      <c r="F995" s="27" t="s">
        <v>62</v>
      </c>
      <c r="G995" s="27" t="s">
        <v>71</v>
      </c>
      <c r="H995" s="27" t="s">
        <v>71</v>
      </c>
      <c r="I995" s="122">
        <v>31264.516129032258</v>
      </c>
      <c r="J995" s="122"/>
      <c r="K995" s="122"/>
      <c r="L995" s="122">
        <v>30722.580645161288</v>
      </c>
      <c r="M995" s="123"/>
      <c r="N995" s="123"/>
    </row>
    <row r="996" spans="1:14" ht="15" customHeight="1" x14ac:dyDescent="0.35">
      <c r="A996" s="22" t="s">
        <v>1116</v>
      </c>
      <c r="B996" s="19" t="s">
        <v>961</v>
      </c>
      <c r="C996" s="19" t="s">
        <v>1112</v>
      </c>
      <c r="D996" s="26" t="s">
        <v>60</v>
      </c>
      <c r="E996" s="25" t="s">
        <v>73</v>
      </c>
      <c r="F996" s="25" t="s">
        <v>74</v>
      </c>
      <c r="G996" s="25" t="s">
        <v>63</v>
      </c>
      <c r="H996" s="25" t="s">
        <v>64</v>
      </c>
      <c r="I996" s="122">
        <v>6339909.6774193542</v>
      </c>
      <c r="J996" s="122"/>
      <c r="K996" s="122"/>
      <c r="L996" s="122">
        <v>6230258.064516129</v>
      </c>
      <c r="M996" s="124"/>
      <c r="N996" s="124"/>
    </row>
    <row r="997" spans="1:14" ht="15" customHeight="1" x14ac:dyDescent="0.35">
      <c r="A997" s="21" t="s">
        <v>1117</v>
      </c>
      <c r="B997" s="19" t="s">
        <v>961</v>
      </c>
      <c r="C997" s="19" t="s">
        <v>1112</v>
      </c>
      <c r="D997" s="26" t="s">
        <v>60</v>
      </c>
      <c r="E997" s="25" t="s">
        <v>73</v>
      </c>
      <c r="F997" s="25" t="s">
        <v>74</v>
      </c>
      <c r="G997" s="25" t="s">
        <v>63</v>
      </c>
      <c r="H997" s="25" t="s">
        <v>67</v>
      </c>
      <c r="I997" s="122">
        <v>8590335.4838709682</v>
      </c>
      <c r="J997" s="122"/>
      <c r="K997" s="122"/>
      <c r="L997" s="122">
        <v>8441767.7419354841</v>
      </c>
      <c r="M997" s="124"/>
      <c r="N997" s="124"/>
    </row>
    <row r="998" spans="1:14" ht="15" customHeight="1" x14ac:dyDescent="0.35">
      <c r="A998" s="21" t="s">
        <v>1118</v>
      </c>
      <c r="B998" s="19" t="s">
        <v>961</v>
      </c>
      <c r="C998" s="19" t="s">
        <v>1112</v>
      </c>
      <c r="D998" s="26" t="s">
        <v>60</v>
      </c>
      <c r="E998" s="25" t="s">
        <v>73</v>
      </c>
      <c r="F998" s="25" t="s">
        <v>74</v>
      </c>
      <c r="G998" s="25" t="s">
        <v>69</v>
      </c>
      <c r="H998" s="25" t="s">
        <v>69</v>
      </c>
      <c r="I998" s="122">
        <v>211354.83870967742</v>
      </c>
      <c r="J998" s="122"/>
      <c r="K998" s="122"/>
      <c r="L998" s="122">
        <v>207690.32258064515</v>
      </c>
      <c r="M998" s="124"/>
      <c r="N998" s="124"/>
    </row>
    <row r="999" spans="1:14" ht="15" customHeight="1" x14ac:dyDescent="0.35">
      <c r="A999" s="21" t="s">
        <v>1119</v>
      </c>
      <c r="B999" s="19" t="s">
        <v>961</v>
      </c>
      <c r="C999" s="19" t="s">
        <v>1112</v>
      </c>
      <c r="D999" s="26" t="s">
        <v>60</v>
      </c>
      <c r="E999" s="25" t="s">
        <v>73</v>
      </c>
      <c r="F999" s="25" t="s">
        <v>74</v>
      </c>
      <c r="G999" s="25" t="s">
        <v>71</v>
      </c>
      <c r="H999" s="25" t="s">
        <v>71</v>
      </c>
      <c r="I999" s="122">
        <v>35238.709677419356</v>
      </c>
      <c r="J999" s="122"/>
      <c r="K999" s="122"/>
      <c r="L999" s="122">
        <v>34632.258064516129</v>
      </c>
      <c r="M999" s="124"/>
      <c r="N999" s="124"/>
    </row>
    <row r="1000" spans="1:14" ht="15" customHeight="1" x14ac:dyDescent="0.35">
      <c r="A1000" s="22" t="s">
        <v>1120</v>
      </c>
      <c r="B1000" s="19" t="s">
        <v>961</v>
      </c>
      <c r="C1000" s="25" t="s">
        <v>1112</v>
      </c>
      <c r="D1000" s="26" t="s">
        <v>60</v>
      </c>
      <c r="E1000" s="27" t="s">
        <v>61</v>
      </c>
      <c r="F1000" s="27" t="s">
        <v>79</v>
      </c>
      <c r="G1000" s="27" t="s">
        <v>63</v>
      </c>
      <c r="H1000" s="27" t="s">
        <v>64</v>
      </c>
      <c r="I1000" s="122">
        <v>5985212.9032258065</v>
      </c>
      <c r="J1000" s="122"/>
      <c r="K1000" s="122"/>
      <c r="L1000" s="122">
        <v>5881703.2258064514</v>
      </c>
      <c r="M1000" s="123"/>
      <c r="N1000" s="123"/>
    </row>
    <row r="1001" spans="1:14" ht="15" customHeight="1" x14ac:dyDescent="0.35">
      <c r="A1001" s="21" t="s">
        <v>1121</v>
      </c>
      <c r="B1001" s="19" t="s">
        <v>961</v>
      </c>
      <c r="C1001" s="25" t="s">
        <v>1112</v>
      </c>
      <c r="D1001" s="26" t="s">
        <v>60</v>
      </c>
      <c r="E1001" s="27" t="s">
        <v>66</v>
      </c>
      <c r="F1001" s="27" t="s">
        <v>79</v>
      </c>
      <c r="G1001" s="27" t="s">
        <v>63</v>
      </c>
      <c r="H1001" s="27" t="s">
        <v>67</v>
      </c>
      <c r="I1001" s="122">
        <v>8379290.3225806449</v>
      </c>
      <c r="J1001" s="122"/>
      <c r="K1001" s="122"/>
      <c r="L1001" s="122">
        <v>8234361.2903225804</v>
      </c>
      <c r="M1001" s="123"/>
      <c r="N1001" s="123"/>
    </row>
    <row r="1002" spans="1:14" ht="15" customHeight="1" x14ac:dyDescent="0.35">
      <c r="A1002" s="21" t="s">
        <v>1122</v>
      </c>
      <c r="B1002" s="19" t="s">
        <v>961</v>
      </c>
      <c r="C1002" s="25" t="s">
        <v>1112</v>
      </c>
      <c r="D1002" s="26" t="s">
        <v>60</v>
      </c>
      <c r="E1002" s="27" t="s">
        <v>66</v>
      </c>
      <c r="F1002" s="27" t="s">
        <v>79</v>
      </c>
      <c r="G1002" s="27" t="s">
        <v>69</v>
      </c>
      <c r="H1002" s="27" t="s">
        <v>69</v>
      </c>
      <c r="I1002" s="122">
        <v>199522.58064516127</v>
      </c>
      <c r="J1002" s="122"/>
      <c r="K1002" s="122"/>
      <c r="L1002" s="122">
        <v>196064.51612903224</v>
      </c>
      <c r="M1002" s="123"/>
      <c r="N1002" s="123"/>
    </row>
    <row r="1003" spans="1:14" ht="15" customHeight="1" x14ac:dyDescent="0.35">
      <c r="A1003" s="21" t="s">
        <v>1123</v>
      </c>
      <c r="B1003" s="19" t="s">
        <v>961</v>
      </c>
      <c r="C1003" s="25" t="s">
        <v>1112</v>
      </c>
      <c r="D1003" s="26" t="s">
        <v>60</v>
      </c>
      <c r="E1003" s="27" t="s">
        <v>66</v>
      </c>
      <c r="F1003" s="27" t="s">
        <v>79</v>
      </c>
      <c r="G1003" s="27" t="s">
        <v>71</v>
      </c>
      <c r="H1003" s="27" t="s">
        <v>71</v>
      </c>
      <c r="I1003" s="122">
        <v>33277.419354838712</v>
      </c>
      <c r="J1003" s="122"/>
      <c r="K1003" s="122"/>
      <c r="L1003" s="122">
        <v>32696.774193548386</v>
      </c>
      <c r="M1003" s="123"/>
      <c r="N1003" s="123"/>
    </row>
    <row r="1004" spans="1:14" ht="15" customHeight="1" x14ac:dyDescent="0.35">
      <c r="A1004" s="22" t="s">
        <v>1124</v>
      </c>
      <c r="B1004" s="19" t="s">
        <v>961</v>
      </c>
      <c r="C1004" s="19" t="s">
        <v>1112</v>
      </c>
      <c r="D1004" s="26" t="s">
        <v>60</v>
      </c>
      <c r="E1004" s="25" t="s">
        <v>113</v>
      </c>
      <c r="F1004" s="25" t="s">
        <v>84</v>
      </c>
      <c r="G1004" s="25" t="s">
        <v>63</v>
      </c>
      <c r="H1004" s="25" t="s">
        <v>64</v>
      </c>
      <c r="I1004" s="122">
        <v>6367251.6129032252</v>
      </c>
      <c r="J1004" s="122"/>
      <c r="K1004" s="122"/>
      <c r="L1004" s="122">
        <v>6257122.5806451607</v>
      </c>
      <c r="M1004" s="124"/>
      <c r="N1004" s="124"/>
    </row>
    <row r="1005" spans="1:14" ht="15" customHeight="1" x14ac:dyDescent="0.35">
      <c r="A1005" s="21" t="s">
        <v>1125</v>
      </c>
      <c r="B1005" s="19" t="s">
        <v>961</v>
      </c>
      <c r="C1005" s="19" t="s">
        <v>1112</v>
      </c>
      <c r="D1005" s="26" t="s">
        <v>60</v>
      </c>
      <c r="E1005" s="25" t="s">
        <v>113</v>
      </c>
      <c r="F1005" s="25" t="s">
        <v>84</v>
      </c>
      <c r="G1005" s="25" t="s">
        <v>63</v>
      </c>
      <c r="H1005" s="25" t="s">
        <v>67</v>
      </c>
      <c r="I1005" s="122">
        <v>8914129.0322580636</v>
      </c>
      <c r="J1005" s="122"/>
      <c r="K1005" s="122"/>
      <c r="L1005" s="122">
        <v>8759961.2903225813</v>
      </c>
      <c r="M1005" s="124"/>
      <c r="N1005" s="124"/>
    </row>
    <row r="1006" spans="1:14" ht="15" customHeight="1" x14ac:dyDescent="0.35">
      <c r="A1006" s="21" t="s">
        <v>1126</v>
      </c>
      <c r="B1006" s="19" t="s">
        <v>961</v>
      </c>
      <c r="C1006" s="19" t="s">
        <v>1112</v>
      </c>
      <c r="D1006" s="26" t="s">
        <v>60</v>
      </c>
      <c r="E1006" s="25" t="s">
        <v>113</v>
      </c>
      <c r="F1006" s="25" t="s">
        <v>84</v>
      </c>
      <c r="G1006" s="25" t="s">
        <v>69</v>
      </c>
      <c r="H1006" s="25" t="s">
        <v>69</v>
      </c>
      <c r="I1006" s="122">
        <v>212258.06451612903</v>
      </c>
      <c r="J1006" s="122"/>
      <c r="K1006" s="122"/>
      <c r="L1006" s="122">
        <v>208580.6451612903</v>
      </c>
      <c r="M1006" s="124"/>
      <c r="N1006" s="124"/>
    </row>
    <row r="1007" spans="1:14" ht="15" customHeight="1" x14ac:dyDescent="0.35">
      <c r="A1007" s="21" t="s">
        <v>1127</v>
      </c>
      <c r="B1007" s="19" t="s">
        <v>961</v>
      </c>
      <c r="C1007" s="19" t="s">
        <v>1112</v>
      </c>
      <c r="D1007" s="26" t="s">
        <v>60</v>
      </c>
      <c r="E1007" s="25" t="s">
        <v>113</v>
      </c>
      <c r="F1007" s="25" t="s">
        <v>84</v>
      </c>
      <c r="G1007" s="25" t="s">
        <v>71</v>
      </c>
      <c r="H1007" s="25" t="s">
        <v>71</v>
      </c>
      <c r="I1007" s="122">
        <v>35393.548387096773</v>
      </c>
      <c r="J1007" s="122"/>
      <c r="K1007" s="122"/>
      <c r="L1007" s="122">
        <v>34774.193548387098</v>
      </c>
      <c r="M1007" s="124"/>
      <c r="N1007" s="124"/>
    </row>
    <row r="1008" spans="1:14" ht="15" customHeight="1" x14ac:dyDescent="0.35">
      <c r="A1008" s="22" t="s">
        <v>1128</v>
      </c>
      <c r="B1008" s="19" t="s">
        <v>961</v>
      </c>
      <c r="C1008" s="25" t="s">
        <v>1112</v>
      </c>
      <c r="D1008" s="26" t="s">
        <v>60</v>
      </c>
      <c r="E1008" s="27" t="s">
        <v>61</v>
      </c>
      <c r="F1008" s="27" t="s">
        <v>89</v>
      </c>
      <c r="G1008" s="27" t="s">
        <v>63</v>
      </c>
      <c r="H1008" s="27" t="s">
        <v>64</v>
      </c>
      <c r="I1008" s="122">
        <v>6773664.5161290318</v>
      </c>
      <c r="J1008" s="122"/>
      <c r="K1008" s="122"/>
      <c r="L1008" s="122">
        <v>6656516.1290322579</v>
      </c>
      <c r="M1008" s="124"/>
      <c r="N1008" s="124"/>
    </row>
    <row r="1009" spans="1:14" ht="15" customHeight="1" x14ac:dyDescent="0.35">
      <c r="A1009" s="21" t="s">
        <v>1129</v>
      </c>
      <c r="B1009" s="19" t="s">
        <v>961</v>
      </c>
      <c r="C1009" s="25" t="s">
        <v>1112</v>
      </c>
      <c r="D1009" s="26" t="s">
        <v>60</v>
      </c>
      <c r="E1009" s="27" t="s">
        <v>66</v>
      </c>
      <c r="F1009" s="27" t="s">
        <v>89</v>
      </c>
      <c r="G1009" s="27" t="s">
        <v>63</v>
      </c>
      <c r="H1009" s="27" t="s">
        <v>67</v>
      </c>
      <c r="I1009" s="122">
        <v>9483109.6774193551</v>
      </c>
      <c r="J1009" s="122"/>
      <c r="K1009" s="122"/>
      <c r="L1009" s="122">
        <v>9319083.8709677421</v>
      </c>
      <c r="M1009" s="124"/>
      <c r="N1009" s="124"/>
    </row>
    <row r="1010" spans="1:14" ht="15" customHeight="1" x14ac:dyDescent="0.35">
      <c r="A1010" s="21" t="s">
        <v>1130</v>
      </c>
      <c r="B1010" s="19" t="s">
        <v>961</v>
      </c>
      <c r="C1010" s="25" t="s">
        <v>1112</v>
      </c>
      <c r="D1010" s="26" t="s">
        <v>60</v>
      </c>
      <c r="E1010" s="27" t="s">
        <v>66</v>
      </c>
      <c r="F1010" s="27" t="s">
        <v>89</v>
      </c>
      <c r="G1010" s="27" t="s">
        <v>69</v>
      </c>
      <c r="H1010" s="27" t="s">
        <v>69</v>
      </c>
      <c r="I1010" s="122">
        <v>225793.54838709676</v>
      </c>
      <c r="J1010" s="122"/>
      <c r="K1010" s="122"/>
      <c r="L1010" s="122">
        <v>221896.77419354839</v>
      </c>
      <c r="M1010" s="124"/>
      <c r="N1010" s="124"/>
    </row>
    <row r="1011" spans="1:14" ht="15" customHeight="1" x14ac:dyDescent="0.35">
      <c r="A1011" s="21" t="s">
        <v>1131</v>
      </c>
      <c r="B1011" s="19" t="s">
        <v>961</v>
      </c>
      <c r="C1011" s="25" t="s">
        <v>1112</v>
      </c>
      <c r="D1011" s="26" t="s">
        <v>60</v>
      </c>
      <c r="E1011" s="27" t="s">
        <v>66</v>
      </c>
      <c r="F1011" s="27" t="s">
        <v>89</v>
      </c>
      <c r="G1011" s="27" t="s">
        <v>71</v>
      </c>
      <c r="H1011" s="27" t="s">
        <v>71</v>
      </c>
      <c r="I1011" s="122">
        <v>37638.709677419356</v>
      </c>
      <c r="J1011" s="122"/>
      <c r="K1011" s="122"/>
      <c r="L1011" s="122">
        <v>36993.548387096773</v>
      </c>
      <c r="M1011" s="124"/>
      <c r="N1011" s="124"/>
    </row>
    <row r="1012" spans="1:14" ht="15" customHeight="1" x14ac:dyDescent="0.35">
      <c r="A1012" s="22" t="s">
        <v>1132</v>
      </c>
      <c r="B1012" s="19" t="s">
        <v>961</v>
      </c>
      <c r="C1012" s="19" t="s">
        <v>1112</v>
      </c>
      <c r="D1012" s="26" t="s">
        <v>60</v>
      </c>
      <c r="E1012" s="25" t="s">
        <v>113</v>
      </c>
      <c r="F1012" s="25" t="s">
        <v>94</v>
      </c>
      <c r="G1012" s="25" t="s">
        <v>63</v>
      </c>
      <c r="H1012" s="25" t="s">
        <v>64</v>
      </c>
      <c r="I1012" s="122">
        <v>7206012.9032258065</v>
      </c>
      <c r="J1012" s="122"/>
      <c r="K1012" s="122"/>
      <c r="L1012" s="122">
        <v>7081380.6451612897</v>
      </c>
      <c r="M1012" s="124"/>
      <c r="N1012" s="124"/>
    </row>
    <row r="1013" spans="1:14" ht="15" customHeight="1" x14ac:dyDescent="0.35">
      <c r="A1013" s="21" t="s">
        <v>1133</v>
      </c>
      <c r="B1013" s="19" t="s">
        <v>961</v>
      </c>
      <c r="C1013" s="19" t="s">
        <v>1112</v>
      </c>
      <c r="D1013" s="26" t="s">
        <v>60</v>
      </c>
      <c r="E1013" s="25" t="s">
        <v>113</v>
      </c>
      <c r="F1013" s="25" t="s">
        <v>94</v>
      </c>
      <c r="G1013" s="25" t="s">
        <v>63</v>
      </c>
      <c r="H1013" s="25" t="s">
        <v>67</v>
      </c>
      <c r="I1013" s="122">
        <v>10088400</v>
      </c>
      <c r="J1013" s="122"/>
      <c r="K1013" s="122"/>
      <c r="L1013" s="122">
        <v>9913909.6774193551</v>
      </c>
      <c r="M1013" s="124"/>
      <c r="N1013" s="124"/>
    </row>
    <row r="1014" spans="1:14" ht="15" customHeight="1" x14ac:dyDescent="0.35">
      <c r="A1014" s="21" t="s">
        <v>1134</v>
      </c>
      <c r="B1014" s="19" t="s">
        <v>961</v>
      </c>
      <c r="C1014" s="19" t="s">
        <v>1112</v>
      </c>
      <c r="D1014" s="26" t="s">
        <v>60</v>
      </c>
      <c r="E1014" s="25" t="s">
        <v>113</v>
      </c>
      <c r="F1014" s="25" t="s">
        <v>94</v>
      </c>
      <c r="G1014" s="25" t="s">
        <v>69</v>
      </c>
      <c r="H1014" s="25" t="s">
        <v>69</v>
      </c>
      <c r="I1014" s="122">
        <v>240219.35483870967</v>
      </c>
      <c r="J1014" s="122"/>
      <c r="K1014" s="122"/>
      <c r="L1014" s="122">
        <v>236064.51612903224</v>
      </c>
      <c r="M1014" s="124"/>
      <c r="N1014" s="124"/>
    </row>
    <row r="1015" spans="1:14" ht="15" customHeight="1" x14ac:dyDescent="0.35">
      <c r="A1015" s="21" t="s">
        <v>1135</v>
      </c>
      <c r="B1015" s="19" t="s">
        <v>961</v>
      </c>
      <c r="C1015" s="19" t="s">
        <v>1112</v>
      </c>
      <c r="D1015" s="26" t="s">
        <v>60</v>
      </c>
      <c r="E1015" s="25" t="s">
        <v>113</v>
      </c>
      <c r="F1015" s="25" t="s">
        <v>94</v>
      </c>
      <c r="G1015" s="25" t="s">
        <v>71</v>
      </c>
      <c r="H1015" s="25" t="s">
        <v>71</v>
      </c>
      <c r="I1015" s="122">
        <v>40038.709677419356</v>
      </c>
      <c r="J1015" s="122"/>
      <c r="K1015" s="122"/>
      <c r="L1015" s="122">
        <v>39341.93548387097</v>
      </c>
      <c r="M1015" s="124"/>
      <c r="N1015" s="124"/>
    </row>
    <row r="1016" spans="1:14" ht="15" customHeight="1" x14ac:dyDescent="0.35">
      <c r="A1016" s="24" t="s">
        <v>1136</v>
      </c>
      <c r="B1016" s="25" t="s">
        <v>1137</v>
      </c>
      <c r="C1016" s="25" t="s">
        <v>1138</v>
      </c>
      <c r="D1016" s="26" t="s">
        <v>60</v>
      </c>
      <c r="E1016" s="27" t="s">
        <v>61</v>
      </c>
      <c r="F1016" s="27" t="s">
        <v>62</v>
      </c>
      <c r="G1016" s="27" t="s">
        <v>63</v>
      </c>
      <c r="H1016" s="27" t="s">
        <v>64</v>
      </c>
      <c r="I1016" s="122">
        <v>22603393.548387095</v>
      </c>
      <c r="J1016" s="122"/>
      <c r="K1016" s="122"/>
      <c r="L1016" s="122">
        <v>21734890.322580643</v>
      </c>
      <c r="M1016" s="123"/>
      <c r="N1016" s="123"/>
    </row>
    <row r="1017" spans="1:14" ht="15" customHeight="1" x14ac:dyDescent="0.35">
      <c r="A1017" s="21" t="s">
        <v>1139</v>
      </c>
      <c r="B1017" s="25" t="s">
        <v>1137</v>
      </c>
      <c r="C1017" s="25" t="s">
        <v>1138</v>
      </c>
      <c r="D1017" s="26" t="s">
        <v>60</v>
      </c>
      <c r="E1017" s="27" t="s">
        <v>66</v>
      </c>
      <c r="F1017" s="27" t="s">
        <v>62</v>
      </c>
      <c r="G1017" s="27" t="s">
        <v>63</v>
      </c>
      <c r="H1017" s="27" t="s">
        <v>67</v>
      </c>
      <c r="I1017" s="122">
        <v>26155251.612903226</v>
      </c>
      <c r="J1017" s="122"/>
      <c r="K1017" s="122"/>
      <c r="L1017" s="122">
        <v>25702877.419354837</v>
      </c>
      <c r="M1017" s="123"/>
      <c r="N1017" s="123"/>
    </row>
    <row r="1018" spans="1:14" ht="15" customHeight="1" x14ac:dyDescent="0.35">
      <c r="A1018" s="21" t="s">
        <v>1140</v>
      </c>
      <c r="B1018" s="25" t="s">
        <v>1137</v>
      </c>
      <c r="C1018" s="25" t="s">
        <v>1138</v>
      </c>
      <c r="D1018" s="26" t="s">
        <v>60</v>
      </c>
      <c r="E1018" s="27" t="s">
        <v>66</v>
      </c>
      <c r="F1018" s="27" t="s">
        <v>62</v>
      </c>
      <c r="G1018" s="27" t="s">
        <v>69</v>
      </c>
      <c r="H1018" s="27" t="s">
        <v>69</v>
      </c>
      <c r="I1018" s="122">
        <v>622748.38709677418</v>
      </c>
      <c r="J1018" s="122"/>
      <c r="K1018" s="122"/>
      <c r="L1018" s="122">
        <v>611974.19354838703</v>
      </c>
      <c r="M1018" s="123"/>
      <c r="N1018" s="123"/>
    </row>
    <row r="1019" spans="1:14" ht="15" customHeight="1" x14ac:dyDescent="0.35">
      <c r="A1019" s="21" t="s">
        <v>1141</v>
      </c>
      <c r="B1019" s="25" t="s">
        <v>1137</v>
      </c>
      <c r="C1019" s="25" t="s">
        <v>1138</v>
      </c>
      <c r="D1019" s="26" t="s">
        <v>60</v>
      </c>
      <c r="E1019" s="27" t="s">
        <v>66</v>
      </c>
      <c r="F1019" s="27" t="s">
        <v>62</v>
      </c>
      <c r="G1019" s="27" t="s">
        <v>71</v>
      </c>
      <c r="H1019" s="27" t="s">
        <v>71</v>
      </c>
      <c r="I1019" s="122">
        <v>103819.35483870968</v>
      </c>
      <c r="J1019" s="122"/>
      <c r="K1019" s="122"/>
      <c r="L1019" s="122">
        <v>102012.90322580645</v>
      </c>
      <c r="M1019" s="123"/>
      <c r="N1019" s="123"/>
    </row>
    <row r="1020" spans="1:14" ht="15" customHeight="1" x14ac:dyDescent="0.35">
      <c r="A1020" s="22" t="s">
        <v>1142</v>
      </c>
      <c r="B1020" s="19" t="s">
        <v>1137</v>
      </c>
      <c r="C1020" s="19" t="s">
        <v>1138</v>
      </c>
      <c r="D1020" s="26" t="s">
        <v>60</v>
      </c>
      <c r="E1020" s="25" t="s">
        <v>73</v>
      </c>
      <c r="F1020" s="25" t="s">
        <v>74</v>
      </c>
      <c r="G1020" s="25" t="s">
        <v>63</v>
      </c>
      <c r="H1020" s="25" t="s">
        <v>64</v>
      </c>
      <c r="I1020" s="122">
        <v>19724864.516129032</v>
      </c>
      <c r="J1020" s="122"/>
      <c r="K1020" s="122"/>
      <c r="L1020" s="122">
        <v>19383716.129032258</v>
      </c>
      <c r="M1020" s="124"/>
      <c r="N1020" s="124"/>
    </row>
    <row r="1021" spans="1:14" ht="15" customHeight="1" x14ac:dyDescent="0.35">
      <c r="A1021" s="21" t="s">
        <v>1143</v>
      </c>
      <c r="B1021" s="19" t="s">
        <v>1137</v>
      </c>
      <c r="C1021" s="19" t="s">
        <v>1138</v>
      </c>
      <c r="D1021" s="26" t="s">
        <v>60</v>
      </c>
      <c r="E1021" s="25" t="s">
        <v>73</v>
      </c>
      <c r="F1021" s="25" t="s">
        <v>74</v>
      </c>
      <c r="G1021" s="25" t="s">
        <v>63</v>
      </c>
      <c r="H1021" s="25" t="s">
        <v>67</v>
      </c>
      <c r="I1021" s="122">
        <v>27197767.741935484</v>
      </c>
      <c r="J1021" s="122"/>
      <c r="K1021" s="122"/>
      <c r="L1021" s="122">
        <v>26727367.741935484</v>
      </c>
      <c r="M1021" s="124"/>
      <c r="N1021" s="124"/>
    </row>
    <row r="1022" spans="1:14" ht="15" customHeight="1" x14ac:dyDescent="0.35">
      <c r="A1022" s="21" t="s">
        <v>1144</v>
      </c>
      <c r="B1022" s="19" t="s">
        <v>1137</v>
      </c>
      <c r="C1022" s="19" t="s">
        <v>1138</v>
      </c>
      <c r="D1022" s="26" t="s">
        <v>60</v>
      </c>
      <c r="E1022" s="25" t="s">
        <v>73</v>
      </c>
      <c r="F1022" s="25" t="s">
        <v>74</v>
      </c>
      <c r="G1022" s="25" t="s">
        <v>69</v>
      </c>
      <c r="H1022" s="25" t="s">
        <v>69</v>
      </c>
      <c r="I1022" s="122">
        <v>657496.77419354836</v>
      </c>
      <c r="J1022" s="122"/>
      <c r="K1022" s="122"/>
      <c r="L1022" s="122">
        <v>646129.03225806449</v>
      </c>
      <c r="M1022" s="124"/>
      <c r="N1022" s="124"/>
    </row>
    <row r="1023" spans="1:14" ht="15" customHeight="1" x14ac:dyDescent="0.35">
      <c r="A1023" s="21" t="s">
        <v>1145</v>
      </c>
      <c r="B1023" s="19" t="s">
        <v>1137</v>
      </c>
      <c r="C1023" s="19" t="s">
        <v>1138</v>
      </c>
      <c r="D1023" s="26" t="s">
        <v>60</v>
      </c>
      <c r="E1023" s="25" t="s">
        <v>73</v>
      </c>
      <c r="F1023" s="25" t="s">
        <v>74</v>
      </c>
      <c r="G1023" s="25" t="s">
        <v>71</v>
      </c>
      <c r="H1023" s="25" t="s">
        <v>71</v>
      </c>
      <c r="I1023" s="122">
        <v>109600</v>
      </c>
      <c r="J1023" s="122"/>
      <c r="K1023" s="122"/>
      <c r="L1023" s="122">
        <v>107703.22580645161</v>
      </c>
      <c r="M1023" s="124"/>
      <c r="N1023" s="124"/>
    </row>
    <row r="1024" spans="1:14" ht="15" customHeight="1" x14ac:dyDescent="0.35">
      <c r="A1024" s="22" t="s">
        <v>1146</v>
      </c>
      <c r="B1024" s="25" t="s">
        <v>1137</v>
      </c>
      <c r="C1024" s="25" t="s">
        <v>1138</v>
      </c>
      <c r="D1024" s="26" t="s">
        <v>60</v>
      </c>
      <c r="E1024" s="27" t="s">
        <v>61</v>
      </c>
      <c r="F1024" s="27" t="s">
        <v>79</v>
      </c>
      <c r="G1024" s="27" t="s">
        <v>63</v>
      </c>
      <c r="H1024" s="27" t="s">
        <v>64</v>
      </c>
      <c r="I1024" s="122">
        <v>19874812.903225806</v>
      </c>
      <c r="J1024" s="122"/>
      <c r="K1024" s="122"/>
      <c r="L1024" s="122">
        <v>19531058.064516127</v>
      </c>
      <c r="M1024" s="123"/>
      <c r="N1024" s="123"/>
    </row>
    <row r="1025" spans="1:14" ht="15" customHeight="1" x14ac:dyDescent="0.35">
      <c r="A1025" s="21" t="s">
        <v>1147</v>
      </c>
      <c r="B1025" s="25" t="s">
        <v>1137</v>
      </c>
      <c r="C1025" s="25" t="s">
        <v>1138</v>
      </c>
      <c r="D1025" s="26" t="s">
        <v>60</v>
      </c>
      <c r="E1025" s="27" t="s">
        <v>66</v>
      </c>
      <c r="F1025" s="27" t="s">
        <v>79</v>
      </c>
      <c r="G1025" s="27" t="s">
        <v>63</v>
      </c>
      <c r="H1025" s="27" t="s">
        <v>67</v>
      </c>
      <c r="I1025" s="122">
        <v>27824722.580645159</v>
      </c>
      <c r="J1025" s="122"/>
      <c r="K1025" s="122"/>
      <c r="L1025" s="122">
        <v>27343470.967741936</v>
      </c>
      <c r="M1025" s="123"/>
      <c r="N1025" s="123"/>
    </row>
    <row r="1026" spans="1:14" ht="15" customHeight="1" x14ac:dyDescent="0.35">
      <c r="A1026" s="21" t="s">
        <v>1148</v>
      </c>
      <c r="B1026" s="25" t="s">
        <v>1137</v>
      </c>
      <c r="C1026" s="25" t="s">
        <v>1138</v>
      </c>
      <c r="D1026" s="26" t="s">
        <v>60</v>
      </c>
      <c r="E1026" s="27" t="s">
        <v>66</v>
      </c>
      <c r="F1026" s="27" t="s">
        <v>79</v>
      </c>
      <c r="G1026" s="27" t="s">
        <v>69</v>
      </c>
      <c r="H1026" s="27" t="s">
        <v>69</v>
      </c>
      <c r="I1026" s="122">
        <v>662516.12903225806</v>
      </c>
      <c r="J1026" s="122"/>
      <c r="K1026" s="122"/>
      <c r="L1026" s="122">
        <v>651058.06451612897</v>
      </c>
      <c r="M1026" s="123"/>
      <c r="N1026" s="123"/>
    </row>
    <row r="1027" spans="1:14" ht="15" customHeight="1" x14ac:dyDescent="0.35">
      <c r="A1027" s="21" t="s">
        <v>1149</v>
      </c>
      <c r="B1027" s="25" t="s">
        <v>1137</v>
      </c>
      <c r="C1027" s="25" t="s">
        <v>1138</v>
      </c>
      <c r="D1027" s="26" t="s">
        <v>60</v>
      </c>
      <c r="E1027" s="27" t="s">
        <v>66</v>
      </c>
      <c r="F1027" s="27" t="s">
        <v>79</v>
      </c>
      <c r="G1027" s="27" t="s">
        <v>71</v>
      </c>
      <c r="H1027" s="27" t="s">
        <v>71</v>
      </c>
      <c r="I1027" s="122">
        <v>110438.70967741935</v>
      </c>
      <c r="J1027" s="122"/>
      <c r="K1027" s="122"/>
      <c r="L1027" s="122">
        <v>108529.03225806452</v>
      </c>
      <c r="M1027" s="123"/>
      <c r="N1027" s="123"/>
    </row>
    <row r="1028" spans="1:14" ht="15" customHeight="1" x14ac:dyDescent="0.35">
      <c r="A1028" s="22" t="s">
        <v>1150</v>
      </c>
      <c r="B1028" s="19" t="s">
        <v>1137</v>
      </c>
      <c r="C1028" s="19" t="s">
        <v>1138</v>
      </c>
      <c r="D1028" s="26" t="s">
        <v>60</v>
      </c>
      <c r="E1028" s="25" t="s">
        <v>113</v>
      </c>
      <c r="F1028" s="25" t="s">
        <v>84</v>
      </c>
      <c r="G1028" s="25" t="s">
        <v>63</v>
      </c>
      <c r="H1028" s="25" t="s">
        <v>64</v>
      </c>
      <c r="I1028" s="122">
        <v>21143419.35483871</v>
      </c>
      <c r="J1028" s="122"/>
      <c r="K1028" s="122"/>
      <c r="L1028" s="122">
        <v>20777729.032258064</v>
      </c>
      <c r="M1028" s="124"/>
      <c r="N1028" s="124"/>
    </row>
    <row r="1029" spans="1:14" ht="15" customHeight="1" x14ac:dyDescent="0.35">
      <c r="A1029" s="21" t="s">
        <v>1151</v>
      </c>
      <c r="B1029" s="19" t="s">
        <v>1137</v>
      </c>
      <c r="C1029" s="19" t="s">
        <v>1138</v>
      </c>
      <c r="D1029" s="26" t="s">
        <v>60</v>
      </c>
      <c r="E1029" s="25" t="s">
        <v>113</v>
      </c>
      <c r="F1029" s="25" t="s">
        <v>84</v>
      </c>
      <c r="G1029" s="25" t="s">
        <v>63</v>
      </c>
      <c r="H1029" s="25" t="s">
        <v>67</v>
      </c>
      <c r="I1029" s="122">
        <v>29600787.096774194</v>
      </c>
      <c r="J1029" s="122"/>
      <c r="K1029" s="122"/>
      <c r="L1029" s="122">
        <v>29088825.806451611</v>
      </c>
      <c r="M1029" s="124"/>
      <c r="N1029" s="124"/>
    </row>
    <row r="1030" spans="1:14" ht="15" customHeight="1" x14ac:dyDescent="0.35">
      <c r="A1030" s="21" t="s">
        <v>1152</v>
      </c>
      <c r="B1030" s="19" t="s">
        <v>1137</v>
      </c>
      <c r="C1030" s="19" t="s">
        <v>1138</v>
      </c>
      <c r="D1030" s="26" t="s">
        <v>60</v>
      </c>
      <c r="E1030" s="25" t="s">
        <v>113</v>
      </c>
      <c r="F1030" s="25" t="s">
        <v>84</v>
      </c>
      <c r="G1030" s="25" t="s">
        <v>69</v>
      </c>
      <c r="H1030" s="25" t="s">
        <v>69</v>
      </c>
      <c r="I1030" s="122">
        <v>704800</v>
      </c>
      <c r="J1030" s="122"/>
      <c r="K1030" s="122"/>
      <c r="L1030" s="122">
        <v>692606.45161290315</v>
      </c>
      <c r="M1030" s="124"/>
      <c r="N1030" s="124"/>
    </row>
    <row r="1031" spans="1:14" ht="15" customHeight="1" x14ac:dyDescent="0.35">
      <c r="A1031" s="21" t="s">
        <v>1153</v>
      </c>
      <c r="B1031" s="19" t="s">
        <v>1137</v>
      </c>
      <c r="C1031" s="19" t="s">
        <v>1138</v>
      </c>
      <c r="D1031" s="26" t="s">
        <v>60</v>
      </c>
      <c r="E1031" s="25" t="s">
        <v>113</v>
      </c>
      <c r="F1031" s="25" t="s">
        <v>84</v>
      </c>
      <c r="G1031" s="25" t="s">
        <v>71</v>
      </c>
      <c r="H1031" s="25" t="s">
        <v>71</v>
      </c>
      <c r="I1031" s="122">
        <v>117470.96774193548</v>
      </c>
      <c r="J1031" s="122"/>
      <c r="K1031" s="122"/>
      <c r="L1031" s="122">
        <v>115445.16129032258</v>
      </c>
      <c r="M1031" s="124"/>
      <c r="N1031" s="124"/>
    </row>
    <row r="1032" spans="1:14" ht="15" customHeight="1" x14ac:dyDescent="0.35">
      <c r="A1032" s="22" t="s">
        <v>1154</v>
      </c>
      <c r="B1032" s="25" t="s">
        <v>1137</v>
      </c>
      <c r="C1032" s="25" t="s">
        <v>1138</v>
      </c>
      <c r="D1032" s="26" t="s">
        <v>60</v>
      </c>
      <c r="E1032" s="27" t="s">
        <v>61</v>
      </c>
      <c r="F1032" s="27" t="s">
        <v>89</v>
      </c>
      <c r="G1032" s="27" t="s">
        <v>63</v>
      </c>
      <c r="H1032" s="27" t="s">
        <v>64</v>
      </c>
      <c r="I1032" s="122">
        <v>22493006.451612901</v>
      </c>
      <c r="J1032" s="122"/>
      <c r="K1032" s="122"/>
      <c r="L1032" s="122">
        <v>22103974.193548385</v>
      </c>
      <c r="M1032" s="124"/>
      <c r="N1032" s="124"/>
    </row>
    <row r="1033" spans="1:14" ht="15" customHeight="1" x14ac:dyDescent="0.35">
      <c r="A1033" s="21" t="s">
        <v>1155</v>
      </c>
      <c r="B1033" s="25" t="s">
        <v>1137</v>
      </c>
      <c r="C1033" s="25" t="s">
        <v>1138</v>
      </c>
      <c r="D1033" s="26" t="s">
        <v>60</v>
      </c>
      <c r="E1033" s="27" t="s">
        <v>66</v>
      </c>
      <c r="F1033" s="27" t="s">
        <v>89</v>
      </c>
      <c r="G1033" s="27" t="s">
        <v>63</v>
      </c>
      <c r="H1033" s="27" t="s">
        <v>67</v>
      </c>
      <c r="I1033" s="122">
        <v>31490193.548387095</v>
      </c>
      <c r="J1033" s="122"/>
      <c r="K1033" s="122"/>
      <c r="L1033" s="122">
        <v>30945548.387096774</v>
      </c>
      <c r="M1033" s="124"/>
      <c r="N1033" s="124"/>
    </row>
    <row r="1034" spans="1:14" ht="15" customHeight="1" x14ac:dyDescent="0.35">
      <c r="A1034" s="21" t="s">
        <v>1156</v>
      </c>
      <c r="B1034" s="25" t="s">
        <v>1137</v>
      </c>
      <c r="C1034" s="25" t="s">
        <v>1138</v>
      </c>
      <c r="D1034" s="26" t="s">
        <v>60</v>
      </c>
      <c r="E1034" s="27" t="s">
        <v>66</v>
      </c>
      <c r="F1034" s="27" t="s">
        <v>89</v>
      </c>
      <c r="G1034" s="27" t="s">
        <v>69</v>
      </c>
      <c r="H1034" s="27" t="s">
        <v>69</v>
      </c>
      <c r="I1034" s="122">
        <v>749793.54838709673</v>
      </c>
      <c r="J1034" s="122"/>
      <c r="K1034" s="122"/>
      <c r="L1034" s="122">
        <v>736825.80645161285</v>
      </c>
      <c r="M1034" s="124"/>
      <c r="N1034" s="124"/>
    </row>
    <row r="1035" spans="1:14" ht="15" customHeight="1" x14ac:dyDescent="0.35">
      <c r="A1035" s="21" t="s">
        <v>1157</v>
      </c>
      <c r="B1035" s="25" t="s">
        <v>1137</v>
      </c>
      <c r="C1035" s="25" t="s">
        <v>1138</v>
      </c>
      <c r="D1035" s="26" t="s">
        <v>60</v>
      </c>
      <c r="E1035" s="27" t="s">
        <v>66</v>
      </c>
      <c r="F1035" s="27" t="s">
        <v>89</v>
      </c>
      <c r="G1035" s="27" t="s">
        <v>71</v>
      </c>
      <c r="H1035" s="27" t="s">
        <v>71</v>
      </c>
      <c r="I1035" s="122">
        <v>124980.64516129032</v>
      </c>
      <c r="J1035" s="122"/>
      <c r="K1035" s="122"/>
      <c r="L1035" s="122">
        <v>122812.90322580645</v>
      </c>
      <c r="M1035" s="124"/>
      <c r="N1035" s="124"/>
    </row>
    <row r="1036" spans="1:14" ht="15" customHeight="1" x14ac:dyDescent="0.35">
      <c r="A1036" s="22" t="s">
        <v>1158</v>
      </c>
      <c r="B1036" s="19" t="s">
        <v>1137</v>
      </c>
      <c r="C1036" s="19" t="s">
        <v>1138</v>
      </c>
      <c r="D1036" s="26" t="s">
        <v>60</v>
      </c>
      <c r="E1036" s="25" t="s">
        <v>113</v>
      </c>
      <c r="F1036" s="25" t="s">
        <v>94</v>
      </c>
      <c r="G1036" s="25" t="s">
        <v>63</v>
      </c>
      <c r="H1036" s="25" t="s">
        <v>64</v>
      </c>
      <c r="I1036" s="122">
        <v>23928696.774193548</v>
      </c>
      <c r="J1036" s="122"/>
      <c r="K1036" s="122"/>
      <c r="L1036" s="122">
        <v>23514838.709677417</v>
      </c>
      <c r="M1036" s="124"/>
      <c r="N1036" s="124"/>
    </row>
    <row r="1037" spans="1:14" ht="15" customHeight="1" x14ac:dyDescent="0.35">
      <c r="A1037" s="21" t="s">
        <v>1159</v>
      </c>
      <c r="B1037" s="19" t="s">
        <v>1137</v>
      </c>
      <c r="C1037" s="19" t="s">
        <v>1138</v>
      </c>
      <c r="D1037" s="26" t="s">
        <v>60</v>
      </c>
      <c r="E1037" s="25" t="s">
        <v>113</v>
      </c>
      <c r="F1037" s="25" t="s">
        <v>94</v>
      </c>
      <c r="G1037" s="25" t="s">
        <v>63</v>
      </c>
      <c r="H1037" s="25" t="s">
        <v>67</v>
      </c>
      <c r="I1037" s="122">
        <v>33500219.35483871</v>
      </c>
      <c r="J1037" s="122"/>
      <c r="K1037" s="122"/>
      <c r="L1037" s="122">
        <v>32920812.903225806</v>
      </c>
      <c r="M1037" s="124"/>
      <c r="N1037" s="124"/>
    </row>
    <row r="1038" spans="1:14" ht="15" customHeight="1" x14ac:dyDescent="0.35">
      <c r="A1038" s="21" t="s">
        <v>1160</v>
      </c>
      <c r="B1038" s="19" t="s">
        <v>1137</v>
      </c>
      <c r="C1038" s="19" t="s">
        <v>1138</v>
      </c>
      <c r="D1038" s="26" t="s">
        <v>60</v>
      </c>
      <c r="E1038" s="25" t="s">
        <v>113</v>
      </c>
      <c r="F1038" s="25" t="s">
        <v>94</v>
      </c>
      <c r="G1038" s="25" t="s">
        <v>69</v>
      </c>
      <c r="H1038" s="25" t="s">
        <v>69</v>
      </c>
      <c r="I1038" s="122">
        <v>797625.80645161285</v>
      </c>
      <c r="J1038" s="122"/>
      <c r="K1038" s="122"/>
      <c r="L1038" s="122">
        <v>783832.25806451612</v>
      </c>
      <c r="M1038" s="124"/>
      <c r="N1038" s="124"/>
    </row>
    <row r="1039" spans="1:14" ht="15" customHeight="1" x14ac:dyDescent="0.35">
      <c r="A1039" s="21" t="s">
        <v>1161</v>
      </c>
      <c r="B1039" s="19" t="s">
        <v>1137</v>
      </c>
      <c r="C1039" s="19" t="s">
        <v>1138</v>
      </c>
      <c r="D1039" s="26" t="s">
        <v>60</v>
      </c>
      <c r="E1039" s="25" t="s">
        <v>113</v>
      </c>
      <c r="F1039" s="25" t="s">
        <v>94</v>
      </c>
      <c r="G1039" s="25" t="s">
        <v>71</v>
      </c>
      <c r="H1039" s="25" t="s">
        <v>71</v>
      </c>
      <c r="I1039" s="122">
        <v>132929.03225806452</v>
      </c>
      <c r="J1039" s="122"/>
      <c r="K1039" s="122"/>
      <c r="L1039" s="122">
        <v>130632.25806451612</v>
      </c>
      <c r="M1039" s="124"/>
      <c r="N1039" s="124"/>
    </row>
    <row r="1040" spans="1:14" ht="15" customHeight="1" x14ac:dyDescent="0.35">
      <c r="A1040" s="24" t="s">
        <v>1162</v>
      </c>
      <c r="B1040" s="25" t="s">
        <v>1137</v>
      </c>
      <c r="C1040" s="25" t="s">
        <v>1163</v>
      </c>
      <c r="D1040" s="26" t="s">
        <v>60</v>
      </c>
      <c r="E1040" s="27" t="s">
        <v>61</v>
      </c>
      <c r="F1040" s="27" t="s">
        <v>62</v>
      </c>
      <c r="G1040" s="27" t="s">
        <v>63</v>
      </c>
      <c r="H1040" s="27" t="s">
        <v>64</v>
      </c>
      <c r="I1040" s="122">
        <v>11424632.258064516</v>
      </c>
      <c r="J1040" s="122"/>
      <c r="K1040" s="122"/>
      <c r="L1040" s="122">
        <v>11227045.161290321</v>
      </c>
      <c r="M1040" s="123"/>
      <c r="N1040" s="123"/>
    </row>
    <row r="1041" spans="1:14" ht="15" customHeight="1" x14ac:dyDescent="0.35">
      <c r="A1041" s="21" t="s">
        <v>1164</v>
      </c>
      <c r="B1041" s="25" t="s">
        <v>1137</v>
      </c>
      <c r="C1041" s="25" t="s">
        <v>1163</v>
      </c>
      <c r="D1041" s="26" t="s">
        <v>60</v>
      </c>
      <c r="E1041" s="27" t="s">
        <v>66</v>
      </c>
      <c r="F1041" s="27" t="s">
        <v>62</v>
      </c>
      <c r="G1041" s="27" t="s">
        <v>63</v>
      </c>
      <c r="H1041" s="27" t="s">
        <v>67</v>
      </c>
      <c r="I1041" s="122">
        <v>15994451.612903226</v>
      </c>
      <c r="J1041" s="122"/>
      <c r="K1041" s="122"/>
      <c r="L1041" s="122">
        <v>15717819.354838708</v>
      </c>
      <c r="M1041" s="123"/>
      <c r="N1041" s="123"/>
    </row>
    <row r="1042" spans="1:14" ht="15" customHeight="1" x14ac:dyDescent="0.35">
      <c r="A1042" s="21" t="s">
        <v>1165</v>
      </c>
      <c r="B1042" s="25" t="s">
        <v>1137</v>
      </c>
      <c r="C1042" s="25" t="s">
        <v>1163</v>
      </c>
      <c r="D1042" s="26" t="s">
        <v>60</v>
      </c>
      <c r="E1042" s="27" t="s">
        <v>66</v>
      </c>
      <c r="F1042" s="27" t="s">
        <v>62</v>
      </c>
      <c r="G1042" s="27" t="s">
        <v>69</v>
      </c>
      <c r="H1042" s="27" t="s">
        <v>69</v>
      </c>
      <c r="I1042" s="122">
        <v>380800</v>
      </c>
      <c r="J1042" s="122"/>
      <c r="K1042" s="122"/>
      <c r="L1042" s="122">
        <v>374206.45161290321</v>
      </c>
      <c r="M1042" s="123"/>
      <c r="N1042" s="123"/>
    </row>
    <row r="1043" spans="1:14" ht="15" customHeight="1" x14ac:dyDescent="0.35">
      <c r="A1043" s="21" t="s">
        <v>1166</v>
      </c>
      <c r="B1043" s="25" t="s">
        <v>1137</v>
      </c>
      <c r="C1043" s="25" t="s">
        <v>1163</v>
      </c>
      <c r="D1043" s="26" t="s">
        <v>60</v>
      </c>
      <c r="E1043" s="27" t="s">
        <v>66</v>
      </c>
      <c r="F1043" s="27" t="s">
        <v>62</v>
      </c>
      <c r="G1043" s="27" t="s">
        <v>71</v>
      </c>
      <c r="H1043" s="27" t="s">
        <v>71</v>
      </c>
      <c r="I1043" s="122">
        <v>63458.06451612903</v>
      </c>
      <c r="J1043" s="122"/>
      <c r="K1043" s="122"/>
      <c r="L1043" s="122">
        <v>62361.290322580644</v>
      </c>
      <c r="M1043" s="123"/>
      <c r="N1043" s="123"/>
    </row>
    <row r="1044" spans="1:14" ht="15" customHeight="1" x14ac:dyDescent="0.35">
      <c r="A1044" s="22" t="s">
        <v>1167</v>
      </c>
      <c r="B1044" s="19" t="s">
        <v>1137</v>
      </c>
      <c r="C1044" s="19" t="s">
        <v>1163</v>
      </c>
      <c r="D1044" s="26" t="s">
        <v>60</v>
      </c>
      <c r="E1044" s="25" t="s">
        <v>73</v>
      </c>
      <c r="F1044" s="25" t="s">
        <v>74</v>
      </c>
      <c r="G1044" s="25" t="s">
        <v>63</v>
      </c>
      <c r="H1044" s="25" t="s">
        <v>64</v>
      </c>
      <c r="I1044" s="122">
        <v>15576219.354838708</v>
      </c>
      <c r="J1044" s="122"/>
      <c r="K1044" s="122"/>
      <c r="L1044" s="122">
        <v>14977729.032258064</v>
      </c>
      <c r="M1044" s="124"/>
      <c r="N1044" s="124"/>
    </row>
    <row r="1045" spans="1:14" ht="15" customHeight="1" x14ac:dyDescent="0.35">
      <c r="A1045" s="21" t="s">
        <v>1168</v>
      </c>
      <c r="B1045" s="19" t="s">
        <v>1137</v>
      </c>
      <c r="C1045" s="19" t="s">
        <v>1163</v>
      </c>
      <c r="D1045" s="26" t="s">
        <v>60</v>
      </c>
      <c r="E1045" s="25" t="s">
        <v>73</v>
      </c>
      <c r="F1045" s="25" t="s">
        <v>74</v>
      </c>
      <c r="G1045" s="25" t="s">
        <v>63</v>
      </c>
      <c r="H1045" s="25" t="s">
        <v>67</v>
      </c>
      <c r="I1045" s="122">
        <v>17444000</v>
      </c>
      <c r="J1045" s="122"/>
      <c r="K1045" s="122"/>
      <c r="L1045" s="122">
        <v>17142283.870967742</v>
      </c>
      <c r="M1045" s="124"/>
      <c r="N1045" s="124"/>
    </row>
    <row r="1046" spans="1:14" ht="15" customHeight="1" x14ac:dyDescent="0.35">
      <c r="A1046" s="21" t="s">
        <v>1169</v>
      </c>
      <c r="B1046" s="19" t="s">
        <v>1137</v>
      </c>
      <c r="C1046" s="19" t="s">
        <v>1163</v>
      </c>
      <c r="D1046" s="26" t="s">
        <v>60</v>
      </c>
      <c r="E1046" s="25" t="s">
        <v>73</v>
      </c>
      <c r="F1046" s="25" t="s">
        <v>74</v>
      </c>
      <c r="G1046" s="25" t="s">
        <v>69</v>
      </c>
      <c r="H1046" s="25" t="s">
        <v>69</v>
      </c>
      <c r="I1046" s="122">
        <v>429161.29032258061</v>
      </c>
      <c r="J1046" s="122"/>
      <c r="K1046" s="122"/>
      <c r="L1046" s="122">
        <v>421741.93548387097</v>
      </c>
      <c r="M1046" s="124"/>
      <c r="N1046" s="124"/>
    </row>
    <row r="1047" spans="1:14" ht="15" customHeight="1" x14ac:dyDescent="0.35">
      <c r="A1047" s="21" t="s">
        <v>1170</v>
      </c>
      <c r="B1047" s="19" t="s">
        <v>1137</v>
      </c>
      <c r="C1047" s="19" t="s">
        <v>1163</v>
      </c>
      <c r="D1047" s="26" t="s">
        <v>60</v>
      </c>
      <c r="E1047" s="25" t="s">
        <v>73</v>
      </c>
      <c r="F1047" s="25" t="s">
        <v>74</v>
      </c>
      <c r="G1047" s="25" t="s">
        <v>71</v>
      </c>
      <c r="H1047" s="25" t="s">
        <v>71</v>
      </c>
      <c r="I1047" s="122">
        <v>71548.387096774197</v>
      </c>
      <c r="J1047" s="122"/>
      <c r="K1047" s="122"/>
      <c r="L1047" s="122">
        <v>70322.580645161288</v>
      </c>
      <c r="M1047" s="124"/>
      <c r="N1047" s="124"/>
    </row>
    <row r="1048" spans="1:14" ht="15" customHeight="1" x14ac:dyDescent="0.35">
      <c r="A1048" s="22" t="s">
        <v>1171</v>
      </c>
      <c r="B1048" s="25" t="s">
        <v>1137</v>
      </c>
      <c r="C1048" s="25" t="s">
        <v>1163</v>
      </c>
      <c r="D1048" s="26" t="s">
        <v>60</v>
      </c>
      <c r="E1048" s="27" t="s">
        <v>61</v>
      </c>
      <c r="F1048" s="27" t="s">
        <v>79</v>
      </c>
      <c r="G1048" s="27" t="s">
        <v>63</v>
      </c>
      <c r="H1048" s="27" t="s">
        <v>64</v>
      </c>
      <c r="I1048" s="122">
        <v>12153922.580645161</v>
      </c>
      <c r="J1048" s="122"/>
      <c r="K1048" s="122"/>
      <c r="L1048" s="122">
        <v>11943716.129032258</v>
      </c>
      <c r="M1048" s="123"/>
      <c r="N1048" s="123"/>
    </row>
    <row r="1049" spans="1:14" ht="15" customHeight="1" x14ac:dyDescent="0.35">
      <c r="A1049" s="21" t="s">
        <v>1172</v>
      </c>
      <c r="B1049" s="25" t="s">
        <v>1137</v>
      </c>
      <c r="C1049" s="25" t="s">
        <v>1163</v>
      </c>
      <c r="D1049" s="26" t="s">
        <v>60</v>
      </c>
      <c r="E1049" s="27" t="s">
        <v>66</v>
      </c>
      <c r="F1049" s="27" t="s">
        <v>79</v>
      </c>
      <c r="G1049" s="27" t="s">
        <v>63</v>
      </c>
      <c r="H1049" s="27" t="s">
        <v>67</v>
      </c>
      <c r="I1049" s="122">
        <v>17015445.161290321</v>
      </c>
      <c r="J1049" s="122"/>
      <c r="K1049" s="122"/>
      <c r="L1049" s="122">
        <v>16721148.387096774</v>
      </c>
      <c r="M1049" s="123"/>
      <c r="N1049" s="123"/>
    </row>
    <row r="1050" spans="1:14" ht="15" customHeight="1" x14ac:dyDescent="0.35">
      <c r="A1050" s="21" t="s">
        <v>1173</v>
      </c>
      <c r="B1050" s="25" t="s">
        <v>1137</v>
      </c>
      <c r="C1050" s="25" t="s">
        <v>1163</v>
      </c>
      <c r="D1050" s="26" t="s">
        <v>60</v>
      </c>
      <c r="E1050" s="27" t="s">
        <v>66</v>
      </c>
      <c r="F1050" s="27" t="s">
        <v>79</v>
      </c>
      <c r="G1050" s="27" t="s">
        <v>69</v>
      </c>
      <c r="H1050" s="27" t="s">
        <v>69</v>
      </c>
      <c r="I1050" s="122">
        <v>405187.09677419352</v>
      </c>
      <c r="J1050" s="122"/>
      <c r="K1050" s="122"/>
      <c r="L1050" s="122">
        <v>398180.6451612903</v>
      </c>
      <c r="M1050" s="123"/>
      <c r="N1050" s="123"/>
    </row>
    <row r="1051" spans="1:14" ht="15" customHeight="1" x14ac:dyDescent="0.35">
      <c r="A1051" s="21" t="s">
        <v>1174</v>
      </c>
      <c r="B1051" s="25" t="s">
        <v>1137</v>
      </c>
      <c r="C1051" s="25" t="s">
        <v>1163</v>
      </c>
      <c r="D1051" s="26" t="s">
        <v>60</v>
      </c>
      <c r="E1051" s="27" t="s">
        <v>66</v>
      </c>
      <c r="F1051" s="27" t="s">
        <v>79</v>
      </c>
      <c r="G1051" s="27" t="s">
        <v>71</v>
      </c>
      <c r="H1051" s="27" t="s">
        <v>71</v>
      </c>
      <c r="I1051" s="122">
        <v>67561.290322580637</v>
      </c>
      <c r="J1051" s="122"/>
      <c r="K1051" s="122"/>
      <c r="L1051" s="122">
        <v>66387.096774193546</v>
      </c>
      <c r="M1051" s="123"/>
      <c r="N1051" s="123"/>
    </row>
    <row r="1052" spans="1:14" ht="15" customHeight="1" x14ac:dyDescent="0.35">
      <c r="A1052" s="22" t="s">
        <v>1175</v>
      </c>
      <c r="B1052" s="19" t="s">
        <v>1137</v>
      </c>
      <c r="C1052" s="19" t="s">
        <v>1163</v>
      </c>
      <c r="D1052" s="26" t="s">
        <v>60</v>
      </c>
      <c r="E1052" s="25" t="s">
        <v>113</v>
      </c>
      <c r="F1052" s="25" t="s">
        <v>84</v>
      </c>
      <c r="G1052" s="25" t="s">
        <v>63</v>
      </c>
      <c r="H1052" s="25" t="s">
        <v>64</v>
      </c>
      <c r="I1052" s="122">
        <v>12929638.709677419</v>
      </c>
      <c r="J1052" s="122"/>
      <c r="K1052" s="122"/>
      <c r="L1052" s="122">
        <v>12706012.903225806</v>
      </c>
      <c r="M1052" s="124"/>
      <c r="N1052" s="124"/>
    </row>
    <row r="1053" spans="1:14" ht="15" customHeight="1" x14ac:dyDescent="0.35">
      <c r="A1053" s="21" t="s">
        <v>1176</v>
      </c>
      <c r="B1053" s="19" t="s">
        <v>1137</v>
      </c>
      <c r="C1053" s="19" t="s">
        <v>1163</v>
      </c>
      <c r="D1053" s="26" t="s">
        <v>60</v>
      </c>
      <c r="E1053" s="25" t="s">
        <v>113</v>
      </c>
      <c r="F1053" s="25" t="s">
        <v>84</v>
      </c>
      <c r="G1053" s="25" t="s">
        <v>63</v>
      </c>
      <c r="H1053" s="25" t="s">
        <v>67</v>
      </c>
      <c r="I1053" s="122">
        <v>18101522.580645163</v>
      </c>
      <c r="J1053" s="122"/>
      <c r="K1053" s="122"/>
      <c r="L1053" s="122">
        <v>17788438.709677421</v>
      </c>
      <c r="M1053" s="124"/>
      <c r="N1053" s="124"/>
    </row>
    <row r="1054" spans="1:14" ht="15" customHeight="1" x14ac:dyDescent="0.35">
      <c r="A1054" s="21" t="s">
        <v>1177</v>
      </c>
      <c r="B1054" s="19" t="s">
        <v>1137</v>
      </c>
      <c r="C1054" s="19" t="s">
        <v>1163</v>
      </c>
      <c r="D1054" s="26" t="s">
        <v>60</v>
      </c>
      <c r="E1054" s="25" t="s">
        <v>113</v>
      </c>
      <c r="F1054" s="25" t="s">
        <v>84</v>
      </c>
      <c r="G1054" s="25" t="s">
        <v>69</v>
      </c>
      <c r="H1054" s="25" t="s">
        <v>69</v>
      </c>
      <c r="I1054" s="122">
        <v>431006.45161290321</v>
      </c>
      <c r="J1054" s="122"/>
      <c r="K1054" s="122"/>
      <c r="L1054" s="122">
        <v>423561.29032258061</v>
      </c>
      <c r="M1054" s="124"/>
      <c r="N1054" s="124"/>
    </row>
    <row r="1055" spans="1:14" ht="15" customHeight="1" x14ac:dyDescent="0.35">
      <c r="A1055" s="21" t="s">
        <v>1178</v>
      </c>
      <c r="B1055" s="19" t="s">
        <v>1137</v>
      </c>
      <c r="C1055" s="19" t="s">
        <v>1163</v>
      </c>
      <c r="D1055" s="26" t="s">
        <v>60</v>
      </c>
      <c r="E1055" s="25" t="s">
        <v>113</v>
      </c>
      <c r="F1055" s="25" t="s">
        <v>84</v>
      </c>
      <c r="G1055" s="25" t="s">
        <v>71</v>
      </c>
      <c r="H1055" s="25" t="s">
        <v>71</v>
      </c>
      <c r="I1055" s="122">
        <v>71858.06451612903</v>
      </c>
      <c r="J1055" s="122"/>
      <c r="K1055" s="122"/>
      <c r="L1055" s="122">
        <v>70619.354838709682</v>
      </c>
      <c r="M1055" s="124"/>
      <c r="N1055" s="124"/>
    </row>
    <row r="1056" spans="1:14" ht="15" customHeight="1" x14ac:dyDescent="0.35">
      <c r="A1056" s="22" t="s">
        <v>1179</v>
      </c>
      <c r="B1056" s="25" t="s">
        <v>1137</v>
      </c>
      <c r="C1056" s="25" t="s">
        <v>1163</v>
      </c>
      <c r="D1056" s="26" t="s">
        <v>60</v>
      </c>
      <c r="E1056" s="27" t="s">
        <v>61</v>
      </c>
      <c r="F1056" s="27" t="s">
        <v>89</v>
      </c>
      <c r="G1056" s="27" t="s">
        <v>63</v>
      </c>
      <c r="H1056" s="27" t="s">
        <v>64</v>
      </c>
      <c r="I1056" s="122">
        <v>13754941.935483871</v>
      </c>
      <c r="J1056" s="122"/>
      <c r="K1056" s="122"/>
      <c r="L1056" s="122">
        <v>13517045.161290321</v>
      </c>
      <c r="M1056" s="124"/>
      <c r="N1056" s="124"/>
    </row>
    <row r="1057" spans="1:14" ht="15" customHeight="1" x14ac:dyDescent="0.35">
      <c r="A1057" s="21" t="s">
        <v>1180</v>
      </c>
      <c r="B1057" s="25" t="s">
        <v>1137</v>
      </c>
      <c r="C1057" s="25" t="s">
        <v>1163</v>
      </c>
      <c r="D1057" s="26" t="s">
        <v>60</v>
      </c>
      <c r="E1057" s="27" t="s">
        <v>66</v>
      </c>
      <c r="F1057" s="27" t="s">
        <v>89</v>
      </c>
      <c r="G1057" s="27" t="s">
        <v>63</v>
      </c>
      <c r="H1057" s="27" t="s">
        <v>67</v>
      </c>
      <c r="I1057" s="122">
        <v>19256903.225806452</v>
      </c>
      <c r="J1057" s="122"/>
      <c r="K1057" s="122"/>
      <c r="L1057" s="122">
        <v>18923845.161290321</v>
      </c>
      <c r="M1057" s="124"/>
      <c r="N1057" s="124"/>
    </row>
    <row r="1058" spans="1:14" ht="15" customHeight="1" x14ac:dyDescent="0.35">
      <c r="A1058" s="21" t="s">
        <v>1181</v>
      </c>
      <c r="B1058" s="25" t="s">
        <v>1137</v>
      </c>
      <c r="C1058" s="25" t="s">
        <v>1163</v>
      </c>
      <c r="D1058" s="26" t="s">
        <v>60</v>
      </c>
      <c r="E1058" s="27" t="s">
        <v>66</v>
      </c>
      <c r="F1058" s="27" t="s">
        <v>89</v>
      </c>
      <c r="G1058" s="27" t="s">
        <v>69</v>
      </c>
      <c r="H1058" s="27" t="s">
        <v>69</v>
      </c>
      <c r="I1058" s="122">
        <v>458477.41935483867</v>
      </c>
      <c r="J1058" s="122"/>
      <c r="K1058" s="122"/>
      <c r="L1058" s="122">
        <v>450554.83870967739</v>
      </c>
      <c r="M1058" s="124"/>
      <c r="N1058" s="124"/>
    </row>
    <row r="1059" spans="1:14" ht="15" customHeight="1" x14ac:dyDescent="0.35">
      <c r="A1059" s="21" t="s">
        <v>1182</v>
      </c>
      <c r="B1059" s="25" t="s">
        <v>1137</v>
      </c>
      <c r="C1059" s="25" t="s">
        <v>1163</v>
      </c>
      <c r="D1059" s="26" t="s">
        <v>60</v>
      </c>
      <c r="E1059" s="27" t="s">
        <v>66</v>
      </c>
      <c r="F1059" s="27" t="s">
        <v>89</v>
      </c>
      <c r="G1059" s="27" t="s">
        <v>71</v>
      </c>
      <c r="H1059" s="27" t="s">
        <v>71</v>
      </c>
      <c r="I1059" s="122">
        <v>76374.193548387091</v>
      </c>
      <c r="J1059" s="122"/>
      <c r="K1059" s="122"/>
      <c r="L1059" s="122">
        <v>75058.06451612903</v>
      </c>
      <c r="M1059" s="124"/>
      <c r="N1059" s="124"/>
    </row>
    <row r="1060" spans="1:14" ht="15" customHeight="1" x14ac:dyDescent="0.35">
      <c r="A1060" s="22" t="s">
        <v>1183</v>
      </c>
      <c r="B1060" s="19" t="s">
        <v>1137</v>
      </c>
      <c r="C1060" s="19" t="s">
        <v>1163</v>
      </c>
      <c r="D1060" s="26" t="s">
        <v>60</v>
      </c>
      <c r="E1060" s="25" t="s">
        <v>113</v>
      </c>
      <c r="F1060" s="25" t="s">
        <v>94</v>
      </c>
      <c r="G1060" s="25" t="s">
        <v>63</v>
      </c>
      <c r="H1060" s="25" t="s">
        <v>64</v>
      </c>
      <c r="I1060" s="122">
        <v>14632954.838709677</v>
      </c>
      <c r="J1060" s="122"/>
      <c r="K1060" s="122"/>
      <c r="L1060" s="122">
        <v>14379870.967741935</v>
      </c>
      <c r="M1060" s="124"/>
      <c r="N1060" s="124"/>
    </row>
    <row r="1061" spans="1:14" ht="15" customHeight="1" x14ac:dyDescent="0.35">
      <c r="A1061" s="21" t="s">
        <v>1184</v>
      </c>
      <c r="B1061" s="19" t="s">
        <v>1137</v>
      </c>
      <c r="C1061" s="19" t="s">
        <v>1163</v>
      </c>
      <c r="D1061" s="26" t="s">
        <v>60</v>
      </c>
      <c r="E1061" s="25" t="s">
        <v>113</v>
      </c>
      <c r="F1061" s="25" t="s">
        <v>94</v>
      </c>
      <c r="G1061" s="25" t="s">
        <v>63</v>
      </c>
      <c r="H1061" s="25" t="s">
        <v>67</v>
      </c>
      <c r="I1061" s="122">
        <v>20486051.612903226</v>
      </c>
      <c r="J1061" s="122"/>
      <c r="K1061" s="122"/>
      <c r="L1061" s="122">
        <v>20131741.935483869</v>
      </c>
      <c r="M1061" s="124"/>
      <c r="N1061" s="124"/>
    </row>
    <row r="1062" spans="1:14" ht="15" customHeight="1" x14ac:dyDescent="0.35">
      <c r="A1062" s="21" t="s">
        <v>1185</v>
      </c>
      <c r="B1062" s="19" t="s">
        <v>1137</v>
      </c>
      <c r="C1062" s="19" t="s">
        <v>1163</v>
      </c>
      <c r="D1062" s="26" t="s">
        <v>60</v>
      </c>
      <c r="E1062" s="25" t="s">
        <v>113</v>
      </c>
      <c r="F1062" s="25" t="s">
        <v>94</v>
      </c>
      <c r="G1062" s="25" t="s">
        <v>69</v>
      </c>
      <c r="H1062" s="25" t="s">
        <v>69</v>
      </c>
      <c r="I1062" s="122">
        <v>487793.54838709679</v>
      </c>
      <c r="J1062" s="122"/>
      <c r="K1062" s="122"/>
      <c r="L1062" s="122">
        <v>479367.74193548388</v>
      </c>
      <c r="M1062" s="124"/>
      <c r="N1062" s="124"/>
    </row>
    <row r="1063" spans="1:14" ht="15" customHeight="1" x14ac:dyDescent="0.35">
      <c r="A1063" s="21" t="s">
        <v>1186</v>
      </c>
      <c r="B1063" s="19" t="s">
        <v>1137</v>
      </c>
      <c r="C1063" s="19" t="s">
        <v>1163</v>
      </c>
      <c r="D1063" s="26" t="s">
        <v>60</v>
      </c>
      <c r="E1063" s="25" t="s">
        <v>113</v>
      </c>
      <c r="F1063" s="25" t="s">
        <v>94</v>
      </c>
      <c r="G1063" s="25" t="s">
        <v>71</v>
      </c>
      <c r="H1063" s="25" t="s">
        <v>71</v>
      </c>
      <c r="I1063" s="122">
        <v>81290.322580645152</v>
      </c>
      <c r="J1063" s="122"/>
      <c r="K1063" s="122"/>
      <c r="L1063" s="122">
        <v>79883.870967741939</v>
      </c>
      <c r="M1063" s="124"/>
      <c r="N1063" s="124"/>
    </row>
    <row r="1064" spans="1:14" ht="15" customHeight="1" x14ac:dyDescent="0.35">
      <c r="A1064" s="24" t="s">
        <v>1187</v>
      </c>
      <c r="B1064" s="25" t="s">
        <v>1137</v>
      </c>
      <c r="C1064" s="25" t="s">
        <v>1188</v>
      </c>
      <c r="D1064" s="26" t="s">
        <v>60</v>
      </c>
      <c r="E1064" s="27" t="s">
        <v>61</v>
      </c>
      <c r="F1064" s="27" t="s">
        <v>62</v>
      </c>
      <c r="G1064" s="27" t="s">
        <v>63</v>
      </c>
      <c r="H1064" s="27" t="s">
        <v>64</v>
      </c>
      <c r="I1064" s="122">
        <v>6796606.4516129028</v>
      </c>
      <c r="J1064" s="122"/>
      <c r="K1064" s="122"/>
      <c r="L1064" s="122">
        <v>6679058.064516129</v>
      </c>
      <c r="M1064" s="123"/>
      <c r="N1064" s="123"/>
    </row>
    <row r="1065" spans="1:14" ht="15" customHeight="1" x14ac:dyDescent="0.35">
      <c r="A1065" s="21" t="s">
        <v>1189</v>
      </c>
      <c r="B1065" s="25" t="s">
        <v>1137</v>
      </c>
      <c r="C1065" s="25" t="s">
        <v>1188</v>
      </c>
      <c r="D1065" s="26" t="s">
        <v>60</v>
      </c>
      <c r="E1065" s="27" t="s">
        <v>66</v>
      </c>
      <c r="F1065" s="27" t="s">
        <v>62</v>
      </c>
      <c r="G1065" s="27" t="s">
        <v>63</v>
      </c>
      <c r="H1065" s="27" t="s">
        <v>67</v>
      </c>
      <c r="I1065" s="122">
        <v>9515251.6129032262</v>
      </c>
      <c r="J1065" s="122"/>
      <c r="K1065" s="122"/>
      <c r="L1065" s="122">
        <v>9350683.8709677421</v>
      </c>
      <c r="M1065" s="123"/>
      <c r="N1065" s="123"/>
    </row>
    <row r="1066" spans="1:14" ht="15" customHeight="1" x14ac:dyDescent="0.35">
      <c r="A1066" s="21" t="s">
        <v>1190</v>
      </c>
      <c r="B1066" s="25" t="s">
        <v>1137</v>
      </c>
      <c r="C1066" s="25" t="s">
        <v>1188</v>
      </c>
      <c r="D1066" s="26" t="s">
        <v>60</v>
      </c>
      <c r="E1066" s="27" t="s">
        <v>66</v>
      </c>
      <c r="F1066" s="27" t="s">
        <v>62</v>
      </c>
      <c r="G1066" s="27" t="s">
        <v>69</v>
      </c>
      <c r="H1066" s="27" t="s">
        <v>69</v>
      </c>
      <c r="I1066" s="122">
        <v>226554.83870967742</v>
      </c>
      <c r="J1066" s="122"/>
      <c r="K1066" s="122"/>
      <c r="L1066" s="122">
        <v>222645.16129032258</v>
      </c>
      <c r="M1066" s="123"/>
      <c r="N1066" s="123"/>
    </row>
    <row r="1067" spans="1:14" ht="15" customHeight="1" x14ac:dyDescent="0.35">
      <c r="A1067" s="21" t="s">
        <v>1191</v>
      </c>
      <c r="B1067" s="25" t="s">
        <v>1137</v>
      </c>
      <c r="C1067" s="25" t="s">
        <v>1188</v>
      </c>
      <c r="D1067" s="26" t="s">
        <v>60</v>
      </c>
      <c r="E1067" s="27" t="s">
        <v>66</v>
      </c>
      <c r="F1067" s="27" t="s">
        <v>62</v>
      </c>
      <c r="G1067" s="27" t="s">
        <v>71</v>
      </c>
      <c r="H1067" s="27" t="s">
        <v>71</v>
      </c>
      <c r="I1067" s="122">
        <v>37767.741935483871</v>
      </c>
      <c r="J1067" s="122"/>
      <c r="K1067" s="122"/>
      <c r="L1067" s="122">
        <v>37122.580645161288</v>
      </c>
      <c r="M1067" s="123"/>
      <c r="N1067" s="123"/>
    </row>
    <row r="1068" spans="1:14" ht="15" customHeight="1" x14ac:dyDescent="0.35">
      <c r="A1068" s="22" t="s">
        <v>1192</v>
      </c>
      <c r="B1068" s="19" t="s">
        <v>1137</v>
      </c>
      <c r="C1068" s="19" t="s">
        <v>1188</v>
      </c>
      <c r="D1068" s="26" t="s">
        <v>60</v>
      </c>
      <c r="E1068" s="25" t="s">
        <v>73</v>
      </c>
      <c r="F1068" s="25" t="s">
        <v>74</v>
      </c>
      <c r="G1068" s="25" t="s">
        <v>63</v>
      </c>
      <c r="H1068" s="25" t="s">
        <v>64</v>
      </c>
      <c r="I1068" s="122">
        <v>9266451.6129032262</v>
      </c>
      <c r="J1068" s="122"/>
      <c r="K1068" s="122"/>
      <c r="L1068" s="122">
        <v>8910412.9032258056</v>
      </c>
      <c r="M1068" s="124"/>
      <c r="N1068" s="124"/>
    </row>
    <row r="1069" spans="1:14" ht="15" customHeight="1" x14ac:dyDescent="0.35">
      <c r="A1069" s="21" t="s">
        <v>1193</v>
      </c>
      <c r="B1069" s="19" t="s">
        <v>1137</v>
      </c>
      <c r="C1069" s="19" t="s">
        <v>1188</v>
      </c>
      <c r="D1069" s="26" t="s">
        <v>60</v>
      </c>
      <c r="E1069" s="25" t="s">
        <v>73</v>
      </c>
      <c r="F1069" s="25" t="s">
        <v>74</v>
      </c>
      <c r="G1069" s="25" t="s">
        <v>63</v>
      </c>
      <c r="H1069" s="25" t="s">
        <v>67</v>
      </c>
      <c r="I1069" s="122">
        <v>10377587.096774193</v>
      </c>
      <c r="J1069" s="122"/>
      <c r="K1069" s="122"/>
      <c r="L1069" s="122">
        <v>10198103.22580645</v>
      </c>
      <c r="M1069" s="124"/>
      <c r="N1069" s="124"/>
    </row>
    <row r="1070" spans="1:14" ht="15" customHeight="1" x14ac:dyDescent="0.35">
      <c r="A1070" s="21" t="s">
        <v>1194</v>
      </c>
      <c r="B1070" s="19" t="s">
        <v>1137</v>
      </c>
      <c r="C1070" s="19" t="s">
        <v>1188</v>
      </c>
      <c r="D1070" s="26" t="s">
        <v>60</v>
      </c>
      <c r="E1070" s="25" t="s">
        <v>73</v>
      </c>
      <c r="F1070" s="25" t="s">
        <v>74</v>
      </c>
      <c r="G1070" s="25" t="s">
        <v>69</v>
      </c>
      <c r="H1070" s="25" t="s">
        <v>69</v>
      </c>
      <c r="I1070" s="122">
        <v>255329.03225806452</v>
      </c>
      <c r="J1070" s="122"/>
      <c r="K1070" s="122"/>
      <c r="L1070" s="122">
        <v>250916.12903225806</v>
      </c>
      <c r="M1070" s="124"/>
      <c r="N1070" s="124"/>
    </row>
    <row r="1071" spans="1:14" ht="15" customHeight="1" x14ac:dyDescent="0.35">
      <c r="A1071" s="21" t="s">
        <v>1195</v>
      </c>
      <c r="B1071" s="19" t="s">
        <v>1137</v>
      </c>
      <c r="C1071" s="19" t="s">
        <v>1188</v>
      </c>
      <c r="D1071" s="26" t="s">
        <v>60</v>
      </c>
      <c r="E1071" s="25" t="s">
        <v>73</v>
      </c>
      <c r="F1071" s="25" t="s">
        <v>74</v>
      </c>
      <c r="G1071" s="25" t="s">
        <v>71</v>
      </c>
      <c r="H1071" s="25" t="s">
        <v>71</v>
      </c>
      <c r="I1071" s="122">
        <v>42593.548387096773</v>
      </c>
      <c r="J1071" s="122"/>
      <c r="K1071" s="122"/>
      <c r="L1071" s="122">
        <v>41858.06451612903</v>
      </c>
      <c r="M1071" s="124"/>
      <c r="N1071" s="124"/>
    </row>
    <row r="1072" spans="1:14" ht="15" customHeight="1" x14ac:dyDescent="0.35">
      <c r="A1072" s="22" t="s">
        <v>1196</v>
      </c>
      <c r="B1072" s="25" t="s">
        <v>1137</v>
      </c>
      <c r="C1072" s="25" t="s">
        <v>1188</v>
      </c>
      <c r="D1072" s="26" t="s">
        <v>60</v>
      </c>
      <c r="E1072" s="27" t="s">
        <v>61</v>
      </c>
      <c r="F1072" s="27" t="s">
        <v>79</v>
      </c>
      <c r="G1072" s="27" t="s">
        <v>63</v>
      </c>
      <c r="H1072" s="27" t="s">
        <v>64</v>
      </c>
      <c r="I1072" s="122">
        <v>7230438.7096774187</v>
      </c>
      <c r="J1072" s="122"/>
      <c r="K1072" s="122"/>
      <c r="L1072" s="122">
        <v>7105393.5483870963</v>
      </c>
      <c r="M1072" s="123"/>
      <c r="N1072" s="123"/>
    </row>
    <row r="1073" spans="1:14" ht="15" customHeight="1" x14ac:dyDescent="0.35">
      <c r="A1073" s="21" t="s">
        <v>1197</v>
      </c>
      <c r="B1073" s="25" t="s">
        <v>1137</v>
      </c>
      <c r="C1073" s="25" t="s">
        <v>1188</v>
      </c>
      <c r="D1073" s="26" t="s">
        <v>60</v>
      </c>
      <c r="E1073" s="27" t="s">
        <v>66</v>
      </c>
      <c r="F1073" s="27" t="s">
        <v>79</v>
      </c>
      <c r="G1073" s="27" t="s">
        <v>63</v>
      </c>
      <c r="H1073" s="27" t="s">
        <v>67</v>
      </c>
      <c r="I1073" s="122">
        <v>10122593.548387097</v>
      </c>
      <c r="J1073" s="122"/>
      <c r="K1073" s="122"/>
      <c r="L1073" s="122">
        <v>9947522.5806451607</v>
      </c>
      <c r="M1073" s="123"/>
      <c r="N1073" s="123"/>
    </row>
    <row r="1074" spans="1:14" ht="15" customHeight="1" x14ac:dyDescent="0.35">
      <c r="A1074" s="21" t="s">
        <v>1198</v>
      </c>
      <c r="B1074" s="25" t="s">
        <v>1137</v>
      </c>
      <c r="C1074" s="25" t="s">
        <v>1188</v>
      </c>
      <c r="D1074" s="26" t="s">
        <v>60</v>
      </c>
      <c r="E1074" s="27" t="s">
        <v>66</v>
      </c>
      <c r="F1074" s="27" t="s">
        <v>79</v>
      </c>
      <c r="G1074" s="27" t="s">
        <v>69</v>
      </c>
      <c r="H1074" s="27" t="s">
        <v>69</v>
      </c>
      <c r="I1074" s="122">
        <v>241032.25806451612</v>
      </c>
      <c r="J1074" s="122"/>
      <c r="K1074" s="122"/>
      <c r="L1074" s="122">
        <v>236864.51612903224</v>
      </c>
      <c r="M1074" s="123"/>
      <c r="N1074" s="123"/>
    </row>
    <row r="1075" spans="1:14" ht="15" customHeight="1" x14ac:dyDescent="0.35">
      <c r="A1075" s="21" t="s">
        <v>1199</v>
      </c>
      <c r="B1075" s="25" t="s">
        <v>1137</v>
      </c>
      <c r="C1075" s="25" t="s">
        <v>1188</v>
      </c>
      <c r="D1075" s="26" t="s">
        <v>60</v>
      </c>
      <c r="E1075" s="27" t="s">
        <v>66</v>
      </c>
      <c r="F1075" s="27" t="s">
        <v>79</v>
      </c>
      <c r="G1075" s="27" t="s">
        <v>71</v>
      </c>
      <c r="H1075" s="27" t="s">
        <v>71</v>
      </c>
      <c r="I1075" s="122">
        <v>40193.548387096773</v>
      </c>
      <c r="J1075" s="122"/>
      <c r="K1075" s="122"/>
      <c r="L1075" s="122">
        <v>39483.870967741932</v>
      </c>
      <c r="M1075" s="123"/>
      <c r="N1075" s="123"/>
    </row>
    <row r="1076" spans="1:14" ht="15" customHeight="1" x14ac:dyDescent="0.35">
      <c r="A1076" s="22" t="s">
        <v>1200</v>
      </c>
      <c r="B1076" s="19" t="s">
        <v>1137</v>
      </c>
      <c r="C1076" s="19" t="s">
        <v>1188</v>
      </c>
      <c r="D1076" s="26" t="s">
        <v>60</v>
      </c>
      <c r="E1076" s="25" t="s">
        <v>113</v>
      </c>
      <c r="F1076" s="25" t="s">
        <v>84</v>
      </c>
      <c r="G1076" s="25" t="s">
        <v>63</v>
      </c>
      <c r="H1076" s="25" t="s">
        <v>64</v>
      </c>
      <c r="I1076" s="122">
        <v>7692000</v>
      </c>
      <c r="J1076" s="122"/>
      <c r="K1076" s="122"/>
      <c r="L1076" s="122">
        <v>7558967.7419354841</v>
      </c>
      <c r="M1076" s="124"/>
      <c r="N1076" s="124"/>
    </row>
    <row r="1077" spans="1:14" ht="15" customHeight="1" x14ac:dyDescent="0.35">
      <c r="A1077" s="21" t="s">
        <v>1201</v>
      </c>
      <c r="B1077" s="19" t="s">
        <v>1137</v>
      </c>
      <c r="C1077" s="19" t="s">
        <v>1188</v>
      </c>
      <c r="D1077" s="26" t="s">
        <v>60</v>
      </c>
      <c r="E1077" s="25" t="s">
        <v>113</v>
      </c>
      <c r="F1077" s="25" t="s">
        <v>84</v>
      </c>
      <c r="G1077" s="25" t="s">
        <v>63</v>
      </c>
      <c r="H1077" s="25" t="s">
        <v>67</v>
      </c>
      <c r="I1077" s="122">
        <v>10768709.677419355</v>
      </c>
      <c r="J1077" s="122"/>
      <c r="K1077" s="122"/>
      <c r="L1077" s="122">
        <v>10582464.516129032</v>
      </c>
      <c r="M1077" s="124"/>
      <c r="N1077" s="124"/>
    </row>
    <row r="1078" spans="1:14" ht="15" customHeight="1" x14ac:dyDescent="0.35">
      <c r="A1078" s="21" t="s">
        <v>1202</v>
      </c>
      <c r="B1078" s="19" t="s">
        <v>1137</v>
      </c>
      <c r="C1078" s="19" t="s">
        <v>1188</v>
      </c>
      <c r="D1078" s="26" t="s">
        <v>60</v>
      </c>
      <c r="E1078" s="25" t="s">
        <v>113</v>
      </c>
      <c r="F1078" s="25" t="s">
        <v>84</v>
      </c>
      <c r="G1078" s="25" t="s">
        <v>69</v>
      </c>
      <c r="H1078" s="25" t="s">
        <v>69</v>
      </c>
      <c r="I1078" s="122">
        <v>256425.80645161291</v>
      </c>
      <c r="J1078" s="122"/>
      <c r="K1078" s="122"/>
      <c r="L1078" s="122">
        <v>251987.09677419355</v>
      </c>
      <c r="M1078" s="124"/>
      <c r="N1078" s="124"/>
    </row>
    <row r="1079" spans="1:14" ht="15" customHeight="1" x14ac:dyDescent="0.35">
      <c r="A1079" s="21" t="s">
        <v>1203</v>
      </c>
      <c r="B1079" s="19" t="s">
        <v>1137</v>
      </c>
      <c r="C1079" s="19" t="s">
        <v>1188</v>
      </c>
      <c r="D1079" s="26" t="s">
        <v>60</v>
      </c>
      <c r="E1079" s="25" t="s">
        <v>113</v>
      </c>
      <c r="F1079" s="25" t="s">
        <v>84</v>
      </c>
      <c r="G1079" s="25" t="s">
        <v>71</v>
      </c>
      <c r="H1079" s="25" t="s">
        <v>71</v>
      </c>
      <c r="I1079" s="122">
        <v>42748.38709677419</v>
      </c>
      <c r="J1079" s="122"/>
      <c r="K1079" s="122"/>
      <c r="L1079" s="122">
        <v>42012.903225806447</v>
      </c>
      <c r="M1079" s="124"/>
      <c r="N1079" s="124"/>
    </row>
    <row r="1080" spans="1:14" ht="15" customHeight="1" x14ac:dyDescent="0.35">
      <c r="A1080" s="22" t="s">
        <v>1204</v>
      </c>
      <c r="B1080" s="25" t="s">
        <v>1137</v>
      </c>
      <c r="C1080" s="25" t="s">
        <v>1188</v>
      </c>
      <c r="D1080" s="26" t="s">
        <v>60</v>
      </c>
      <c r="E1080" s="27" t="s">
        <v>61</v>
      </c>
      <c r="F1080" s="27" t="s">
        <v>89</v>
      </c>
      <c r="G1080" s="27" t="s">
        <v>63</v>
      </c>
      <c r="H1080" s="27" t="s">
        <v>64</v>
      </c>
      <c r="I1080" s="122">
        <v>8182941.935483871</v>
      </c>
      <c r="J1080" s="122"/>
      <c r="K1080" s="122"/>
      <c r="L1080" s="122">
        <v>8041406.4516129028</v>
      </c>
      <c r="M1080" s="124"/>
      <c r="N1080" s="124"/>
    </row>
    <row r="1081" spans="1:14" ht="15" customHeight="1" x14ac:dyDescent="0.35">
      <c r="A1081" s="21" t="s">
        <v>1205</v>
      </c>
      <c r="B1081" s="25" t="s">
        <v>1137</v>
      </c>
      <c r="C1081" s="25" t="s">
        <v>1188</v>
      </c>
      <c r="D1081" s="26" t="s">
        <v>60</v>
      </c>
      <c r="E1081" s="27" t="s">
        <v>66</v>
      </c>
      <c r="F1081" s="27" t="s">
        <v>89</v>
      </c>
      <c r="G1081" s="27" t="s">
        <v>63</v>
      </c>
      <c r="H1081" s="27" t="s">
        <v>67</v>
      </c>
      <c r="I1081" s="122">
        <v>11456064.516129032</v>
      </c>
      <c r="J1081" s="122"/>
      <c r="K1081" s="122"/>
      <c r="L1081" s="122">
        <v>11257935.483870968</v>
      </c>
      <c r="M1081" s="124"/>
      <c r="N1081" s="124"/>
    </row>
    <row r="1082" spans="1:14" ht="15" customHeight="1" x14ac:dyDescent="0.35">
      <c r="A1082" s="21" t="s">
        <v>1206</v>
      </c>
      <c r="B1082" s="25" t="s">
        <v>1137</v>
      </c>
      <c r="C1082" s="25" t="s">
        <v>1188</v>
      </c>
      <c r="D1082" s="26" t="s">
        <v>60</v>
      </c>
      <c r="E1082" s="27" t="s">
        <v>66</v>
      </c>
      <c r="F1082" s="27" t="s">
        <v>89</v>
      </c>
      <c r="G1082" s="27" t="s">
        <v>69</v>
      </c>
      <c r="H1082" s="27" t="s">
        <v>69</v>
      </c>
      <c r="I1082" s="122">
        <v>272787.09677419352</v>
      </c>
      <c r="J1082" s="122"/>
      <c r="K1082" s="122"/>
      <c r="L1082" s="122">
        <v>268064.51612903224</v>
      </c>
      <c r="M1082" s="124"/>
      <c r="N1082" s="124"/>
    </row>
    <row r="1083" spans="1:14" ht="15" customHeight="1" x14ac:dyDescent="0.35">
      <c r="A1083" s="21" t="s">
        <v>1207</v>
      </c>
      <c r="B1083" s="25" t="s">
        <v>1137</v>
      </c>
      <c r="C1083" s="25" t="s">
        <v>1188</v>
      </c>
      <c r="D1083" s="26" t="s">
        <v>60</v>
      </c>
      <c r="E1083" s="27" t="s">
        <v>66</v>
      </c>
      <c r="F1083" s="27" t="s">
        <v>89</v>
      </c>
      <c r="G1083" s="27" t="s">
        <v>71</v>
      </c>
      <c r="H1083" s="27" t="s">
        <v>71</v>
      </c>
      <c r="I1083" s="122">
        <v>45509.677419354841</v>
      </c>
      <c r="J1083" s="122"/>
      <c r="K1083" s="122"/>
      <c r="L1083" s="122">
        <v>44722.580645161288</v>
      </c>
      <c r="M1083" s="124"/>
      <c r="N1083" s="124"/>
    </row>
    <row r="1084" spans="1:14" ht="15" customHeight="1" x14ac:dyDescent="0.35">
      <c r="A1084" s="22" t="s">
        <v>1208</v>
      </c>
      <c r="B1084" s="19" t="s">
        <v>1137</v>
      </c>
      <c r="C1084" s="19" t="s">
        <v>1188</v>
      </c>
      <c r="D1084" s="26" t="s">
        <v>60</v>
      </c>
      <c r="E1084" s="25" t="s">
        <v>113</v>
      </c>
      <c r="F1084" s="25" t="s">
        <v>94</v>
      </c>
      <c r="G1084" s="25" t="s">
        <v>63</v>
      </c>
      <c r="H1084" s="25" t="s">
        <v>64</v>
      </c>
      <c r="I1084" s="122">
        <v>8705212.9032258056</v>
      </c>
      <c r="J1084" s="122"/>
      <c r="K1084" s="122"/>
      <c r="L1084" s="122">
        <v>8554645.1612903215</v>
      </c>
      <c r="M1084" s="124"/>
      <c r="N1084" s="124"/>
    </row>
    <row r="1085" spans="1:14" ht="15" customHeight="1" x14ac:dyDescent="0.35">
      <c r="A1085" s="21" t="s">
        <v>1209</v>
      </c>
      <c r="B1085" s="19" t="s">
        <v>1137</v>
      </c>
      <c r="C1085" s="19" t="s">
        <v>1188</v>
      </c>
      <c r="D1085" s="26" t="s">
        <v>60</v>
      </c>
      <c r="E1085" s="25" t="s">
        <v>113</v>
      </c>
      <c r="F1085" s="25" t="s">
        <v>94</v>
      </c>
      <c r="G1085" s="25" t="s">
        <v>63</v>
      </c>
      <c r="H1085" s="25" t="s">
        <v>67</v>
      </c>
      <c r="I1085" s="122">
        <v>12187367.741935484</v>
      </c>
      <c r="J1085" s="122"/>
      <c r="K1085" s="122"/>
      <c r="L1085" s="122">
        <v>11976580.64516129</v>
      </c>
      <c r="M1085" s="124"/>
      <c r="N1085" s="124"/>
    </row>
    <row r="1086" spans="1:14" ht="15" customHeight="1" x14ac:dyDescent="0.35">
      <c r="A1086" s="21" t="s">
        <v>1210</v>
      </c>
      <c r="B1086" s="19" t="s">
        <v>1137</v>
      </c>
      <c r="C1086" s="19" t="s">
        <v>1188</v>
      </c>
      <c r="D1086" s="26" t="s">
        <v>60</v>
      </c>
      <c r="E1086" s="25" t="s">
        <v>113</v>
      </c>
      <c r="F1086" s="25" t="s">
        <v>94</v>
      </c>
      <c r="G1086" s="25" t="s">
        <v>69</v>
      </c>
      <c r="H1086" s="25" t="s">
        <v>69</v>
      </c>
      <c r="I1086" s="122">
        <v>290167.74193548388</v>
      </c>
      <c r="J1086" s="122"/>
      <c r="K1086" s="122"/>
      <c r="L1086" s="122">
        <v>285161.29032258067</v>
      </c>
      <c r="M1086" s="124"/>
      <c r="N1086" s="124"/>
    </row>
    <row r="1087" spans="1:14" ht="15" customHeight="1" x14ac:dyDescent="0.35">
      <c r="A1087" s="21" t="s">
        <v>1211</v>
      </c>
      <c r="B1087" s="19" t="s">
        <v>1137</v>
      </c>
      <c r="C1087" s="19" t="s">
        <v>1188</v>
      </c>
      <c r="D1087" s="26" t="s">
        <v>60</v>
      </c>
      <c r="E1087" s="25" t="s">
        <v>113</v>
      </c>
      <c r="F1087" s="25" t="s">
        <v>94</v>
      </c>
      <c r="G1087" s="25" t="s">
        <v>71</v>
      </c>
      <c r="H1087" s="25" t="s">
        <v>71</v>
      </c>
      <c r="I1087" s="122">
        <v>48412.903225806447</v>
      </c>
      <c r="J1087" s="122"/>
      <c r="K1087" s="122"/>
      <c r="L1087" s="122">
        <v>47587.096774193546</v>
      </c>
      <c r="M1087" s="124"/>
      <c r="N1087" s="124"/>
    </row>
    <row r="1088" spans="1:14" ht="15" customHeight="1" x14ac:dyDescent="0.35">
      <c r="A1088" s="24" t="s">
        <v>1212</v>
      </c>
      <c r="B1088" s="25" t="s">
        <v>1137</v>
      </c>
      <c r="C1088" s="25" t="s">
        <v>1213</v>
      </c>
      <c r="D1088" s="26" t="s">
        <v>60</v>
      </c>
      <c r="E1088" s="27" t="s">
        <v>61</v>
      </c>
      <c r="F1088" s="27" t="s">
        <v>62</v>
      </c>
      <c r="G1088" s="27" t="s">
        <v>63</v>
      </c>
      <c r="H1088" s="27" t="s">
        <v>64</v>
      </c>
      <c r="I1088" s="122">
        <v>4992670.9677419355</v>
      </c>
      <c r="J1088" s="122"/>
      <c r="K1088" s="122"/>
      <c r="L1088" s="122">
        <v>4906322.5806451607</v>
      </c>
      <c r="M1088" s="123"/>
      <c r="N1088" s="123"/>
    </row>
    <row r="1089" spans="1:14" ht="15" customHeight="1" x14ac:dyDescent="0.35">
      <c r="A1089" s="21" t="s">
        <v>1214</v>
      </c>
      <c r="B1089" s="25" t="s">
        <v>1137</v>
      </c>
      <c r="C1089" s="25" t="s">
        <v>1213</v>
      </c>
      <c r="D1089" s="26" t="s">
        <v>60</v>
      </c>
      <c r="E1089" s="27" t="s">
        <v>66</v>
      </c>
      <c r="F1089" s="27" t="s">
        <v>62</v>
      </c>
      <c r="G1089" s="27" t="s">
        <v>63</v>
      </c>
      <c r="H1089" s="27" t="s">
        <v>67</v>
      </c>
      <c r="I1089" s="122">
        <v>6989703.2258064514</v>
      </c>
      <c r="J1089" s="122"/>
      <c r="K1089" s="122"/>
      <c r="L1089" s="122">
        <v>6868800</v>
      </c>
      <c r="M1089" s="123"/>
      <c r="N1089" s="123"/>
    </row>
    <row r="1090" spans="1:14" ht="15" customHeight="1" x14ac:dyDescent="0.35">
      <c r="A1090" s="21" t="s">
        <v>1215</v>
      </c>
      <c r="B1090" s="25" t="s">
        <v>1137</v>
      </c>
      <c r="C1090" s="25" t="s">
        <v>1213</v>
      </c>
      <c r="D1090" s="26" t="s">
        <v>60</v>
      </c>
      <c r="E1090" s="27" t="s">
        <v>66</v>
      </c>
      <c r="F1090" s="27" t="s">
        <v>62</v>
      </c>
      <c r="G1090" s="27" t="s">
        <v>69</v>
      </c>
      <c r="H1090" s="27" t="s">
        <v>69</v>
      </c>
      <c r="I1090" s="122">
        <v>166387.09677419355</v>
      </c>
      <c r="J1090" s="122"/>
      <c r="K1090" s="122"/>
      <c r="L1090" s="122">
        <v>163509.67741935485</v>
      </c>
      <c r="M1090" s="123"/>
      <c r="N1090" s="123"/>
    </row>
    <row r="1091" spans="1:14" ht="15" customHeight="1" x14ac:dyDescent="0.35">
      <c r="A1091" s="21" t="s">
        <v>1216</v>
      </c>
      <c r="B1091" s="25" t="s">
        <v>1137</v>
      </c>
      <c r="C1091" s="25" t="s">
        <v>1213</v>
      </c>
      <c r="D1091" s="26" t="s">
        <v>60</v>
      </c>
      <c r="E1091" s="27" t="s">
        <v>66</v>
      </c>
      <c r="F1091" s="27" t="s">
        <v>62</v>
      </c>
      <c r="G1091" s="27" t="s">
        <v>71</v>
      </c>
      <c r="H1091" s="27" t="s">
        <v>71</v>
      </c>
      <c r="I1091" s="122">
        <v>27729.032258064515</v>
      </c>
      <c r="J1091" s="122"/>
      <c r="K1091" s="122"/>
      <c r="L1091" s="122">
        <v>27238.709677419352</v>
      </c>
      <c r="M1091" s="123"/>
      <c r="N1091" s="123"/>
    </row>
    <row r="1092" spans="1:14" ht="15" customHeight="1" x14ac:dyDescent="0.35">
      <c r="A1092" s="22" t="s">
        <v>1217</v>
      </c>
      <c r="B1092" s="19" t="s">
        <v>1137</v>
      </c>
      <c r="C1092" s="19" t="s">
        <v>1213</v>
      </c>
      <c r="D1092" s="26" t="s">
        <v>60</v>
      </c>
      <c r="E1092" s="25" t="s">
        <v>73</v>
      </c>
      <c r="F1092" s="25" t="s">
        <v>74</v>
      </c>
      <c r="G1092" s="25" t="s">
        <v>63</v>
      </c>
      <c r="H1092" s="25" t="s">
        <v>64</v>
      </c>
      <c r="I1092" s="122">
        <v>6806890.3225806449</v>
      </c>
      <c r="J1092" s="122"/>
      <c r="K1092" s="122"/>
      <c r="L1092" s="122">
        <v>6545367.7419354841</v>
      </c>
      <c r="M1092" s="124"/>
      <c r="N1092" s="123"/>
    </row>
    <row r="1093" spans="1:14" ht="15" customHeight="1" x14ac:dyDescent="0.35">
      <c r="A1093" s="21" t="s">
        <v>1218</v>
      </c>
      <c r="B1093" s="19" t="s">
        <v>1137</v>
      </c>
      <c r="C1093" s="19" t="s">
        <v>1213</v>
      </c>
      <c r="D1093" s="26" t="s">
        <v>60</v>
      </c>
      <c r="E1093" s="25" t="s">
        <v>73</v>
      </c>
      <c r="F1093" s="25" t="s">
        <v>74</v>
      </c>
      <c r="G1093" s="25" t="s">
        <v>63</v>
      </c>
      <c r="H1093" s="25" t="s">
        <v>67</v>
      </c>
      <c r="I1093" s="122">
        <v>7623200</v>
      </c>
      <c r="J1093" s="122"/>
      <c r="K1093" s="122"/>
      <c r="L1093" s="122">
        <v>7491354.8387096776</v>
      </c>
      <c r="M1093" s="124"/>
      <c r="N1093" s="123"/>
    </row>
    <row r="1094" spans="1:14" ht="15" customHeight="1" x14ac:dyDescent="0.35">
      <c r="A1094" s="21" t="s">
        <v>1219</v>
      </c>
      <c r="B1094" s="19" t="s">
        <v>1137</v>
      </c>
      <c r="C1094" s="19" t="s">
        <v>1213</v>
      </c>
      <c r="D1094" s="26" t="s">
        <v>60</v>
      </c>
      <c r="E1094" s="25" t="s">
        <v>73</v>
      </c>
      <c r="F1094" s="25" t="s">
        <v>74</v>
      </c>
      <c r="G1094" s="25" t="s">
        <v>69</v>
      </c>
      <c r="H1094" s="25" t="s">
        <v>69</v>
      </c>
      <c r="I1094" s="122">
        <v>187587.09677419355</v>
      </c>
      <c r="J1094" s="122"/>
      <c r="K1094" s="122"/>
      <c r="L1094" s="122">
        <v>184335.48387096773</v>
      </c>
      <c r="M1094" s="124"/>
      <c r="N1094" s="123"/>
    </row>
    <row r="1095" spans="1:14" ht="15" customHeight="1" x14ac:dyDescent="0.35">
      <c r="A1095" s="21" t="s">
        <v>1220</v>
      </c>
      <c r="B1095" s="19" t="s">
        <v>1137</v>
      </c>
      <c r="C1095" s="19" t="s">
        <v>1213</v>
      </c>
      <c r="D1095" s="26" t="s">
        <v>60</v>
      </c>
      <c r="E1095" s="25" t="s">
        <v>73</v>
      </c>
      <c r="F1095" s="25" t="s">
        <v>74</v>
      </c>
      <c r="G1095" s="25" t="s">
        <v>71</v>
      </c>
      <c r="H1095" s="25" t="s">
        <v>71</v>
      </c>
      <c r="I1095" s="122">
        <v>31290.322580645159</v>
      </c>
      <c r="J1095" s="122"/>
      <c r="K1095" s="122"/>
      <c r="L1095" s="122">
        <v>30748.387096774193</v>
      </c>
      <c r="M1095" s="124"/>
      <c r="N1095" s="123"/>
    </row>
    <row r="1096" spans="1:14" ht="15" customHeight="1" x14ac:dyDescent="0.35">
      <c r="A1096" s="22" t="s">
        <v>1221</v>
      </c>
      <c r="B1096" s="25" t="s">
        <v>1137</v>
      </c>
      <c r="C1096" s="25" t="s">
        <v>1213</v>
      </c>
      <c r="D1096" s="26" t="s">
        <v>60</v>
      </c>
      <c r="E1096" s="27" t="s">
        <v>61</v>
      </c>
      <c r="F1096" s="27" t="s">
        <v>79</v>
      </c>
      <c r="G1096" s="27" t="s">
        <v>63</v>
      </c>
      <c r="H1096" s="27" t="s">
        <v>64</v>
      </c>
      <c r="I1096" s="122">
        <v>5311380.6451612897</v>
      </c>
      <c r="J1096" s="122"/>
      <c r="K1096" s="122"/>
      <c r="L1096" s="122">
        <v>5219509.6774193551</v>
      </c>
      <c r="M1096" s="123"/>
      <c r="N1096" s="123"/>
    </row>
    <row r="1097" spans="1:14" ht="15" customHeight="1" x14ac:dyDescent="0.35">
      <c r="A1097" s="21" t="s">
        <v>1222</v>
      </c>
      <c r="B1097" s="25" t="s">
        <v>1137</v>
      </c>
      <c r="C1097" s="25" t="s">
        <v>1213</v>
      </c>
      <c r="D1097" s="26" t="s">
        <v>60</v>
      </c>
      <c r="E1097" s="27" t="s">
        <v>66</v>
      </c>
      <c r="F1097" s="27" t="s">
        <v>79</v>
      </c>
      <c r="G1097" s="27" t="s">
        <v>63</v>
      </c>
      <c r="H1097" s="27" t="s">
        <v>67</v>
      </c>
      <c r="I1097" s="122">
        <v>7435948.3870967738</v>
      </c>
      <c r="J1097" s="122"/>
      <c r="K1097" s="122"/>
      <c r="L1097" s="122">
        <v>7307329.0322580645</v>
      </c>
      <c r="M1097" s="123"/>
      <c r="N1097" s="123"/>
    </row>
    <row r="1098" spans="1:14" ht="15" customHeight="1" x14ac:dyDescent="0.35">
      <c r="A1098" s="21" t="s">
        <v>1223</v>
      </c>
      <c r="B1098" s="25" t="s">
        <v>1137</v>
      </c>
      <c r="C1098" s="25" t="s">
        <v>1213</v>
      </c>
      <c r="D1098" s="26" t="s">
        <v>60</v>
      </c>
      <c r="E1098" s="27" t="s">
        <v>66</v>
      </c>
      <c r="F1098" s="27" t="s">
        <v>79</v>
      </c>
      <c r="G1098" s="27" t="s">
        <v>69</v>
      </c>
      <c r="H1098" s="27" t="s">
        <v>69</v>
      </c>
      <c r="I1098" s="122">
        <v>177109.67741935485</v>
      </c>
      <c r="J1098" s="122"/>
      <c r="K1098" s="122"/>
      <c r="L1098" s="122">
        <v>174038.70967741936</v>
      </c>
      <c r="M1098" s="123"/>
      <c r="N1098" s="123"/>
    </row>
    <row r="1099" spans="1:14" ht="15" customHeight="1" x14ac:dyDescent="0.35">
      <c r="A1099" s="21" t="s">
        <v>1224</v>
      </c>
      <c r="B1099" s="25" t="s">
        <v>1137</v>
      </c>
      <c r="C1099" s="25" t="s">
        <v>1213</v>
      </c>
      <c r="D1099" s="26" t="s">
        <v>60</v>
      </c>
      <c r="E1099" s="27" t="s">
        <v>66</v>
      </c>
      <c r="F1099" s="27" t="s">
        <v>79</v>
      </c>
      <c r="G1099" s="27" t="s">
        <v>71</v>
      </c>
      <c r="H1099" s="27" t="s">
        <v>71</v>
      </c>
      <c r="I1099" s="122">
        <v>29561.290322580644</v>
      </c>
      <c r="J1099" s="122"/>
      <c r="K1099" s="122"/>
      <c r="L1099" s="122">
        <v>29058.06451612903</v>
      </c>
      <c r="M1099" s="123"/>
      <c r="N1099" s="123"/>
    </row>
    <row r="1100" spans="1:14" ht="15" customHeight="1" x14ac:dyDescent="0.35">
      <c r="A1100" s="22" t="s">
        <v>1225</v>
      </c>
      <c r="B1100" s="19" t="s">
        <v>1137</v>
      </c>
      <c r="C1100" s="19" t="s">
        <v>1213</v>
      </c>
      <c r="D1100" s="26" t="s">
        <v>60</v>
      </c>
      <c r="E1100" s="25" t="s">
        <v>113</v>
      </c>
      <c r="F1100" s="25" t="s">
        <v>84</v>
      </c>
      <c r="G1100" s="25" t="s">
        <v>63</v>
      </c>
      <c r="H1100" s="25" t="s">
        <v>64</v>
      </c>
      <c r="I1100" s="122">
        <v>5650361.2903225804</v>
      </c>
      <c r="J1100" s="122"/>
      <c r="K1100" s="122"/>
      <c r="L1100" s="122">
        <v>5552632.2580645159</v>
      </c>
      <c r="M1100" s="124"/>
      <c r="N1100" s="124"/>
    </row>
    <row r="1101" spans="1:14" ht="15" customHeight="1" x14ac:dyDescent="0.35">
      <c r="A1101" s="21" t="s">
        <v>1226</v>
      </c>
      <c r="B1101" s="19" t="s">
        <v>1137</v>
      </c>
      <c r="C1101" s="19" t="s">
        <v>1213</v>
      </c>
      <c r="D1101" s="26" t="s">
        <v>60</v>
      </c>
      <c r="E1101" s="25" t="s">
        <v>113</v>
      </c>
      <c r="F1101" s="25" t="s">
        <v>84</v>
      </c>
      <c r="G1101" s="25" t="s">
        <v>63</v>
      </c>
      <c r="H1101" s="25" t="s">
        <v>67</v>
      </c>
      <c r="I1101" s="122">
        <v>7910516.1290322579</v>
      </c>
      <c r="J1101" s="122"/>
      <c r="K1101" s="122"/>
      <c r="L1101" s="122">
        <v>7773703.2258064514</v>
      </c>
      <c r="M1101" s="124"/>
      <c r="N1101" s="124"/>
    </row>
    <row r="1102" spans="1:14" ht="15" customHeight="1" x14ac:dyDescent="0.35">
      <c r="A1102" s="21" t="s">
        <v>1227</v>
      </c>
      <c r="B1102" s="19" t="s">
        <v>1137</v>
      </c>
      <c r="C1102" s="19" t="s">
        <v>1213</v>
      </c>
      <c r="D1102" s="26" t="s">
        <v>60</v>
      </c>
      <c r="E1102" s="25" t="s">
        <v>113</v>
      </c>
      <c r="F1102" s="25" t="s">
        <v>84</v>
      </c>
      <c r="G1102" s="25" t="s">
        <v>69</v>
      </c>
      <c r="H1102" s="25" t="s">
        <v>69</v>
      </c>
      <c r="I1102" s="122">
        <v>188387.09677419355</v>
      </c>
      <c r="J1102" s="122"/>
      <c r="K1102" s="122"/>
      <c r="L1102" s="122">
        <v>185122.58064516127</v>
      </c>
      <c r="M1102" s="124"/>
      <c r="N1102" s="124"/>
    </row>
    <row r="1103" spans="1:14" ht="15" customHeight="1" x14ac:dyDescent="0.35">
      <c r="A1103" s="21" t="s">
        <v>1228</v>
      </c>
      <c r="B1103" s="19" t="s">
        <v>1137</v>
      </c>
      <c r="C1103" s="19" t="s">
        <v>1213</v>
      </c>
      <c r="D1103" s="26" t="s">
        <v>60</v>
      </c>
      <c r="E1103" s="25" t="s">
        <v>113</v>
      </c>
      <c r="F1103" s="25" t="s">
        <v>84</v>
      </c>
      <c r="G1103" s="25" t="s">
        <v>71</v>
      </c>
      <c r="H1103" s="25" t="s">
        <v>71</v>
      </c>
      <c r="I1103" s="122">
        <v>31393.548387096773</v>
      </c>
      <c r="J1103" s="122"/>
      <c r="K1103" s="122"/>
      <c r="L1103" s="122">
        <v>30851.612903225807</v>
      </c>
      <c r="M1103" s="124"/>
      <c r="N1103" s="124"/>
    </row>
    <row r="1104" spans="1:14" ht="15" customHeight="1" x14ac:dyDescent="0.35">
      <c r="A1104" s="22" t="s">
        <v>1229</v>
      </c>
      <c r="B1104" s="25" t="s">
        <v>1137</v>
      </c>
      <c r="C1104" s="25" t="s">
        <v>1213</v>
      </c>
      <c r="D1104" s="26" t="s">
        <v>60</v>
      </c>
      <c r="E1104" s="27" t="s">
        <v>61</v>
      </c>
      <c r="F1104" s="27" t="s">
        <v>89</v>
      </c>
      <c r="G1104" s="27" t="s">
        <v>63</v>
      </c>
      <c r="H1104" s="27" t="s">
        <v>64</v>
      </c>
      <c r="I1104" s="122">
        <v>6011006.4516129028</v>
      </c>
      <c r="J1104" s="122"/>
      <c r="K1104" s="122"/>
      <c r="L1104" s="122">
        <v>5907045.1612903224</v>
      </c>
      <c r="M1104" s="124"/>
      <c r="N1104" s="124"/>
    </row>
    <row r="1105" spans="1:14" ht="15" customHeight="1" x14ac:dyDescent="0.35">
      <c r="A1105" s="21" t="s">
        <v>1230</v>
      </c>
      <c r="B1105" s="25" t="s">
        <v>1137</v>
      </c>
      <c r="C1105" s="25" t="s">
        <v>1213</v>
      </c>
      <c r="D1105" s="26" t="s">
        <v>60</v>
      </c>
      <c r="E1105" s="27" t="s">
        <v>66</v>
      </c>
      <c r="F1105" s="27" t="s">
        <v>89</v>
      </c>
      <c r="G1105" s="27" t="s">
        <v>63</v>
      </c>
      <c r="H1105" s="27" t="s">
        <v>67</v>
      </c>
      <c r="I1105" s="122">
        <v>8415458.064516129</v>
      </c>
      <c r="J1105" s="122"/>
      <c r="K1105" s="122"/>
      <c r="L1105" s="122">
        <v>8269896.7741935486</v>
      </c>
      <c r="M1105" s="124"/>
      <c r="N1105" s="124"/>
    </row>
    <row r="1106" spans="1:14" ht="15" customHeight="1" x14ac:dyDescent="0.35">
      <c r="A1106" s="21" t="s">
        <v>1231</v>
      </c>
      <c r="B1106" s="25" t="s">
        <v>1137</v>
      </c>
      <c r="C1106" s="25" t="s">
        <v>1213</v>
      </c>
      <c r="D1106" s="26" t="s">
        <v>60</v>
      </c>
      <c r="E1106" s="27" t="s">
        <v>66</v>
      </c>
      <c r="F1106" s="27" t="s">
        <v>89</v>
      </c>
      <c r="G1106" s="27" t="s">
        <v>69</v>
      </c>
      <c r="H1106" s="27" t="s">
        <v>69</v>
      </c>
      <c r="I1106" s="122">
        <v>200412.90322580645</v>
      </c>
      <c r="J1106" s="122"/>
      <c r="K1106" s="122"/>
      <c r="L1106" s="122">
        <v>196954.83870967742</v>
      </c>
      <c r="M1106" s="124"/>
      <c r="N1106" s="124"/>
    </row>
    <row r="1107" spans="1:14" ht="15" customHeight="1" x14ac:dyDescent="0.35">
      <c r="A1107" s="21" t="s">
        <v>1232</v>
      </c>
      <c r="B1107" s="25" t="s">
        <v>1137</v>
      </c>
      <c r="C1107" s="25" t="s">
        <v>1213</v>
      </c>
      <c r="D1107" s="26" t="s">
        <v>60</v>
      </c>
      <c r="E1107" s="27" t="s">
        <v>66</v>
      </c>
      <c r="F1107" s="27" t="s">
        <v>89</v>
      </c>
      <c r="G1107" s="27" t="s">
        <v>71</v>
      </c>
      <c r="H1107" s="27" t="s">
        <v>71</v>
      </c>
      <c r="I1107" s="122">
        <v>33432.258064516129</v>
      </c>
      <c r="J1107" s="122"/>
      <c r="K1107" s="122"/>
      <c r="L1107" s="122">
        <v>32851.612903225803</v>
      </c>
      <c r="M1107" s="124"/>
      <c r="N1107" s="124"/>
    </row>
    <row r="1108" spans="1:14" ht="15" customHeight="1" x14ac:dyDescent="0.35">
      <c r="A1108" s="22" t="s">
        <v>1233</v>
      </c>
      <c r="B1108" s="19" t="s">
        <v>1137</v>
      </c>
      <c r="C1108" s="19" t="s">
        <v>1213</v>
      </c>
      <c r="D1108" s="26" t="s">
        <v>60</v>
      </c>
      <c r="E1108" s="25" t="s">
        <v>113</v>
      </c>
      <c r="F1108" s="25" t="s">
        <v>94</v>
      </c>
      <c r="G1108" s="25" t="s">
        <v>63</v>
      </c>
      <c r="H1108" s="25" t="s">
        <v>64</v>
      </c>
      <c r="I1108" s="122">
        <v>6394709.6774193542</v>
      </c>
      <c r="J1108" s="122"/>
      <c r="K1108" s="122"/>
      <c r="L1108" s="122">
        <v>6284103.2258064514</v>
      </c>
      <c r="M1108" s="124"/>
      <c r="N1108" s="124"/>
    </row>
    <row r="1109" spans="1:14" ht="15" customHeight="1" x14ac:dyDescent="0.35">
      <c r="A1109" s="21" t="s">
        <v>1234</v>
      </c>
      <c r="B1109" s="19" t="s">
        <v>1137</v>
      </c>
      <c r="C1109" s="19" t="s">
        <v>1213</v>
      </c>
      <c r="D1109" s="26" t="s">
        <v>60</v>
      </c>
      <c r="E1109" s="25" t="s">
        <v>113</v>
      </c>
      <c r="F1109" s="25" t="s">
        <v>94</v>
      </c>
      <c r="G1109" s="25" t="s">
        <v>63</v>
      </c>
      <c r="H1109" s="25" t="s">
        <v>67</v>
      </c>
      <c r="I1109" s="122">
        <v>8952567.7419354841</v>
      </c>
      <c r="J1109" s="122"/>
      <c r="K1109" s="122"/>
      <c r="L1109" s="122">
        <v>8797716.1290322579</v>
      </c>
      <c r="M1109" s="124"/>
      <c r="N1109" s="124"/>
    </row>
    <row r="1110" spans="1:14" ht="15" customHeight="1" x14ac:dyDescent="0.35">
      <c r="A1110" s="21" t="s">
        <v>1235</v>
      </c>
      <c r="B1110" s="19" t="s">
        <v>1137</v>
      </c>
      <c r="C1110" s="19" t="s">
        <v>1213</v>
      </c>
      <c r="D1110" s="26" t="s">
        <v>60</v>
      </c>
      <c r="E1110" s="25" t="s">
        <v>113</v>
      </c>
      <c r="F1110" s="25" t="s">
        <v>94</v>
      </c>
      <c r="G1110" s="25" t="s">
        <v>69</v>
      </c>
      <c r="H1110" s="25" t="s">
        <v>69</v>
      </c>
      <c r="I1110" s="122">
        <v>213148.38709677418</v>
      </c>
      <c r="J1110" s="122"/>
      <c r="K1110" s="122"/>
      <c r="L1110" s="122">
        <v>209470.96774193548</v>
      </c>
      <c r="M1110" s="124"/>
      <c r="N1110" s="124"/>
    </row>
    <row r="1111" spans="1:14" ht="15" customHeight="1" x14ac:dyDescent="0.35">
      <c r="A1111" s="21" t="s">
        <v>1236</v>
      </c>
      <c r="B1111" s="19" t="s">
        <v>1137</v>
      </c>
      <c r="C1111" s="19" t="s">
        <v>1213</v>
      </c>
      <c r="D1111" s="26" t="s">
        <v>60</v>
      </c>
      <c r="E1111" s="25" t="s">
        <v>113</v>
      </c>
      <c r="F1111" s="25" t="s">
        <v>94</v>
      </c>
      <c r="G1111" s="25" t="s">
        <v>71</v>
      </c>
      <c r="H1111" s="25" t="s">
        <v>71</v>
      </c>
      <c r="I1111" s="122">
        <v>35561.290322580644</v>
      </c>
      <c r="J1111" s="122"/>
      <c r="K1111" s="122"/>
      <c r="L1111" s="122">
        <v>34941.93548387097</v>
      </c>
      <c r="M1111" s="124"/>
      <c r="N1111" s="124"/>
    </row>
    <row r="1112" spans="1:14" ht="29.25" customHeight="1" x14ac:dyDescent="0.35">
      <c r="A1112" s="24" t="s">
        <v>1237</v>
      </c>
      <c r="B1112" s="25" t="s">
        <v>1137</v>
      </c>
      <c r="C1112" s="19" t="s">
        <v>1238</v>
      </c>
      <c r="D1112" s="26" t="s">
        <v>60</v>
      </c>
      <c r="E1112" s="27" t="s">
        <v>61</v>
      </c>
      <c r="F1112" s="27" t="s">
        <v>62</v>
      </c>
      <c r="G1112" s="27" t="s">
        <v>63</v>
      </c>
      <c r="H1112" s="27" t="s">
        <v>64</v>
      </c>
      <c r="I1112" s="122">
        <v>9266451.6129032262</v>
      </c>
      <c r="J1112" s="122"/>
      <c r="K1112" s="122"/>
      <c r="L1112" s="122">
        <v>8910412.9032258056</v>
      </c>
      <c r="M1112" s="123"/>
      <c r="N1112" s="123"/>
    </row>
    <row r="1113" spans="1:14" ht="29.25" customHeight="1" x14ac:dyDescent="0.35">
      <c r="A1113" s="21" t="s">
        <v>1239</v>
      </c>
      <c r="B1113" s="25" t="s">
        <v>1137</v>
      </c>
      <c r="C1113" s="19" t="s">
        <v>1238</v>
      </c>
      <c r="D1113" s="26" t="s">
        <v>60</v>
      </c>
      <c r="E1113" s="27" t="s">
        <v>66</v>
      </c>
      <c r="F1113" s="27" t="s">
        <v>62</v>
      </c>
      <c r="G1113" s="27" t="s">
        <v>63</v>
      </c>
      <c r="H1113" s="27" t="s">
        <v>67</v>
      </c>
      <c r="I1113" s="122">
        <v>10722593.548387097</v>
      </c>
      <c r="J1113" s="122"/>
      <c r="K1113" s="122"/>
      <c r="L1113" s="122">
        <v>10537135.483870968</v>
      </c>
      <c r="M1113" s="123"/>
      <c r="N1113" s="123"/>
    </row>
    <row r="1114" spans="1:14" ht="29.25" customHeight="1" x14ac:dyDescent="0.35">
      <c r="A1114" s="21" t="s">
        <v>1240</v>
      </c>
      <c r="B1114" s="25" t="s">
        <v>1137</v>
      </c>
      <c r="C1114" s="19" t="s">
        <v>1238</v>
      </c>
      <c r="D1114" s="26" t="s">
        <v>60</v>
      </c>
      <c r="E1114" s="27" t="s">
        <v>66</v>
      </c>
      <c r="F1114" s="27" t="s">
        <v>62</v>
      </c>
      <c r="G1114" s="27" t="s">
        <v>69</v>
      </c>
      <c r="H1114" s="27" t="s">
        <v>69</v>
      </c>
      <c r="I1114" s="122">
        <v>255329.03225806452</v>
      </c>
      <c r="J1114" s="122"/>
      <c r="K1114" s="122"/>
      <c r="L1114" s="122">
        <v>250916.12903225806</v>
      </c>
      <c r="M1114" s="123"/>
      <c r="N1114" s="123"/>
    </row>
    <row r="1115" spans="1:14" ht="29.25" customHeight="1" x14ac:dyDescent="0.35">
      <c r="A1115" s="21" t="s">
        <v>1241</v>
      </c>
      <c r="B1115" s="25" t="s">
        <v>1137</v>
      </c>
      <c r="C1115" s="19" t="s">
        <v>1238</v>
      </c>
      <c r="D1115" s="26" t="s">
        <v>60</v>
      </c>
      <c r="E1115" s="27" t="s">
        <v>66</v>
      </c>
      <c r="F1115" s="27" t="s">
        <v>62</v>
      </c>
      <c r="G1115" s="27" t="s">
        <v>71</v>
      </c>
      <c r="H1115" s="27" t="s">
        <v>71</v>
      </c>
      <c r="I1115" s="122">
        <v>42567.741935483871</v>
      </c>
      <c r="J1115" s="122"/>
      <c r="K1115" s="122"/>
      <c r="L1115" s="122">
        <v>41832.258064516129</v>
      </c>
      <c r="M1115" s="123"/>
      <c r="N1115" s="123"/>
    </row>
    <row r="1116" spans="1:14" ht="29.25" customHeight="1" x14ac:dyDescent="0.35">
      <c r="A1116" s="22" t="s">
        <v>1242</v>
      </c>
      <c r="B1116" s="19" t="s">
        <v>1137</v>
      </c>
      <c r="C1116" s="19" t="s">
        <v>1238</v>
      </c>
      <c r="D1116" s="26" t="s">
        <v>60</v>
      </c>
      <c r="E1116" s="25" t="s">
        <v>73</v>
      </c>
      <c r="F1116" s="25" t="s">
        <v>74</v>
      </c>
      <c r="G1116" s="25" t="s">
        <v>63</v>
      </c>
      <c r="H1116" s="25" t="s">
        <v>64</v>
      </c>
      <c r="I1116" s="122">
        <v>9266451.6129032262</v>
      </c>
      <c r="J1116" s="122"/>
      <c r="K1116" s="122"/>
      <c r="L1116" s="122">
        <v>8910412.9032258056</v>
      </c>
      <c r="M1116" s="124"/>
      <c r="N1116" s="123"/>
    </row>
    <row r="1117" spans="1:14" ht="29.25" customHeight="1" x14ac:dyDescent="0.35">
      <c r="A1117" s="21" t="s">
        <v>1243</v>
      </c>
      <c r="B1117" s="19" t="s">
        <v>1137</v>
      </c>
      <c r="C1117" s="19" t="s">
        <v>1238</v>
      </c>
      <c r="D1117" s="26" t="s">
        <v>60</v>
      </c>
      <c r="E1117" s="25" t="s">
        <v>73</v>
      </c>
      <c r="F1117" s="25" t="s">
        <v>74</v>
      </c>
      <c r="G1117" s="25" t="s">
        <v>63</v>
      </c>
      <c r="H1117" s="25" t="s">
        <v>67</v>
      </c>
      <c r="I1117" s="122">
        <v>11414516.129032258</v>
      </c>
      <c r="J1117" s="122"/>
      <c r="K1117" s="122"/>
      <c r="L1117" s="122">
        <v>11217096.774193548</v>
      </c>
      <c r="M1117" s="124"/>
      <c r="N1117" s="123"/>
    </row>
    <row r="1118" spans="1:14" ht="29.25" customHeight="1" x14ac:dyDescent="0.35">
      <c r="A1118" s="21" t="s">
        <v>1244</v>
      </c>
      <c r="B1118" s="19" t="s">
        <v>1137</v>
      </c>
      <c r="C1118" s="19" t="s">
        <v>1238</v>
      </c>
      <c r="D1118" s="26" t="s">
        <v>60</v>
      </c>
      <c r="E1118" s="25" t="s">
        <v>73</v>
      </c>
      <c r="F1118" s="25" t="s">
        <v>74</v>
      </c>
      <c r="G1118" s="25" t="s">
        <v>69</v>
      </c>
      <c r="H1118" s="25" t="s">
        <v>69</v>
      </c>
      <c r="I1118" s="122">
        <v>278374.19354838709</v>
      </c>
      <c r="J1118" s="122"/>
      <c r="K1118" s="122"/>
      <c r="L1118" s="122">
        <v>273548.38709677418</v>
      </c>
      <c r="M1118" s="124"/>
      <c r="N1118" s="123"/>
    </row>
    <row r="1119" spans="1:14" ht="29.25" customHeight="1" x14ac:dyDescent="0.35">
      <c r="A1119" s="21" t="s">
        <v>1245</v>
      </c>
      <c r="B1119" s="19" t="s">
        <v>1137</v>
      </c>
      <c r="C1119" s="19" t="s">
        <v>1238</v>
      </c>
      <c r="D1119" s="26" t="s">
        <v>60</v>
      </c>
      <c r="E1119" s="25" t="s">
        <v>73</v>
      </c>
      <c r="F1119" s="25" t="s">
        <v>74</v>
      </c>
      <c r="G1119" s="25" t="s">
        <v>71</v>
      </c>
      <c r="H1119" s="25" t="s">
        <v>71</v>
      </c>
      <c r="I1119" s="122">
        <v>46412.903225806447</v>
      </c>
      <c r="J1119" s="122"/>
      <c r="K1119" s="122"/>
      <c r="L1119" s="122">
        <v>45612.903225806447</v>
      </c>
      <c r="M1119" s="124"/>
      <c r="N1119" s="123"/>
    </row>
    <row r="1120" spans="1:14" ht="29.25" customHeight="1" x14ac:dyDescent="0.35">
      <c r="A1120" s="22" t="s">
        <v>1246</v>
      </c>
      <c r="B1120" s="25" t="s">
        <v>1137</v>
      </c>
      <c r="C1120" s="19" t="s">
        <v>1238</v>
      </c>
      <c r="D1120" s="26" t="s">
        <v>60</v>
      </c>
      <c r="E1120" s="27" t="s">
        <v>61</v>
      </c>
      <c r="F1120" s="27" t="s">
        <v>79</v>
      </c>
      <c r="G1120" s="27" t="s">
        <v>63</v>
      </c>
      <c r="H1120" s="27" t="s">
        <v>64</v>
      </c>
      <c r="I1120" s="122">
        <v>8147870.9677419355</v>
      </c>
      <c r="J1120" s="122"/>
      <c r="K1120" s="122"/>
      <c r="L1120" s="122">
        <v>8006941.935483871</v>
      </c>
      <c r="M1120" s="123"/>
      <c r="N1120" s="123"/>
    </row>
    <row r="1121" spans="1:14" ht="29.25" customHeight="1" x14ac:dyDescent="0.35">
      <c r="A1121" s="21" t="s">
        <v>1247</v>
      </c>
      <c r="B1121" s="25" t="s">
        <v>1137</v>
      </c>
      <c r="C1121" s="19" t="s">
        <v>1238</v>
      </c>
      <c r="D1121" s="26" t="s">
        <v>60</v>
      </c>
      <c r="E1121" s="27" t="s">
        <v>66</v>
      </c>
      <c r="F1121" s="27" t="s">
        <v>79</v>
      </c>
      <c r="G1121" s="27" t="s">
        <v>63</v>
      </c>
      <c r="H1121" s="27" t="s">
        <v>67</v>
      </c>
      <c r="I1121" s="122">
        <v>11407006.451612903</v>
      </c>
      <c r="J1121" s="122"/>
      <c r="K1121" s="122"/>
      <c r="L1121" s="122">
        <v>11209716.129032258</v>
      </c>
      <c r="M1121" s="123"/>
      <c r="N1121" s="123"/>
    </row>
    <row r="1122" spans="1:14" ht="29.25" customHeight="1" x14ac:dyDescent="0.35">
      <c r="A1122" s="21" t="s">
        <v>1248</v>
      </c>
      <c r="B1122" s="25" t="s">
        <v>1137</v>
      </c>
      <c r="C1122" s="19" t="s">
        <v>1238</v>
      </c>
      <c r="D1122" s="26" t="s">
        <v>60</v>
      </c>
      <c r="E1122" s="27" t="s">
        <v>66</v>
      </c>
      <c r="F1122" s="27" t="s">
        <v>79</v>
      </c>
      <c r="G1122" s="27" t="s">
        <v>69</v>
      </c>
      <c r="H1122" s="27" t="s">
        <v>69</v>
      </c>
      <c r="I1122" s="122">
        <v>271600</v>
      </c>
      <c r="J1122" s="122"/>
      <c r="K1122" s="122"/>
      <c r="L1122" s="122">
        <v>266903.22580645158</v>
      </c>
      <c r="M1122" s="123"/>
      <c r="N1122" s="123"/>
    </row>
    <row r="1123" spans="1:14" ht="29.25" customHeight="1" x14ac:dyDescent="0.35">
      <c r="A1123" s="21" t="s">
        <v>1249</v>
      </c>
      <c r="B1123" s="25" t="s">
        <v>1137</v>
      </c>
      <c r="C1123" s="19" t="s">
        <v>1238</v>
      </c>
      <c r="D1123" s="26" t="s">
        <v>60</v>
      </c>
      <c r="E1123" s="27" t="s">
        <v>66</v>
      </c>
      <c r="F1123" s="27" t="s">
        <v>79</v>
      </c>
      <c r="G1123" s="27" t="s">
        <v>71</v>
      </c>
      <c r="H1123" s="27" t="s">
        <v>71</v>
      </c>
      <c r="I1123" s="122">
        <v>45277.419354838705</v>
      </c>
      <c r="J1123" s="122"/>
      <c r="K1123" s="122"/>
      <c r="L1123" s="122">
        <v>44490.322580645159</v>
      </c>
      <c r="M1123" s="123"/>
      <c r="N1123" s="123"/>
    </row>
    <row r="1124" spans="1:14" ht="29.25" customHeight="1" x14ac:dyDescent="0.35">
      <c r="A1124" s="22" t="s">
        <v>1250</v>
      </c>
      <c r="B1124" s="19" t="s">
        <v>1137</v>
      </c>
      <c r="C1124" s="19" t="s">
        <v>1238</v>
      </c>
      <c r="D1124" s="26" t="s">
        <v>60</v>
      </c>
      <c r="E1124" s="25" t="s">
        <v>113</v>
      </c>
      <c r="F1124" s="25" t="s">
        <v>84</v>
      </c>
      <c r="G1124" s="25" t="s">
        <v>63</v>
      </c>
      <c r="H1124" s="25" t="s">
        <v>64</v>
      </c>
      <c r="I1124" s="122">
        <v>8667948.3870967738</v>
      </c>
      <c r="J1124" s="122"/>
      <c r="K1124" s="122"/>
      <c r="L1124" s="122">
        <v>8518038.7096774187</v>
      </c>
      <c r="M1124" s="124"/>
      <c r="N1124" s="124"/>
    </row>
    <row r="1125" spans="1:14" ht="29.25" customHeight="1" x14ac:dyDescent="0.35">
      <c r="A1125" s="21" t="s">
        <v>1251</v>
      </c>
      <c r="B1125" s="19" t="s">
        <v>1137</v>
      </c>
      <c r="C1125" s="19" t="s">
        <v>1238</v>
      </c>
      <c r="D1125" s="26" t="s">
        <v>60</v>
      </c>
      <c r="E1125" s="25" t="s">
        <v>113</v>
      </c>
      <c r="F1125" s="25" t="s">
        <v>84</v>
      </c>
      <c r="G1125" s="25" t="s">
        <v>63</v>
      </c>
      <c r="H1125" s="25" t="s">
        <v>67</v>
      </c>
      <c r="I1125" s="122">
        <v>12135122.580645161</v>
      </c>
      <c r="J1125" s="122"/>
      <c r="K1125" s="122"/>
      <c r="L1125" s="122">
        <v>11925225.806451613</v>
      </c>
      <c r="M1125" s="124"/>
      <c r="N1125" s="124"/>
    </row>
    <row r="1126" spans="1:14" ht="29.25" customHeight="1" x14ac:dyDescent="0.35">
      <c r="A1126" s="21" t="s">
        <v>1252</v>
      </c>
      <c r="B1126" s="19" t="s">
        <v>1137</v>
      </c>
      <c r="C1126" s="19" t="s">
        <v>1238</v>
      </c>
      <c r="D1126" s="26" t="s">
        <v>60</v>
      </c>
      <c r="E1126" s="25" t="s">
        <v>113</v>
      </c>
      <c r="F1126" s="25" t="s">
        <v>84</v>
      </c>
      <c r="G1126" s="25" t="s">
        <v>69</v>
      </c>
      <c r="H1126" s="25" t="s">
        <v>69</v>
      </c>
      <c r="I1126" s="122">
        <v>288954.83870967739</v>
      </c>
      <c r="J1126" s="122"/>
      <c r="K1126" s="122"/>
      <c r="L1126" s="122">
        <v>283948.38709677418</v>
      </c>
      <c r="M1126" s="124"/>
      <c r="N1126" s="124"/>
    </row>
    <row r="1127" spans="1:14" ht="29.25" customHeight="1" x14ac:dyDescent="0.35">
      <c r="A1127" s="21" t="s">
        <v>1253</v>
      </c>
      <c r="B1127" s="19" t="s">
        <v>1137</v>
      </c>
      <c r="C1127" s="19" t="s">
        <v>1238</v>
      </c>
      <c r="D1127" s="26" t="s">
        <v>60</v>
      </c>
      <c r="E1127" s="25" t="s">
        <v>113</v>
      </c>
      <c r="F1127" s="25" t="s">
        <v>84</v>
      </c>
      <c r="G1127" s="25" t="s">
        <v>71</v>
      </c>
      <c r="H1127" s="25" t="s">
        <v>71</v>
      </c>
      <c r="I1127" s="122">
        <v>48180.645161290318</v>
      </c>
      <c r="J1127" s="122"/>
      <c r="K1127" s="122"/>
      <c r="L1127" s="122">
        <v>47341.93548387097</v>
      </c>
      <c r="M1127" s="124"/>
      <c r="N1127" s="124"/>
    </row>
    <row r="1128" spans="1:14" ht="29.25" customHeight="1" x14ac:dyDescent="0.35">
      <c r="A1128" s="22" t="s">
        <v>1254</v>
      </c>
      <c r="B1128" s="25" t="s">
        <v>1137</v>
      </c>
      <c r="C1128" s="19" t="s">
        <v>1238</v>
      </c>
      <c r="D1128" s="26" t="s">
        <v>60</v>
      </c>
      <c r="E1128" s="27" t="s">
        <v>61</v>
      </c>
      <c r="F1128" s="27" t="s">
        <v>89</v>
      </c>
      <c r="G1128" s="27" t="s">
        <v>63</v>
      </c>
      <c r="H1128" s="27" t="s">
        <v>64</v>
      </c>
      <c r="I1128" s="122">
        <v>9221238.7096774187</v>
      </c>
      <c r="J1128" s="122"/>
      <c r="K1128" s="122"/>
      <c r="L1128" s="122">
        <v>9061754.8387096766</v>
      </c>
      <c r="M1128" s="124"/>
      <c r="N1128" s="124"/>
    </row>
    <row r="1129" spans="1:14" ht="29.25" customHeight="1" x14ac:dyDescent="0.35">
      <c r="A1129" s="21" t="s">
        <v>1255</v>
      </c>
      <c r="B1129" s="25" t="s">
        <v>1137</v>
      </c>
      <c r="C1129" s="19" t="s">
        <v>1238</v>
      </c>
      <c r="D1129" s="26" t="s">
        <v>60</v>
      </c>
      <c r="E1129" s="27" t="s">
        <v>66</v>
      </c>
      <c r="F1129" s="27" t="s">
        <v>89</v>
      </c>
      <c r="G1129" s="27" t="s">
        <v>63</v>
      </c>
      <c r="H1129" s="27" t="s">
        <v>67</v>
      </c>
      <c r="I1129" s="122">
        <v>12909690.322580645</v>
      </c>
      <c r="J1129" s="122"/>
      <c r="K1129" s="122"/>
      <c r="L1129" s="122">
        <v>12686400</v>
      </c>
      <c r="M1129" s="124"/>
      <c r="N1129" s="124"/>
    </row>
    <row r="1130" spans="1:14" ht="29.25" customHeight="1" x14ac:dyDescent="0.35">
      <c r="A1130" s="21" t="s">
        <v>1256</v>
      </c>
      <c r="B1130" s="25" t="s">
        <v>1137</v>
      </c>
      <c r="C1130" s="19" t="s">
        <v>1238</v>
      </c>
      <c r="D1130" s="26" t="s">
        <v>60</v>
      </c>
      <c r="E1130" s="27" t="s">
        <v>66</v>
      </c>
      <c r="F1130" s="27" t="s">
        <v>89</v>
      </c>
      <c r="G1130" s="27" t="s">
        <v>69</v>
      </c>
      <c r="H1130" s="27" t="s">
        <v>69</v>
      </c>
      <c r="I1130" s="122">
        <v>307380.6451612903</v>
      </c>
      <c r="J1130" s="122"/>
      <c r="K1130" s="122"/>
      <c r="L1130" s="122">
        <v>302064.51612903224</v>
      </c>
      <c r="M1130" s="124"/>
      <c r="N1130" s="124"/>
    </row>
    <row r="1131" spans="1:14" ht="29.25" customHeight="1" x14ac:dyDescent="0.35">
      <c r="A1131" s="21" t="s">
        <v>1257</v>
      </c>
      <c r="B1131" s="25" t="s">
        <v>1137</v>
      </c>
      <c r="C1131" s="19" t="s">
        <v>1238</v>
      </c>
      <c r="D1131" s="26" t="s">
        <v>60</v>
      </c>
      <c r="E1131" s="27" t="s">
        <v>66</v>
      </c>
      <c r="F1131" s="27" t="s">
        <v>89</v>
      </c>
      <c r="G1131" s="27" t="s">
        <v>71</v>
      </c>
      <c r="H1131" s="27" t="s">
        <v>71</v>
      </c>
      <c r="I1131" s="122">
        <v>51238.709677419356</v>
      </c>
      <c r="J1131" s="122"/>
      <c r="K1131" s="122"/>
      <c r="L1131" s="122">
        <v>50361.290322580644</v>
      </c>
      <c r="M1131" s="124"/>
      <c r="N1131" s="124"/>
    </row>
    <row r="1132" spans="1:14" ht="29.25" customHeight="1" x14ac:dyDescent="0.35">
      <c r="A1132" s="22" t="s">
        <v>1258</v>
      </c>
      <c r="B1132" s="19" t="s">
        <v>1137</v>
      </c>
      <c r="C1132" s="19" t="s">
        <v>1238</v>
      </c>
      <c r="D1132" s="26" t="s">
        <v>60</v>
      </c>
      <c r="E1132" s="25" t="s">
        <v>113</v>
      </c>
      <c r="F1132" s="25" t="s">
        <v>94</v>
      </c>
      <c r="G1132" s="25" t="s">
        <v>63</v>
      </c>
      <c r="H1132" s="25" t="s">
        <v>64</v>
      </c>
      <c r="I1132" s="122">
        <v>9809793.5483870972</v>
      </c>
      <c r="J1132" s="122"/>
      <c r="K1132" s="122"/>
      <c r="L1132" s="122">
        <v>9640141.935483871</v>
      </c>
      <c r="M1132" s="124"/>
      <c r="N1132" s="124"/>
    </row>
    <row r="1133" spans="1:14" ht="29.25" customHeight="1" x14ac:dyDescent="0.35">
      <c r="A1133" s="21" t="s">
        <v>1259</v>
      </c>
      <c r="B1133" s="19" t="s">
        <v>1137</v>
      </c>
      <c r="C1133" s="19" t="s">
        <v>1238</v>
      </c>
      <c r="D1133" s="26" t="s">
        <v>60</v>
      </c>
      <c r="E1133" s="25" t="s">
        <v>113</v>
      </c>
      <c r="F1133" s="25" t="s">
        <v>94</v>
      </c>
      <c r="G1133" s="25" t="s">
        <v>63</v>
      </c>
      <c r="H1133" s="25" t="s">
        <v>67</v>
      </c>
      <c r="I1133" s="122">
        <v>13733729.032258064</v>
      </c>
      <c r="J1133" s="122"/>
      <c r="K1133" s="122"/>
      <c r="L1133" s="122">
        <v>13496193.548387097</v>
      </c>
      <c r="M1133" s="124"/>
      <c r="N1133" s="124"/>
    </row>
    <row r="1134" spans="1:14" ht="29.25" customHeight="1" x14ac:dyDescent="0.35">
      <c r="A1134" s="21" t="s">
        <v>1260</v>
      </c>
      <c r="B1134" s="19" t="s">
        <v>1137</v>
      </c>
      <c r="C1134" s="19" t="s">
        <v>1238</v>
      </c>
      <c r="D1134" s="26" t="s">
        <v>60</v>
      </c>
      <c r="E1134" s="25" t="s">
        <v>113</v>
      </c>
      <c r="F1134" s="25" t="s">
        <v>94</v>
      </c>
      <c r="G1134" s="25" t="s">
        <v>69</v>
      </c>
      <c r="H1134" s="25" t="s">
        <v>69</v>
      </c>
      <c r="I1134" s="122">
        <v>327006.45161290321</v>
      </c>
      <c r="J1134" s="122"/>
      <c r="K1134" s="122"/>
      <c r="L1134" s="122">
        <v>321354.83870967739</v>
      </c>
      <c r="M1134" s="124"/>
      <c r="N1134" s="124"/>
    </row>
    <row r="1135" spans="1:14" ht="29.25" customHeight="1" x14ac:dyDescent="0.35">
      <c r="A1135" s="21" t="s">
        <v>1261</v>
      </c>
      <c r="B1135" s="19" t="s">
        <v>1137</v>
      </c>
      <c r="C1135" s="19" t="s">
        <v>1238</v>
      </c>
      <c r="D1135" s="26" t="s">
        <v>60</v>
      </c>
      <c r="E1135" s="25" t="s">
        <v>113</v>
      </c>
      <c r="F1135" s="25" t="s">
        <v>94</v>
      </c>
      <c r="G1135" s="25" t="s">
        <v>71</v>
      </c>
      <c r="H1135" s="25" t="s">
        <v>71</v>
      </c>
      <c r="I1135" s="122">
        <v>54516.129032258061</v>
      </c>
      <c r="J1135" s="122"/>
      <c r="K1135" s="122"/>
      <c r="L1135" s="122">
        <v>53574.193548387098</v>
      </c>
      <c r="M1135" s="124"/>
      <c r="N1135" s="124"/>
    </row>
    <row r="1136" spans="1:14" ht="15" customHeight="1" x14ac:dyDescent="0.35">
      <c r="A1136" s="24" t="s">
        <v>1262</v>
      </c>
      <c r="B1136" s="25" t="s">
        <v>1263</v>
      </c>
      <c r="C1136" s="19" t="s">
        <v>1264</v>
      </c>
      <c r="D1136" s="26" t="s">
        <v>60</v>
      </c>
      <c r="E1136" s="27" t="s">
        <v>61</v>
      </c>
      <c r="F1136" s="27" t="s">
        <v>62</v>
      </c>
      <c r="G1136" s="27" t="s">
        <v>63</v>
      </c>
      <c r="H1136" s="27" t="s">
        <v>64</v>
      </c>
      <c r="I1136" s="122">
        <v>19181767.741935484</v>
      </c>
      <c r="J1136" s="122"/>
      <c r="K1136" s="122"/>
      <c r="L1136" s="122">
        <v>18850000</v>
      </c>
      <c r="M1136" s="123"/>
      <c r="N1136" s="123"/>
    </row>
    <row r="1137" spans="1:14" ht="15" customHeight="1" x14ac:dyDescent="0.35">
      <c r="A1137" s="21" t="s">
        <v>1265</v>
      </c>
      <c r="B1137" s="25" t="s">
        <v>1263</v>
      </c>
      <c r="C1137" s="19" t="s">
        <v>1264</v>
      </c>
      <c r="D1137" s="26" t="s">
        <v>60</v>
      </c>
      <c r="E1137" s="27" t="s">
        <v>66</v>
      </c>
      <c r="F1137" s="27" t="s">
        <v>62</v>
      </c>
      <c r="G1137" s="27" t="s">
        <v>63</v>
      </c>
      <c r="H1137" s="27" t="s">
        <v>67</v>
      </c>
      <c r="I1137" s="122">
        <v>26854464.516129032</v>
      </c>
      <c r="J1137" s="122"/>
      <c r="K1137" s="122"/>
      <c r="L1137" s="122">
        <v>26390000</v>
      </c>
      <c r="M1137" s="123"/>
      <c r="N1137" s="123"/>
    </row>
    <row r="1138" spans="1:14" ht="15" customHeight="1" x14ac:dyDescent="0.35">
      <c r="A1138" s="21" t="s">
        <v>1266</v>
      </c>
      <c r="B1138" s="25" t="s">
        <v>1263</v>
      </c>
      <c r="C1138" s="19" t="s">
        <v>1264</v>
      </c>
      <c r="D1138" s="26" t="s">
        <v>60</v>
      </c>
      <c r="E1138" s="27" t="s">
        <v>66</v>
      </c>
      <c r="F1138" s="27" t="s">
        <v>62</v>
      </c>
      <c r="G1138" s="27" t="s">
        <v>69</v>
      </c>
      <c r="H1138" s="27" t="s">
        <v>69</v>
      </c>
      <c r="I1138" s="122">
        <v>639393.54838709673</v>
      </c>
      <c r="J1138" s="122"/>
      <c r="K1138" s="122"/>
      <c r="L1138" s="122">
        <v>628335.48387096776</v>
      </c>
      <c r="M1138" s="123"/>
      <c r="N1138" s="123"/>
    </row>
    <row r="1139" spans="1:14" ht="15" customHeight="1" x14ac:dyDescent="0.35">
      <c r="A1139" s="21" t="s">
        <v>1267</v>
      </c>
      <c r="B1139" s="25" t="s">
        <v>1263</v>
      </c>
      <c r="C1139" s="19" t="s">
        <v>1264</v>
      </c>
      <c r="D1139" s="26" t="s">
        <v>60</v>
      </c>
      <c r="E1139" s="27" t="s">
        <v>66</v>
      </c>
      <c r="F1139" s="27" t="s">
        <v>62</v>
      </c>
      <c r="G1139" s="27" t="s">
        <v>71</v>
      </c>
      <c r="H1139" s="27" t="s">
        <v>71</v>
      </c>
      <c r="I1139" s="122">
        <v>106567.74193548386</v>
      </c>
      <c r="J1139" s="122"/>
      <c r="K1139" s="122"/>
      <c r="L1139" s="122">
        <v>104722.58064516129</v>
      </c>
      <c r="M1139" s="123"/>
      <c r="N1139" s="123"/>
    </row>
    <row r="1140" spans="1:14" ht="15" customHeight="1" x14ac:dyDescent="0.35">
      <c r="A1140" s="22" t="s">
        <v>1268</v>
      </c>
      <c r="B1140" s="19" t="s">
        <v>1263</v>
      </c>
      <c r="C1140" s="19" t="s">
        <v>1264</v>
      </c>
      <c r="D1140" s="26" t="s">
        <v>60</v>
      </c>
      <c r="E1140" s="25" t="s">
        <v>73</v>
      </c>
      <c r="F1140" s="25" t="s">
        <v>74</v>
      </c>
      <c r="G1140" s="25" t="s">
        <v>63</v>
      </c>
      <c r="H1140" s="25" t="s">
        <v>64</v>
      </c>
      <c r="I1140" s="122">
        <v>19896361.290322579</v>
      </c>
      <c r="J1140" s="122"/>
      <c r="K1140" s="122"/>
      <c r="L1140" s="122">
        <v>19552245.161290321</v>
      </c>
      <c r="M1140" s="124"/>
      <c r="N1140" s="123"/>
    </row>
    <row r="1141" spans="1:14" ht="15" customHeight="1" x14ac:dyDescent="0.35">
      <c r="A1141" s="21" t="s">
        <v>1269</v>
      </c>
      <c r="B1141" s="19" t="s">
        <v>1263</v>
      </c>
      <c r="C1141" s="19" t="s">
        <v>1264</v>
      </c>
      <c r="D1141" s="26" t="s">
        <v>60</v>
      </c>
      <c r="E1141" s="25" t="s">
        <v>73</v>
      </c>
      <c r="F1141" s="25" t="s">
        <v>74</v>
      </c>
      <c r="G1141" s="25" t="s">
        <v>63</v>
      </c>
      <c r="H1141" s="25" t="s">
        <v>67</v>
      </c>
      <c r="I1141" s="122">
        <v>27569070.967741936</v>
      </c>
      <c r="J1141" s="122"/>
      <c r="K1141" s="122"/>
      <c r="L1141" s="122">
        <v>27092245.161290321</v>
      </c>
      <c r="M1141" s="124"/>
      <c r="N1141" s="123"/>
    </row>
    <row r="1142" spans="1:14" ht="15" customHeight="1" x14ac:dyDescent="0.35">
      <c r="A1142" s="21" t="s">
        <v>1270</v>
      </c>
      <c r="B1142" s="19" t="s">
        <v>1263</v>
      </c>
      <c r="C1142" s="19" t="s">
        <v>1264</v>
      </c>
      <c r="D1142" s="26" t="s">
        <v>60</v>
      </c>
      <c r="E1142" s="25" t="s">
        <v>73</v>
      </c>
      <c r="F1142" s="25" t="s">
        <v>74</v>
      </c>
      <c r="G1142" s="25" t="s">
        <v>69</v>
      </c>
      <c r="H1142" s="25" t="s">
        <v>69</v>
      </c>
      <c r="I1142" s="122">
        <v>663212.90322580643</v>
      </c>
      <c r="J1142" s="122"/>
      <c r="K1142" s="122"/>
      <c r="L1142" s="122">
        <v>651729.03225806449</v>
      </c>
      <c r="M1142" s="124"/>
      <c r="N1142" s="123"/>
    </row>
    <row r="1143" spans="1:14" ht="15" customHeight="1" x14ac:dyDescent="0.35">
      <c r="A1143" s="21" t="s">
        <v>1271</v>
      </c>
      <c r="B1143" s="19" t="s">
        <v>1263</v>
      </c>
      <c r="C1143" s="19" t="s">
        <v>1264</v>
      </c>
      <c r="D1143" s="26" t="s">
        <v>60</v>
      </c>
      <c r="E1143" s="25" t="s">
        <v>73</v>
      </c>
      <c r="F1143" s="25" t="s">
        <v>74</v>
      </c>
      <c r="G1143" s="25" t="s">
        <v>71</v>
      </c>
      <c r="H1143" s="25" t="s">
        <v>71</v>
      </c>
      <c r="I1143" s="122">
        <v>110529.03225806452</v>
      </c>
      <c r="J1143" s="122"/>
      <c r="K1143" s="122"/>
      <c r="L1143" s="122">
        <v>108619.35483870967</v>
      </c>
      <c r="M1143" s="124"/>
      <c r="N1143" s="123"/>
    </row>
    <row r="1144" spans="1:14" ht="15" customHeight="1" x14ac:dyDescent="0.35">
      <c r="A1144" s="22" t="s">
        <v>1272</v>
      </c>
      <c r="B1144" s="25" t="s">
        <v>1263</v>
      </c>
      <c r="C1144" s="19" t="s">
        <v>1264</v>
      </c>
      <c r="D1144" s="26" t="s">
        <v>60</v>
      </c>
      <c r="E1144" s="27" t="s">
        <v>61</v>
      </c>
      <c r="F1144" s="27" t="s">
        <v>79</v>
      </c>
      <c r="G1144" s="27" t="s">
        <v>63</v>
      </c>
      <c r="H1144" s="27" t="s">
        <v>64</v>
      </c>
      <c r="I1144" s="122">
        <v>20406129.032258064</v>
      </c>
      <c r="J1144" s="122"/>
      <c r="K1144" s="122"/>
      <c r="L1144" s="122">
        <v>20053187.096774194</v>
      </c>
      <c r="M1144" s="123"/>
      <c r="N1144" s="123"/>
    </row>
    <row r="1145" spans="1:14" ht="15" customHeight="1" x14ac:dyDescent="0.35">
      <c r="A1145" s="21" t="s">
        <v>1273</v>
      </c>
      <c r="B1145" s="25" t="s">
        <v>1263</v>
      </c>
      <c r="C1145" s="19" t="s">
        <v>1264</v>
      </c>
      <c r="D1145" s="26" t="s">
        <v>60</v>
      </c>
      <c r="E1145" s="27" t="s">
        <v>66</v>
      </c>
      <c r="F1145" s="27" t="s">
        <v>79</v>
      </c>
      <c r="G1145" s="27" t="s">
        <v>63</v>
      </c>
      <c r="H1145" s="27" t="s">
        <v>67</v>
      </c>
      <c r="I1145" s="122">
        <v>28568567.741935484</v>
      </c>
      <c r="J1145" s="122"/>
      <c r="K1145" s="122"/>
      <c r="L1145" s="122">
        <v>28074451.612903226</v>
      </c>
      <c r="M1145" s="123"/>
      <c r="N1145" s="123"/>
    </row>
    <row r="1146" spans="1:14" ht="15" customHeight="1" x14ac:dyDescent="0.35">
      <c r="A1146" s="21" t="s">
        <v>1274</v>
      </c>
      <c r="B1146" s="25" t="s">
        <v>1263</v>
      </c>
      <c r="C1146" s="19" t="s">
        <v>1264</v>
      </c>
      <c r="D1146" s="26" t="s">
        <v>60</v>
      </c>
      <c r="E1146" s="27" t="s">
        <v>66</v>
      </c>
      <c r="F1146" s="27" t="s">
        <v>79</v>
      </c>
      <c r="G1146" s="27" t="s">
        <v>69</v>
      </c>
      <c r="H1146" s="27" t="s">
        <v>69</v>
      </c>
      <c r="I1146" s="122">
        <v>680206.45161290315</v>
      </c>
      <c r="J1146" s="122"/>
      <c r="K1146" s="122"/>
      <c r="L1146" s="122">
        <v>668438.70967741939</v>
      </c>
      <c r="M1146" s="123"/>
      <c r="N1146" s="123"/>
    </row>
    <row r="1147" spans="1:14" ht="15" customHeight="1" x14ac:dyDescent="0.35">
      <c r="A1147" s="21" t="s">
        <v>1275</v>
      </c>
      <c r="B1147" s="25" t="s">
        <v>1263</v>
      </c>
      <c r="C1147" s="19" t="s">
        <v>1264</v>
      </c>
      <c r="D1147" s="26" t="s">
        <v>60</v>
      </c>
      <c r="E1147" s="27" t="s">
        <v>66</v>
      </c>
      <c r="F1147" s="27" t="s">
        <v>79</v>
      </c>
      <c r="G1147" s="27" t="s">
        <v>71</v>
      </c>
      <c r="H1147" s="27" t="s">
        <v>71</v>
      </c>
      <c r="I1147" s="122">
        <v>113367.74193548386</v>
      </c>
      <c r="J1147" s="122"/>
      <c r="K1147" s="122"/>
      <c r="L1147" s="122">
        <v>111406.45161290323</v>
      </c>
      <c r="M1147" s="123"/>
      <c r="N1147" s="123"/>
    </row>
    <row r="1148" spans="1:14" ht="15" customHeight="1" x14ac:dyDescent="0.35">
      <c r="A1148" s="22" t="s">
        <v>1276</v>
      </c>
      <c r="B1148" s="19" t="s">
        <v>1263</v>
      </c>
      <c r="C1148" s="19" t="s">
        <v>1264</v>
      </c>
      <c r="D1148" s="26" t="s">
        <v>60</v>
      </c>
      <c r="E1148" s="25" t="s">
        <v>113</v>
      </c>
      <c r="F1148" s="25" t="s">
        <v>84</v>
      </c>
      <c r="G1148" s="25" t="s">
        <v>63</v>
      </c>
      <c r="H1148" s="25" t="s">
        <v>64</v>
      </c>
      <c r="I1148" s="122">
        <v>21708645.161290321</v>
      </c>
      <c r="J1148" s="122"/>
      <c r="K1148" s="122"/>
      <c r="L1148" s="122">
        <v>21333174.193548385</v>
      </c>
      <c r="M1148" s="124"/>
      <c r="N1148" s="124"/>
    </row>
    <row r="1149" spans="1:14" ht="15" customHeight="1" x14ac:dyDescent="0.35">
      <c r="A1149" s="21" t="s">
        <v>1277</v>
      </c>
      <c r="B1149" s="19" t="s">
        <v>1263</v>
      </c>
      <c r="C1149" s="19" t="s">
        <v>1264</v>
      </c>
      <c r="D1149" s="26" t="s">
        <v>60</v>
      </c>
      <c r="E1149" s="25" t="s">
        <v>113</v>
      </c>
      <c r="F1149" s="25" t="s">
        <v>84</v>
      </c>
      <c r="G1149" s="25" t="s">
        <v>63</v>
      </c>
      <c r="H1149" s="25" t="s">
        <v>67</v>
      </c>
      <c r="I1149" s="122">
        <v>30392103.225806452</v>
      </c>
      <c r="J1149" s="122"/>
      <c r="K1149" s="122"/>
      <c r="L1149" s="122">
        <v>29866464.516129032</v>
      </c>
      <c r="M1149" s="124"/>
      <c r="N1149" s="124"/>
    </row>
    <row r="1150" spans="1:14" ht="15" customHeight="1" x14ac:dyDescent="0.35">
      <c r="A1150" s="21" t="s">
        <v>1278</v>
      </c>
      <c r="B1150" s="19" t="s">
        <v>1263</v>
      </c>
      <c r="C1150" s="19" t="s">
        <v>1264</v>
      </c>
      <c r="D1150" s="26" t="s">
        <v>60</v>
      </c>
      <c r="E1150" s="25" t="s">
        <v>113</v>
      </c>
      <c r="F1150" s="25" t="s">
        <v>84</v>
      </c>
      <c r="G1150" s="25" t="s">
        <v>69</v>
      </c>
      <c r="H1150" s="25" t="s">
        <v>69</v>
      </c>
      <c r="I1150" s="122">
        <v>723612.90322580643</v>
      </c>
      <c r="J1150" s="122"/>
      <c r="K1150" s="122"/>
      <c r="L1150" s="122">
        <v>711096.77419354836</v>
      </c>
      <c r="M1150" s="124"/>
      <c r="N1150" s="124"/>
    </row>
    <row r="1151" spans="1:14" ht="15" customHeight="1" x14ac:dyDescent="0.35">
      <c r="A1151" s="21" t="s">
        <v>1279</v>
      </c>
      <c r="B1151" s="19" t="s">
        <v>1263</v>
      </c>
      <c r="C1151" s="19" t="s">
        <v>1264</v>
      </c>
      <c r="D1151" s="26" t="s">
        <v>60</v>
      </c>
      <c r="E1151" s="25" t="s">
        <v>113</v>
      </c>
      <c r="F1151" s="25" t="s">
        <v>84</v>
      </c>
      <c r="G1151" s="25" t="s">
        <v>71</v>
      </c>
      <c r="H1151" s="25" t="s">
        <v>71</v>
      </c>
      <c r="I1151" s="122">
        <v>120606.45161290323</v>
      </c>
      <c r="J1151" s="122"/>
      <c r="K1151" s="122"/>
      <c r="L1151" s="122">
        <v>118516.12903225806</v>
      </c>
      <c r="M1151" s="124"/>
      <c r="N1151" s="124"/>
    </row>
    <row r="1152" spans="1:14" ht="15" customHeight="1" x14ac:dyDescent="0.35">
      <c r="A1152" s="22" t="s">
        <v>1280</v>
      </c>
      <c r="B1152" s="25" t="s">
        <v>1263</v>
      </c>
      <c r="C1152" s="19" t="s">
        <v>1264</v>
      </c>
      <c r="D1152" s="26" t="s">
        <v>60</v>
      </c>
      <c r="E1152" s="27" t="s">
        <v>61</v>
      </c>
      <c r="F1152" s="27" t="s">
        <v>89</v>
      </c>
      <c r="G1152" s="27" t="s">
        <v>63</v>
      </c>
      <c r="H1152" s="27" t="s">
        <v>64</v>
      </c>
      <c r="I1152" s="122">
        <v>23094309.677419353</v>
      </c>
      <c r="J1152" s="122"/>
      <c r="K1152" s="122"/>
      <c r="L1152" s="122">
        <v>22694864.516129032</v>
      </c>
      <c r="M1152" s="124"/>
      <c r="N1152" s="124"/>
    </row>
    <row r="1153" spans="1:14" ht="15" customHeight="1" x14ac:dyDescent="0.35">
      <c r="A1153" s="21" t="s">
        <v>1281</v>
      </c>
      <c r="B1153" s="25" t="s">
        <v>1263</v>
      </c>
      <c r="C1153" s="19" t="s">
        <v>1264</v>
      </c>
      <c r="D1153" s="26" t="s">
        <v>60</v>
      </c>
      <c r="E1153" s="27" t="s">
        <v>66</v>
      </c>
      <c r="F1153" s="27" t="s">
        <v>89</v>
      </c>
      <c r="G1153" s="27" t="s">
        <v>63</v>
      </c>
      <c r="H1153" s="27" t="s">
        <v>67</v>
      </c>
      <c r="I1153" s="122">
        <v>32332025.806451611</v>
      </c>
      <c r="J1153" s="122"/>
      <c r="K1153" s="122"/>
      <c r="L1153" s="122">
        <v>31772825.806451611</v>
      </c>
      <c r="M1153" s="124"/>
      <c r="N1153" s="124"/>
    </row>
    <row r="1154" spans="1:14" ht="15" customHeight="1" x14ac:dyDescent="0.35">
      <c r="A1154" s="21" t="s">
        <v>1282</v>
      </c>
      <c r="B1154" s="25" t="s">
        <v>1263</v>
      </c>
      <c r="C1154" s="19" t="s">
        <v>1264</v>
      </c>
      <c r="D1154" s="26" t="s">
        <v>60</v>
      </c>
      <c r="E1154" s="27" t="s">
        <v>66</v>
      </c>
      <c r="F1154" s="27" t="s">
        <v>89</v>
      </c>
      <c r="G1154" s="27" t="s">
        <v>69</v>
      </c>
      <c r="H1154" s="27" t="s">
        <v>69</v>
      </c>
      <c r="I1154" s="122">
        <v>769832.25806451612</v>
      </c>
      <c r="J1154" s="122"/>
      <c r="K1154" s="122"/>
      <c r="L1154" s="122">
        <v>756516.12903225806</v>
      </c>
      <c r="M1154" s="124"/>
      <c r="N1154" s="124"/>
    </row>
    <row r="1155" spans="1:14" ht="15" customHeight="1" x14ac:dyDescent="0.35">
      <c r="A1155" s="21" t="s">
        <v>1283</v>
      </c>
      <c r="B1155" s="25" t="s">
        <v>1263</v>
      </c>
      <c r="C1155" s="19" t="s">
        <v>1264</v>
      </c>
      <c r="D1155" s="26" t="s">
        <v>60</v>
      </c>
      <c r="E1155" s="27" t="s">
        <v>66</v>
      </c>
      <c r="F1155" s="27" t="s">
        <v>89</v>
      </c>
      <c r="G1155" s="27" t="s">
        <v>71</v>
      </c>
      <c r="H1155" s="27" t="s">
        <v>71</v>
      </c>
      <c r="I1155" s="122">
        <v>128296.77419354838</v>
      </c>
      <c r="J1155" s="122"/>
      <c r="K1155" s="122"/>
      <c r="L1155" s="122">
        <v>126077.41935483871</v>
      </c>
      <c r="M1155" s="124"/>
      <c r="N1155" s="124"/>
    </row>
    <row r="1156" spans="1:14" ht="15" customHeight="1" x14ac:dyDescent="0.35">
      <c r="A1156" s="22" t="s">
        <v>1284</v>
      </c>
      <c r="B1156" s="19" t="s">
        <v>1263</v>
      </c>
      <c r="C1156" s="19" t="s">
        <v>1264</v>
      </c>
      <c r="D1156" s="26" t="s">
        <v>60</v>
      </c>
      <c r="E1156" s="25" t="s">
        <v>113</v>
      </c>
      <c r="F1156" s="25" t="s">
        <v>94</v>
      </c>
      <c r="G1156" s="25" t="s">
        <v>63</v>
      </c>
      <c r="H1156" s="25" t="s">
        <v>64</v>
      </c>
      <c r="I1156" s="122">
        <v>24568400</v>
      </c>
      <c r="J1156" s="122"/>
      <c r="K1156" s="122"/>
      <c r="L1156" s="122">
        <v>24143483.870967742</v>
      </c>
      <c r="M1156" s="124"/>
      <c r="N1156" s="124"/>
    </row>
    <row r="1157" spans="1:14" ht="15" customHeight="1" x14ac:dyDescent="0.35">
      <c r="A1157" s="21" t="s">
        <v>1285</v>
      </c>
      <c r="B1157" s="19" t="s">
        <v>1263</v>
      </c>
      <c r="C1157" s="19" t="s">
        <v>1264</v>
      </c>
      <c r="D1157" s="26" t="s">
        <v>60</v>
      </c>
      <c r="E1157" s="25" t="s">
        <v>113</v>
      </c>
      <c r="F1157" s="25" t="s">
        <v>94</v>
      </c>
      <c r="G1157" s="25" t="s">
        <v>63</v>
      </c>
      <c r="H1157" s="25" t="s">
        <v>67</v>
      </c>
      <c r="I1157" s="122">
        <v>34395780.645161286</v>
      </c>
      <c r="J1157" s="122"/>
      <c r="K1157" s="122"/>
      <c r="L1157" s="122">
        <v>33800877.419354841</v>
      </c>
      <c r="M1157" s="124"/>
      <c r="N1157" s="124"/>
    </row>
    <row r="1158" spans="1:14" ht="15" customHeight="1" x14ac:dyDescent="0.35">
      <c r="A1158" s="21" t="s">
        <v>1286</v>
      </c>
      <c r="B1158" s="19" t="s">
        <v>1263</v>
      </c>
      <c r="C1158" s="19" t="s">
        <v>1264</v>
      </c>
      <c r="D1158" s="26" t="s">
        <v>60</v>
      </c>
      <c r="E1158" s="25" t="s">
        <v>113</v>
      </c>
      <c r="F1158" s="25" t="s">
        <v>94</v>
      </c>
      <c r="G1158" s="25" t="s">
        <v>69</v>
      </c>
      <c r="H1158" s="25" t="s">
        <v>69</v>
      </c>
      <c r="I1158" s="122">
        <v>818954.83870967745</v>
      </c>
      <c r="J1158" s="122"/>
      <c r="K1158" s="122"/>
      <c r="L1158" s="122">
        <v>804787.09677419357</v>
      </c>
      <c r="M1158" s="124"/>
      <c r="N1158" s="124"/>
    </row>
    <row r="1159" spans="1:14" ht="15" customHeight="1" x14ac:dyDescent="0.35">
      <c r="A1159" s="21" t="s">
        <v>1287</v>
      </c>
      <c r="B1159" s="19" t="s">
        <v>1263</v>
      </c>
      <c r="C1159" s="19" t="s">
        <v>1264</v>
      </c>
      <c r="D1159" s="26" t="s">
        <v>60</v>
      </c>
      <c r="E1159" s="25" t="s">
        <v>113</v>
      </c>
      <c r="F1159" s="25" t="s">
        <v>94</v>
      </c>
      <c r="G1159" s="25" t="s">
        <v>71</v>
      </c>
      <c r="H1159" s="25" t="s">
        <v>71</v>
      </c>
      <c r="I1159" s="122">
        <v>136477.4193548387</v>
      </c>
      <c r="J1159" s="122"/>
      <c r="K1159" s="122"/>
      <c r="L1159" s="122">
        <v>134129.03225806452</v>
      </c>
      <c r="M1159" s="124"/>
      <c r="N1159" s="124"/>
    </row>
    <row r="1160" spans="1:14" ht="15" customHeight="1" x14ac:dyDescent="0.35">
      <c r="A1160" s="24" t="s">
        <v>1288</v>
      </c>
      <c r="B1160" s="25" t="s">
        <v>1263</v>
      </c>
      <c r="C1160" s="19" t="s">
        <v>1289</v>
      </c>
      <c r="D1160" s="26" t="s">
        <v>60</v>
      </c>
      <c r="E1160" s="27" t="s">
        <v>61</v>
      </c>
      <c r="F1160" s="27" t="s">
        <v>62</v>
      </c>
      <c r="G1160" s="27" t="s">
        <v>63</v>
      </c>
      <c r="H1160" s="27" t="s">
        <v>64</v>
      </c>
      <c r="I1160" s="122">
        <v>21508735.483870968</v>
      </c>
      <c r="J1160" s="122"/>
      <c r="K1160" s="122"/>
      <c r="L1160" s="122">
        <v>21136722.580645159</v>
      </c>
      <c r="M1160" s="123"/>
      <c r="N1160" s="123"/>
    </row>
    <row r="1161" spans="1:14" ht="15" customHeight="1" x14ac:dyDescent="0.35">
      <c r="A1161" s="21" t="s">
        <v>1290</v>
      </c>
      <c r="B1161" s="25" t="s">
        <v>1263</v>
      </c>
      <c r="C1161" s="19" t="s">
        <v>1289</v>
      </c>
      <c r="D1161" s="26" t="s">
        <v>60</v>
      </c>
      <c r="E1161" s="27" t="s">
        <v>66</v>
      </c>
      <c r="F1161" s="27" t="s">
        <v>62</v>
      </c>
      <c r="G1161" s="27" t="s">
        <v>63</v>
      </c>
      <c r="H1161" s="27" t="s">
        <v>67</v>
      </c>
      <c r="I1161" s="122">
        <v>30112232.258064516</v>
      </c>
      <c r="J1161" s="122"/>
      <c r="K1161" s="122"/>
      <c r="L1161" s="122">
        <v>29591419.35483871</v>
      </c>
      <c r="M1161" s="123"/>
      <c r="N1161" s="123"/>
    </row>
    <row r="1162" spans="1:14" ht="15" customHeight="1" x14ac:dyDescent="0.35">
      <c r="A1162" s="21" t="s">
        <v>1291</v>
      </c>
      <c r="B1162" s="25" t="s">
        <v>1263</v>
      </c>
      <c r="C1162" s="19" t="s">
        <v>1289</v>
      </c>
      <c r="D1162" s="26" t="s">
        <v>60</v>
      </c>
      <c r="E1162" s="27" t="s">
        <v>66</v>
      </c>
      <c r="F1162" s="27" t="s">
        <v>62</v>
      </c>
      <c r="G1162" s="27" t="s">
        <v>69</v>
      </c>
      <c r="H1162" s="27" t="s">
        <v>69</v>
      </c>
      <c r="I1162" s="122">
        <v>716967.74193548388</v>
      </c>
      <c r="J1162" s="122"/>
      <c r="K1162" s="122"/>
      <c r="L1162" s="122">
        <v>704554.83870967745</v>
      </c>
      <c r="M1162" s="123"/>
      <c r="N1162" s="123"/>
    </row>
    <row r="1163" spans="1:14" ht="15" customHeight="1" x14ac:dyDescent="0.35">
      <c r="A1163" s="21" t="s">
        <v>1292</v>
      </c>
      <c r="B1163" s="25" t="s">
        <v>1263</v>
      </c>
      <c r="C1163" s="19" t="s">
        <v>1289</v>
      </c>
      <c r="D1163" s="26" t="s">
        <v>60</v>
      </c>
      <c r="E1163" s="27" t="s">
        <v>66</v>
      </c>
      <c r="F1163" s="27" t="s">
        <v>62</v>
      </c>
      <c r="G1163" s="27" t="s">
        <v>71</v>
      </c>
      <c r="H1163" s="27" t="s">
        <v>71</v>
      </c>
      <c r="I1163" s="122">
        <v>119496.77419354838</v>
      </c>
      <c r="J1163" s="122"/>
      <c r="K1163" s="122"/>
      <c r="L1163" s="122">
        <v>117432.25806451612</v>
      </c>
      <c r="M1163" s="123"/>
      <c r="N1163" s="123"/>
    </row>
    <row r="1164" spans="1:14" ht="15" customHeight="1" x14ac:dyDescent="0.35">
      <c r="A1164" s="22" t="s">
        <v>1293</v>
      </c>
      <c r="B1164" s="19" t="s">
        <v>1263</v>
      </c>
      <c r="C1164" s="19" t="s">
        <v>1289</v>
      </c>
      <c r="D1164" s="26" t="s">
        <v>60</v>
      </c>
      <c r="E1164" s="25" t="s">
        <v>73</v>
      </c>
      <c r="F1164" s="25" t="s">
        <v>74</v>
      </c>
      <c r="G1164" s="25" t="s">
        <v>63</v>
      </c>
      <c r="H1164" s="25" t="s">
        <v>64</v>
      </c>
      <c r="I1164" s="122">
        <v>22223329.032258064</v>
      </c>
      <c r="J1164" s="122"/>
      <c r="K1164" s="122"/>
      <c r="L1164" s="122">
        <v>21838967.741935484</v>
      </c>
      <c r="M1164" s="124"/>
      <c r="N1164" s="123"/>
    </row>
    <row r="1165" spans="1:14" ht="15" customHeight="1" x14ac:dyDescent="0.35">
      <c r="A1165" s="21" t="s">
        <v>1294</v>
      </c>
      <c r="B1165" s="19" t="s">
        <v>1263</v>
      </c>
      <c r="C1165" s="19" t="s">
        <v>1289</v>
      </c>
      <c r="D1165" s="26" t="s">
        <v>60</v>
      </c>
      <c r="E1165" s="25" t="s">
        <v>73</v>
      </c>
      <c r="F1165" s="25" t="s">
        <v>74</v>
      </c>
      <c r="G1165" s="25" t="s">
        <v>63</v>
      </c>
      <c r="H1165" s="25" t="s">
        <v>67</v>
      </c>
      <c r="I1165" s="122">
        <v>30826825.806451611</v>
      </c>
      <c r="J1165" s="122"/>
      <c r="K1165" s="122"/>
      <c r="L1165" s="122">
        <v>30293651.612903226</v>
      </c>
      <c r="M1165" s="124"/>
      <c r="N1165" s="123"/>
    </row>
    <row r="1166" spans="1:14" ht="15" customHeight="1" x14ac:dyDescent="0.35">
      <c r="A1166" s="21" t="s">
        <v>1295</v>
      </c>
      <c r="B1166" s="19" t="s">
        <v>1263</v>
      </c>
      <c r="C1166" s="19" t="s">
        <v>1289</v>
      </c>
      <c r="D1166" s="26" t="s">
        <v>60</v>
      </c>
      <c r="E1166" s="25" t="s">
        <v>73</v>
      </c>
      <c r="F1166" s="25" t="s">
        <v>74</v>
      </c>
      <c r="G1166" s="25" t="s">
        <v>69</v>
      </c>
      <c r="H1166" s="25" t="s">
        <v>69</v>
      </c>
      <c r="I1166" s="122">
        <v>740787.09677419357</v>
      </c>
      <c r="J1166" s="122"/>
      <c r="K1166" s="122"/>
      <c r="L1166" s="122">
        <v>727974.19354838703</v>
      </c>
      <c r="M1166" s="124"/>
      <c r="N1166" s="123"/>
    </row>
    <row r="1167" spans="1:14" ht="15" customHeight="1" x14ac:dyDescent="0.35">
      <c r="A1167" s="21" t="s">
        <v>1296</v>
      </c>
      <c r="B1167" s="19" t="s">
        <v>1263</v>
      </c>
      <c r="C1167" s="19" t="s">
        <v>1289</v>
      </c>
      <c r="D1167" s="26" t="s">
        <v>60</v>
      </c>
      <c r="E1167" s="25" t="s">
        <v>73</v>
      </c>
      <c r="F1167" s="25" t="s">
        <v>74</v>
      </c>
      <c r="G1167" s="25" t="s">
        <v>71</v>
      </c>
      <c r="H1167" s="25" t="s">
        <v>71</v>
      </c>
      <c r="I1167" s="122">
        <v>123470.96774193548</v>
      </c>
      <c r="J1167" s="122"/>
      <c r="K1167" s="122"/>
      <c r="L1167" s="122">
        <v>121329.03225806452</v>
      </c>
      <c r="M1167" s="124"/>
      <c r="N1167" s="123"/>
    </row>
    <row r="1168" spans="1:14" ht="15" customHeight="1" x14ac:dyDescent="0.35">
      <c r="A1168" s="22" t="s">
        <v>1297</v>
      </c>
      <c r="B1168" s="25" t="s">
        <v>1263</v>
      </c>
      <c r="C1168" s="19" t="s">
        <v>1289</v>
      </c>
      <c r="D1168" s="26" t="s">
        <v>60</v>
      </c>
      <c r="E1168" s="27" t="s">
        <v>61</v>
      </c>
      <c r="F1168" s="27" t="s">
        <v>79</v>
      </c>
      <c r="G1168" s="27" t="s">
        <v>63</v>
      </c>
      <c r="H1168" s="27" t="s">
        <v>64</v>
      </c>
      <c r="I1168" s="122">
        <v>22881625.806451611</v>
      </c>
      <c r="J1168" s="122"/>
      <c r="K1168" s="122"/>
      <c r="L1168" s="122">
        <v>22485870.967741936</v>
      </c>
      <c r="M1168" s="123"/>
      <c r="N1168" s="123"/>
    </row>
    <row r="1169" spans="1:14" ht="15" customHeight="1" x14ac:dyDescent="0.35">
      <c r="A1169" s="21" t="s">
        <v>1298</v>
      </c>
      <c r="B1169" s="25" t="s">
        <v>1263</v>
      </c>
      <c r="C1169" s="19" t="s">
        <v>1289</v>
      </c>
      <c r="D1169" s="26" t="s">
        <v>60</v>
      </c>
      <c r="E1169" s="27" t="s">
        <v>66</v>
      </c>
      <c r="F1169" s="27" t="s">
        <v>79</v>
      </c>
      <c r="G1169" s="27" t="s">
        <v>63</v>
      </c>
      <c r="H1169" s="27" t="s">
        <v>67</v>
      </c>
      <c r="I1169" s="122">
        <v>32034283.870967742</v>
      </c>
      <c r="J1169" s="122"/>
      <c r="K1169" s="122"/>
      <c r="L1169" s="122">
        <v>31480219.35483871</v>
      </c>
      <c r="M1169" s="123"/>
      <c r="N1169" s="123"/>
    </row>
    <row r="1170" spans="1:14" ht="15" customHeight="1" x14ac:dyDescent="0.35">
      <c r="A1170" s="21" t="s">
        <v>1299</v>
      </c>
      <c r="B1170" s="25" t="s">
        <v>1263</v>
      </c>
      <c r="C1170" s="19" t="s">
        <v>1289</v>
      </c>
      <c r="D1170" s="26" t="s">
        <v>60</v>
      </c>
      <c r="E1170" s="27" t="s">
        <v>66</v>
      </c>
      <c r="F1170" s="27" t="s">
        <v>79</v>
      </c>
      <c r="G1170" s="27" t="s">
        <v>69</v>
      </c>
      <c r="H1170" s="27" t="s">
        <v>69</v>
      </c>
      <c r="I1170" s="122">
        <v>762722.58064516122</v>
      </c>
      <c r="J1170" s="122"/>
      <c r="K1170" s="122"/>
      <c r="L1170" s="122">
        <v>749535.48387096776</v>
      </c>
      <c r="M1170" s="123"/>
      <c r="N1170" s="123"/>
    </row>
    <row r="1171" spans="1:14" ht="15" customHeight="1" x14ac:dyDescent="0.35">
      <c r="A1171" s="21" t="s">
        <v>1300</v>
      </c>
      <c r="B1171" s="25" t="s">
        <v>1263</v>
      </c>
      <c r="C1171" s="19" t="s">
        <v>1289</v>
      </c>
      <c r="D1171" s="26" t="s">
        <v>60</v>
      </c>
      <c r="E1171" s="27" t="s">
        <v>66</v>
      </c>
      <c r="F1171" s="27" t="s">
        <v>79</v>
      </c>
      <c r="G1171" s="27" t="s">
        <v>71</v>
      </c>
      <c r="H1171" s="27" t="s">
        <v>71</v>
      </c>
      <c r="I1171" s="122">
        <v>127122.58064516129</v>
      </c>
      <c r="J1171" s="122"/>
      <c r="K1171" s="122"/>
      <c r="L1171" s="122">
        <v>124929.03225806452</v>
      </c>
      <c r="M1171" s="123"/>
      <c r="N1171" s="123"/>
    </row>
    <row r="1172" spans="1:14" ht="15" customHeight="1" x14ac:dyDescent="0.35">
      <c r="A1172" s="22" t="s">
        <v>1301</v>
      </c>
      <c r="B1172" s="19" t="s">
        <v>1263</v>
      </c>
      <c r="C1172" s="19" t="s">
        <v>1289</v>
      </c>
      <c r="D1172" s="26" t="s">
        <v>60</v>
      </c>
      <c r="E1172" s="25" t="s">
        <v>113</v>
      </c>
      <c r="F1172" s="25" t="s">
        <v>84</v>
      </c>
      <c r="G1172" s="25" t="s">
        <v>63</v>
      </c>
      <c r="H1172" s="25" t="s">
        <v>64</v>
      </c>
      <c r="I1172" s="122">
        <v>24342154.838709679</v>
      </c>
      <c r="J1172" s="122"/>
      <c r="K1172" s="122"/>
      <c r="L1172" s="122">
        <v>23921148.387096774</v>
      </c>
      <c r="M1172" s="124"/>
      <c r="N1172" s="124"/>
    </row>
    <row r="1173" spans="1:14" ht="15" customHeight="1" x14ac:dyDescent="0.35">
      <c r="A1173" s="21" t="s">
        <v>1302</v>
      </c>
      <c r="B1173" s="19" t="s">
        <v>1263</v>
      </c>
      <c r="C1173" s="19" t="s">
        <v>1289</v>
      </c>
      <c r="D1173" s="26" t="s">
        <v>60</v>
      </c>
      <c r="E1173" s="25" t="s">
        <v>113</v>
      </c>
      <c r="F1173" s="25" t="s">
        <v>84</v>
      </c>
      <c r="G1173" s="25" t="s">
        <v>63</v>
      </c>
      <c r="H1173" s="25" t="s">
        <v>67</v>
      </c>
      <c r="I1173" s="122">
        <v>34079019.354838707</v>
      </c>
      <c r="J1173" s="122"/>
      <c r="K1173" s="122"/>
      <c r="L1173" s="122">
        <v>33489600</v>
      </c>
      <c r="M1173" s="124"/>
      <c r="N1173" s="124"/>
    </row>
    <row r="1174" spans="1:14" ht="15" customHeight="1" x14ac:dyDescent="0.35">
      <c r="A1174" s="21" t="s">
        <v>1303</v>
      </c>
      <c r="B1174" s="19" t="s">
        <v>1263</v>
      </c>
      <c r="C1174" s="19" t="s">
        <v>1289</v>
      </c>
      <c r="D1174" s="26" t="s">
        <v>60</v>
      </c>
      <c r="E1174" s="25" t="s">
        <v>113</v>
      </c>
      <c r="F1174" s="25" t="s">
        <v>84</v>
      </c>
      <c r="G1174" s="25" t="s">
        <v>69</v>
      </c>
      <c r="H1174" s="25" t="s">
        <v>69</v>
      </c>
      <c r="I1174" s="122">
        <v>811406.45161290315</v>
      </c>
      <c r="J1174" s="122"/>
      <c r="K1174" s="122"/>
      <c r="L1174" s="122">
        <v>797367.74193548388</v>
      </c>
      <c r="M1174" s="124"/>
      <c r="N1174" s="124"/>
    </row>
    <row r="1175" spans="1:14" ht="15" customHeight="1" x14ac:dyDescent="0.35">
      <c r="A1175" s="21" t="s">
        <v>1304</v>
      </c>
      <c r="B1175" s="19" t="s">
        <v>1263</v>
      </c>
      <c r="C1175" s="19" t="s">
        <v>1289</v>
      </c>
      <c r="D1175" s="26" t="s">
        <v>60</v>
      </c>
      <c r="E1175" s="25" t="s">
        <v>113</v>
      </c>
      <c r="F1175" s="25" t="s">
        <v>84</v>
      </c>
      <c r="G1175" s="25" t="s">
        <v>71</v>
      </c>
      <c r="H1175" s="25" t="s">
        <v>71</v>
      </c>
      <c r="I1175" s="122">
        <v>135264.51612903224</v>
      </c>
      <c r="J1175" s="122"/>
      <c r="K1175" s="122"/>
      <c r="L1175" s="122">
        <v>132916.12903225806</v>
      </c>
      <c r="M1175" s="124"/>
      <c r="N1175" s="124"/>
    </row>
    <row r="1176" spans="1:14" ht="15" customHeight="1" x14ac:dyDescent="0.35">
      <c r="A1176" s="22" t="s">
        <v>1305</v>
      </c>
      <c r="B1176" s="25" t="s">
        <v>1263</v>
      </c>
      <c r="C1176" s="19" t="s">
        <v>1289</v>
      </c>
      <c r="D1176" s="26" t="s">
        <v>60</v>
      </c>
      <c r="E1176" s="27" t="s">
        <v>61</v>
      </c>
      <c r="F1176" s="27" t="s">
        <v>89</v>
      </c>
      <c r="G1176" s="27" t="s">
        <v>63</v>
      </c>
      <c r="H1176" s="27" t="s">
        <v>64</v>
      </c>
      <c r="I1176" s="122">
        <v>25895896.774193548</v>
      </c>
      <c r="J1176" s="122"/>
      <c r="K1176" s="122"/>
      <c r="L1176" s="122">
        <v>25448012.903225806</v>
      </c>
      <c r="M1176" s="124"/>
      <c r="N1176" s="124"/>
    </row>
    <row r="1177" spans="1:14" ht="15" customHeight="1" x14ac:dyDescent="0.35">
      <c r="A1177" s="21" t="s">
        <v>1306</v>
      </c>
      <c r="B1177" s="25" t="s">
        <v>1263</v>
      </c>
      <c r="C1177" s="19" t="s">
        <v>1289</v>
      </c>
      <c r="D1177" s="26" t="s">
        <v>60</v>
      </c>
      <c r="E1177" s="27" t="s">
        <v>66</v>
      </c>
      <c r="F1177" s="27" t="s">
        <v>89</v>
      </c>
      <c r="G1177" s="27" t="s">
        <v>63</v>
      </c>
      <c r="H1177" s="27" t="s">
        <v>67</v>
      </c>
      <c r="I1177" s="122">
        <v>36254283.870967738</v>
      </c>
      <c r="J1177" s="122"/>
      <c r="K1177" s="122"/>
      <c r="L1177" s="122">
        <v>35627238.709677421</v>
      </c>
      <c r="M1177" s="124"/>
      <c r="N1177" s="124"/>
    </row>
    <row r="1178" spans="1:14" ht="15" customHeight="1" x14ac:dyDescent="0.35">
      <c r="A1178" s="21" t="s">
        <v>1307</v>
      </c>
      <c r="B1178" s="25" t="s">
        <v>1263</v>
      </c>
      <c r="C1178" s="19" t="s">
        <v>1289</v>
      </c>
      <c r="D1178" s="26" t="s">
        <v>60</v>
      </c>
      <c r="E1178" s="27" t="s">
        <v>66</v>
      </c>
      <c r="F1178" s="27" t="s">
        <v>89</v>
      </c>
      <c r="G1178" s="27" t="s">
        <v>69</v>
      </c>
      <c r="H1178" s="27" t="s">
        <v>69</v>
      </c>
      <c r="I1178" s="122">
        <v>863187.09677419357</v>
      </c>
      <c r="J1178" s="122"/>
      <c r="K1178" s="122"/>
      <c r="L1178" s="122">
        <v>848258.06451612897</v>
      </c>
      <c r="M1178" s="124"/>
      <c r="N1178" s="124"/>
    </row>
    <row r="1179" spans="1:14" ht="15" customHeight="1" x14ac:dyDescent="0.35">
      <c r="A1179" s="21" t="s">
        <v>1308</v>
      </c>
      <c r="B1179" s="25" t="s">
        <v>1263</v>
      </c>
      <c r="C1179" s="19" t="s">
        <v>1289</v>
      </c>
      <c r="D1179" s="26" t="s">
        <v>60</v>
      </c>
      <c r="E1179" s="27" t="s">
        <v>66</v>
      </c>
      <c r="F1179" s="27" t="s">
        <v>89</v>
      </c>
      <c r="G1179" s="27" t="s">
        <v>71</v>
      </c>
      <c r="H1179" s="27" t="s">
        <v>71</v>
      </c>
      <c r="I1179" s="122">
        <v>143858.06451612903</v>
      </c>
      <c r="J1179" s="122"/>
      <c r="K1179" s="122"/>
      <c r="L1179" s="122">
        <v>141367.74193548388</v>
      </c>
      <c r="M1179" s="124"/>
      <c r="N1179" s="124"/>
    </row>
    <row r="1180" spans="1:14" ht="15" customHeight="1" x14ac:dyDescent="0.35">
      <c r="A1180" s="22" t="s">
        <v>1309</v>
      </c>
      <c r="B1180" s="19" t="s">
        <v>1263</v>
      </c>
      <c r="C1180" s="19" t="s">
        <v>1289</v>
      </c>
      <c r="D1180" s="26" t="s">
        <v>60</v>
      </c>
      <c r="E1180" s="25" t="s">
        <v>113</v>
      </c>
      <c r="F1180" s="25" t="s">
        <v>94</v>
      </c>
      <c r="G1180" s="25" t="s">
        <v>63</v>
      </c>
      <c r="H1180" s="25" t="s">
        <v>64</v>
      </c>
      <c r="I1180" s="122">
        <v>27548838.709677417</v>
      </c>
      <c r="J1180" s="122"/>
      <c r="K1180" s="122"/>
      <c r="L1180" s="122">
        <v>27072361.290322579</v>
      </c>
      <c r="M1180" s="124"/>
      <c r="N1180" s="124"/>
    </row>
    <row r="1181" spans="1:14" ht="15" customHeight="1" x14ac:dyDescent="0.35">
      <c r="A1181" s="21" t="s">
        <v>1310</v>
      </c>
      <c r="B1181" s="19" t="s">
        <v>1263</v>
      </c>
      <c r="C1181" s="19" t="s">
        <v>1289</v>
      </c>
      <c r="D1181" s="26" t="s">
        <v>60</v>
      </c>
      <c r="E1181" s="25" t="s">
        <v>113</v>
      </c>
      <c r="F1181" s="25" t="s">
        <v>94</v>
      </c>
      <c r="G1181" s="25" t="s">
        <v>63</v>
      </c>
      <c r="H1181" s="25" t="s">
        <v>67</v>
      </c>
      <c r="I1181" s="122">
        <v>38568374.193548389</v>
      </c>
      <c r="J1181" s="122"/>
      <c r="K1181" s="122"/>
      <c r="L1181" s="122">
        <v>37901316.129032254</v>
      </c>
      <c r="M1181" s="124"/>
      <c r="N1181" s="124"/>
    </row>
    <row r="1182" spans="1:14" ht="15" customHeight="1" x14ac:dyDescent="0.35">
      <c r="A1182" s="21" t="s">
        <v>1311</v>
      </c>
      <c r="B1182" s="19" t="s">
        <v>1263</v>
      </c>
      <c r="C1182" s="19" t="s">
        <v>1289</v>
      </c>
      <c r="D1182" s="26" t="s">
        <v>60</v>
      </c>
      <c r="E1182" s="25" t="s">
        <v>113</v>
      </c>
      <c r="F1182" s="25" t="s">
        <v>94</v>
      </c>
      <c r="G1182" s="25" t="s">
        <v>69</v>
      </c>
      <c r="H1182" s="25" t="s">
        <v>69</v>
      </c>
      <c r="I1182" s="122">
        <v>918296.77419354836</v>
      </c>
      <c r="J1182" s="122"/>
      <c r="K1182" s="122"/>
      <c r="L1182" s="122">
        <v>902412.90322580643</v>
      </c>
      <c r="M1182" s="124"/>
      <c r="N1182" s="124"/>
    </row>
    <row r="1183" spans="1:14" ht="15" customHeight="1" x14ac:dyDescent="0.35">
      <c r="A1183" s="21" t="s">
        <v>1312</v>
      </c>
      <c r="B1183" s="19" t="s">
        <v>1263</v>
      </c>
      <c r="C1183" s="19" t="s">
        <v>1289</v>
      </c>
      <c r="D1183" s="26" t="s">
        <v>60</v>
      </c>
      <c r="E1183" s="25" t="s">
        <v>113</v>
      </c>
      <c r="F1183" s="25" t="s">
        <v>94</v>
      </c>
      <c r="G1183" s="25" t="s">
        <v>71</v>
      </c>
      <c r="H1183" s="25" t="s">
        <v>71</v>
      </c>
      <c r="I1183" s="122">
        <v>153045.16129032258</v>
      </c>
      <c r="J1183" s="122"/>
      <c r="K1183" s="122"/>
      <c r="L1183" s="122">
        <v>150400</v>
      </c>
      <c r="M1183" s="124"/>
      <c r="N1183" s="124"/>
    </row>
    <row r="1184" spans="1:14" ht="15" customHeight="1" x14ac:dyDescent="0.35">
      <c r="A1184" s="24" t="s">
        <v>1313</v>
      </c>
      <c r="B1184" s="25" t="s">
        <v>1263</v>
      </c>
      <c r="C1184" s="19" t="s">
        <v>1314</v>
      </c>
      <c r="D1184" s="26" t="s">
        <v>60</v>
      </c>
      <c r="E1184" s="27" t="s">
        <v>61</v>
      </c>
      <c r="F1184" s="27" t="s">
        <v>62</v>
      </c>
      <c r="G1184" s="27" t="s">
        <v>63</v>
      </c>
      <c r="H1184" s="27" t="s">
        <v>64</v>
      </c>
      <c r="I1184" s="122">
        <v>14527806.451612903</v>
      </c>
      <c r="J1184" s="122"/>
      <c r="K1184" s="122"/>
      <c r="L1184" s="122">
        <v>14276541.935483871</v>
      </c>
      <c r="M1184" s="123"/>
      <c r="N1184" s="123"/>
    </row>
    <row r="1185" spans="1:14" ht="15" customHeight="1" x14ac:dyDescent="0.35">
      <c r="A1185" s="21" t="s">
        <v>1315</v>
      </c>
      <c r="B1185" s="25" t="s">
        <v>1263</v>
      </c>
      <c r="C1185" s="19" t="s">
        <v>1314</v>
      </c>
      <c r="D1185" s="26" t="s">
        <v>60</v>
      </c>
      <c r="E1185" s="27" t="s">
        <v>66</v>
      </c>
      <c r="F1185" s="27" t="s">
        <v>62</v>
      </c>
      <c r="G1185" s="27" t="s">
        <v>63</v>
      </c>
      <c r="H1185" s="27" t="s">
        <v>67</v>
      </c>
      <c r="I1185" s="122">
        <v>20338929.032258064</v>
      </c>
      <c r="J1185" s="122"/>
      <c r="K1185" s="122"/>
      <c r="L1185" s="122">
        <v>19987148.387096774</v>
      </c>
      <c r="M1185" s="123"/>
      <c r="N1185" s="123"/>
    </row>
    <row r="1186" spans="1:14" ht="15" customHeight="1" x14ac:dyDescent="0.35">
      <c r="A1186" s="21" t="s">
        <v>1316</v>
      </c>
      <c r="B1186" s="25" t="s">
        <v>1263</v>
      </c>
      <c r="C1186" s="19" t="s">
        <v>1314</v>
      </c>
      <c r="D1186" s="26" t="s">
        <v>60</v>
      </c>
      <c r="E1186" s="27" t="s">
        <v>66</v>
      </c>
      <c r="F1186" s="27" t="s">
        <v>62</v>
      </c>
      <c r="G1186" s="27" t="s">
        <v>69</v>
      </c>
      <c r="H1186" s="27" t="s">
        <v>69</v>
      </c>
      <c r="I1186" s="122">
        <v>484270.96774193546</v>
      </c>
      <c r="J1186" s="122"/>
      <c r="K1186" s="122"/>
      <c r="L1186" s="122">
        <v>475896.77419354836</v>
      </c>
      <c r="M1186" s="123"/>
      <c r="N1186" s="123"/>
    </row>
    <row r="1187" spans="1:14" ht="15" customHeight="1" x14ac:dyDescent="0.35">
      <c r="A1187" s="21" t="s">
        <v>1317</v>
      </c>
      <c r="B1187" s="25" t="s">
        <v>1263</v>
      </c>
      <c r="C1187" s="19" t="s">
        <v>1314</v>
      </c>
      <c r="D1187" s="26" t="s">
        <v>60</v>
      </c>
      <c r="E1187" s="27" t="s">
        <v>66</v>
      </c>
      <c r="F1187" s="27" t="s">
        <v>62</v>
      </c>
      <c r="G1187" s="27" t="s">
        <v>71</v>
      </c>
      <c r="H1187" s="27" t="s">
        <v>71</v>
      </c>
      <c r="I1187" s="122">
        <v>80709.677419354834</v>
      </c>
      <c r="J1187" s="122"/>
      <c r="K1187" s="122"/>
      <c r="L1187" s="122">
        <v>79303.225806451606</v>
      </c>
      <c r="M1187" s="123"/>
      <c r="N1187" s="123"/>
    </row>
    <row r="1188" spans="1:14" ht="15" customHeight="1" x14ac:dyDescent="0.35">
      <c r="A1188" s="22" t="s">
        <v>1318</v>
      </c>
      <c r="B1188" s="19" t="s">
        <v>1263</v>
      </c>
      <c r="C1188" s="19" t="s">
        <v>1314</v>
      </c>
      <c r="D1188" s="26" t="s">
        <v>60</v>
      </c>
      <c r="E1188" s="25" t="s">
        <v>73</v>
      </c>
      <c r="F1188" s="25" t="s">
        <v>74</v>
      </c>
      <c r="G1188" s="25" t="s">
        <v>63</v>
      </c>
      <c r="H1188" s="25" t="s">
        <v>64</v>
      </c>
      <c r="I1188" s="122">
        <v>15242412.903225806</v>
      </c>
      <c r="J1188" s="122"/>
      <c r="K1188" s="122"/>
      <c r="L1188" s="122">
        <v>14978787.096774193</v>
      </c>
      <c r="M1188" s="124"/>
      <c r="N1188" s="123"/>
    </row>
    <row r="1189" spans="1:14" ht="15" customHeight="1" x14ac:dyDescent="0.35">
      <c r="A1189" s="21" t="s">
        <v>1319</v>
      </c>
      <c r="B1189" s="19" t="s">
        <v>1263</v>
      </c>
      <c r="C1189" s="19" t="s">
        <v>1314</v>
      </c>
      <c r="D1189" s="26" t="s">
        <v>60</v>
      </c>
      <c r="E1189" s="25" t="s">
        <v>73</v>
      </c>
      <c r="F1189" s="25" t="s">
        <v>74</v>
      </c>
      <c r="G1189" s="25" t="s">
        <v>63</v>
      </c>
      <c r="H1189" s="25" t="s">
        <v>67</v>
      </c>
      <c r="I1189" s="122">
        <v>21053535.483870968</v>
      </c>
      <c r="J1189" s="122"/>
      <c r="K1189" s="122"/>
      <c r="L1189" s="122">
        <v>20689406.451612901</v>
      </c>
      <c r="M1189" s="124"/>
      <c r="N1189" s="123"/>
    </row>
    <row r="1190" spans="1:14" ht="15" customHeight="1" x14ac:dyDescent="0.35">
      <c r="A1190" s="21" t="s">
        <v>1320</v>
      </c>
      <c r="B1190" s="19" t="s">
        <v>1263</v>
      </c>
      <c r="C1190" s="19" t="s">
        <v>1314</v>
      </c>
      <c r="D1190" s="26" t="s">
        <v>60</v>
      </c>
      <c r="E1190" s="25" t="s">
        <v>73</v>
      </c>
      <c r="F1190" s="25" t="s">
        <v>74</v>
      </c>
      <c r="G1190" s="25" t="s">
        <v>69</v>
      </c>
      <c r="H1190" s="25" t="s">
        <v>69</v>
      </c>
      <c r="I1190" s="122">
        <v>508077.41935483867</v>
      </c>
      <c r="J1190" s="122"/>
      <c r="K1190" s="122"/>
      <c r="L1190" s="122">
        <v>499303.22580645158</v>
      </c>
      <c r="M1190" s="124"/>
      <c r="N1190" s="123"/>
    </row>
    <row r="1191" spans="1:14" ht="15" customHeight="1" x14ac:dyDescent="0.35">
      <c r="A1191" s="21" t="s">
        <v>1321</v>
      </c>
      <c r="B1191" s="19" t="s">
        <v>1263</v>
      </c>
      <c r="C1191" s="19" t="s">
        <v>1314</v>
      </c>
      <c r="D1191" s="26" t="s">
        <v>60</v>
      </c>
      <c r="E1191" s="25" t="s">
        <v>73</v>
      </c>
      <c r="F1191" s="25" t="s">
        <v>74</v>
      </c>
      <c r="G1191" s="25" t="s">
        <v>71</v>
      </c>
      <c r="H1191" s="25" t="s">
        <v>71</v>
      </c>
      <c r="I1191" s="122">
        <v>84670.967741935485</v>
      </c>
      <c r="J1191" s="122"/>
      <c r="K1191" s="122"/>
      <c r="L1191" s="122">
        <v>83200</v>
      </c>
      <c r="M1191" s="124"/>
      <c r="N1191" s="123"/>
    </row>
    <row r="1192" spans="1:14" ht="15" customHeight="1" x14ac:dyDescent="0.35">
      <c r="A1192" s="22" t="s">
        <v>1322</v>
      </c>
      <c r="B1192" s="25" t="s">
        <v>1263</v>
      </c>
      <c r="C1192" s="19" t="s">
        <v>1314</v>
      </c>
      <c r="D1192" s="26" t="s">
        <v>60</v>
      </c>
      <c r="E1192" s="27" t="s">
        <v>61</v>
      </c>
      <c r="F1192" s="27" t="s">
        <v>79</v>
      </c>
      <c r="G1192" s="27" t="s">
        <v>63</v>
      </c>
      <c r="H1192" s="27" t="s">
        <v>64</v>
      </c>
      <c r="I1192" s="122">
        <v>15455109.677419355</v>
      </c>
      <c r="J1192" s="122"/>
      <c r="K1192" s="122"/>
      <c r="L1192" s="122">
        <v>15187806.451612903</v>
      </c>
      <c r="M1192" s="123"/>
      <c r="N1192" s="123"/>
    </row>
    <row r="1193" spans="1:14" ht="15" customHeight="1" x14ac:dyDescent="0.35">
      <c r="A1193" s="21" t="s">
        <v>1323</v>
      </c>
      <c r="B1193" s="25" t="s">
        <v>1263</v>
      </c>
      <c r="C1193" s="19" t="s">
        <v>1314</v>
      </c>
      <c r="D1193" s="26" t="s">
        <v>60</v>
      </c>
      <c r="E1193" s="27" t="s">
        <v>66</v>
      </c>
      <c r="F1193" s="27" t="s">
        <v>79</v>
      </c>
      <c r="G1193" s="27" t="s">
        <v>63</v>
      </c>
      <c r="H1193" s="27" t="s">
        <v>67</v>
      </c>
      <c r="I1193" s="122">
        <v>21637161.290322579</v>
      </c>
      <c r="J1193" s="122"/>
      <c r="K1193" s="122"/>
      <c r="L1193" s="122">
        <v>21262929.032258064</v>
      </c>
      <c r="M1193" s="123"/>
      <c r="N1193" s="123"/>
    </row>
    <row r="1194" spans="1:14" ht="15" customHeight="1" x14ac:dyDescent="0.35">
      <c r="A1194" s="21" t="s">
        <v>1324</v>
      </c>
      <c r="B1194" s="25" t="s">
        <v>1263</v>
      </c>
      <c r="C1194" s="19" t="s">
        <v>1314</v>
      </c>
      <c r="D1194" s="26" t="s">
        <v>60</v>
      </c>
      <c r="E1194" s="27" t="s">
        <v>66</v>
      </c>
      <c r="F1194" s="27" t="s">
        <v>79</v>
      </c>
      <c r="G1194" s="27" t="s">
        <v>69</v>
      </c>
      <c r="H1194" s="27" t="s">
        <v>69</v>
      </c>
      <c r="I1194" s="122">
        <v>515187.09677419352</v>
      </c>
      <c r="J1194" s="122"/>
      <c r="K1194" s="122"/>
      <c r="L1194" s="122">
        <v>506270.96774193546</v>
      </c>
      <c r="M1194" s="123"/>
      <c r="N1194" s="123"/>
    </row>
    <row r="1195" spans="1:14" ht="15" customHeight="1" x14ac:dyDescent="0.35">
      <c r="A1195" s="21" t="s">
        <v>1325</v>
      </c>
      <c r="B1195" s="25" t="s">
        <v>1263</v>
      </c>
      <c r="C1195" s="19" t="s">
        <v>1314</v>
      </c>
      <c r="D1195" s="26" t="s">
        <v>60</v>
      </c>
      <c r="E1195" s="27" t="s">
        <v>66</v>
      </c>
      <c r="F1195" s="27" t="s">
        <v>79</v>
      </c>
      <c r="G1195" s="27" t="s">
        <v>71</v>
      </c>
      <c r="H1195" s="27" t="s">
        <v>71</v>
      </c>
      <c r="I1195" s="122">
        <v>85858.06451612903</v>
      </c>
      <c r="J1195" s="122"/>
      <c r="K1195" s="122"/>
      <c r="L1195" s="122">
        <v>84374.193548387091</v>
      </c>
      <c r="M1195" s="123"/>
      <c r="N1195" s="123"/>
    </row>
    <row r="1196" spans="1:14" ht="15" customHeight="1" x14ac:dyDescent="0.35">
      <c r="A1196" s="22" t="s">
        <v>1326</v>
      </c>
      <c r="B1196" s="19" t="s">
        <v>1263</v>
      </c>
      <c r="C1196" s="19" t="s">
        <v>1314</v>
      </c>
      <c r="D1196" s="26" t="s">
        <v>60</v>
      </c>
      <c r="E1196" s="25" t="s">
        <v>113</v>
      </c>
      <c r="F1196" s="25" t="s">
        <v>84</v>
      </c>
      <c r="G1196" s="25" t="s">
        <v>63</v>
      </c>
      <c r="H1196" s="25" t="s">
        <v>64</v>
      </c>
      <c r="I1196" s="122">
        <v>16441612.903225806</v>
      </c>
      <c r="J1196" s="122"/>
      <c r="K1196" s="122"/>
      <c r="L1196" s="122">
        <v>16157238.709677419</v>
      </c>
      <c r="M1196" s="124"/>
      <c r="N1196" s="124"/>
    </row>
    <row r="1197" spans="1:14" ht="15" customHeight="1" x14ac:dyDescent="0.35">
      <c r="A1197" s="21" t="s">
        <v>1327</v>
      </c>
      <c r="B1197" s="19" t="s">
        <v>1263</v>
      </c>
      <c r="C1197" s="19" t="s">
        <v>1314</v>
      </c>
      <c r="D1197" s="26" t="s">
        <v>60</v>
      </c>
      <c r="E1197" s="25" t="s">
        <v>113</v>
      </c>
      <c r="F1197" s="25" t="s">
        <v>84</v>
      </c>
      <c r="G1197" s="25" t="s">
        <v>63</v>
      </c>
      <c r="H1197" s="25" t="s">
        <v>67</v>
      </c>
      <c r="I1197" s="122">
        <v>23018258.064516127</v>
      </c>
      <c r="J1197" s="122"/>
      <c r="K1197" s="122"/>
      <c r="L1197" s="122">
        <v>22620141.935483869</v>
      </c>
      <c r="M1197" s="124"/>
      <c r="N1197" s="124"/>
    </row>
    <row r="1198" spans="1:14" ht="15" customHeight="1" x14ac:dyDescent="0.35">
      <c r="A1198" s="21" t="s">
        <v>1328</v>
      </c>
      <c r="B1198" s="19" t="s">
        <v>1263</v>
      </c>
      <c r="C1198" s="19" t="s">
        <v>1314</v>
      </c>
      <c r="D1198" s="26" t="s">
        <v>60</v>
      </c>
      <c r="E1198" s="25" t="s">
        <v>113</v>
      </c>
      <c r="F1198" s="25" t="s">
        <v>84</v>
      </c>
      <c r="G1198" s="25" t="s">
        <v>69</v>
      </c>
      <c r="H1198" s="25" t="s">
        <v>69</v>
      </c>
      <c r="I1198" s="122">
        <v>548051.61290322582</v>
      </c>
      <c r="J1198" s="122"/>
      <c r="K1198" s="122"/>
      <c r="L1198" s="122">
        <v>538567.74193548388</v>
      </c>
      <c r="M1198" s="124"/>
      <c r="N1198" s="124"/>
    </row>
    <row r="1199" spans="1:14" ht="15" customHeight="1" x14ac:dyDescent="0.35">
      <c r="A1199" s="21" t="s">
        <v>1329</v>
      </c>
      <c r="B1199" s="19" t="s">
        <v>1263</v>
      </c>
      <c r="C1199" s="19" t="s">
        <v>1314</v>
      </c>
      <c r="D1199" s="26" t="s">
        <v>60</v>
      </c>
      <c r="E1199" s="25" t="s">
        <v>113</v>
      </c>
      <c r="F1199" s="25" t="s">
        <v>84</v>
      </c>
      <c r="G1199" s="25" t="s">
        <v>71</v>
      </c>
      <c r="H1199" s="25" t="s">
        <v>71</v>
      </c>
      <c r="I1199" s="122">
        <v>91341.93548387097</v>
      </c>
      <c r="J1199" s="122"/>
      <c r="K1199" s="122"/>
      <c r="L1199" s="122">
        <v>89767.741935483864</v>
      </c>
      <c r="M1199" s="124"/>
      <c r="N1199" s="124"/>
    </row>
    <row r="1200" spans="1:14" ht="15" customHeight="1" x14ac:dyDescent="0.35">
      <c r="A1200" s="22" t="s">
        <v>1330</v>
      </c>
      <c r="B1200" s="25" t="s">
        <v>1263</v>
      </c>
      <c r="C1200" s="19" t="s">
        <v>1314</v>
      </c>
      <c r="D1200" s="26" t="s">
        <v>60</v>
      </c>
      <c r="E1200" s="27" t="s">
        <v>61</v>
      </c>
      <c r="F1200" s="27" t="s">
        <v>89</v>
      </c>
      <c r="G1200" s="27" t="s">
        <v>63</v>
      </c>
      <c r="H1200" s="27" t="s">
        <v>64</v>
      </c>
      <c r="I1200" s="122">
        <v>17491070.967741936</v>
      </c>
      <c r="J1200" s="122"/>
      <c r="K1200" s="122"/>
      <c r="L1200" s="122">
        <v>17188554.838709679</v>
      </c>
      <c r="M1200" s="124"/>
      <c r="N1200" s="124"/>
    </row>
    <row r="1201" spans="1:14" ht="15" customHeight="1" x14ac:dyDescent="0.35">
      <c r="A1201" s="21" t="s">
        <v>1331</v>
      </c>
      <c r="B1201" s="25" t="s">
        <v>1263</v>
      </c>
      <c r="C1201" s="19" t="s">
        <v>1314</v>
      </c>
      <c r="D1201" s="26" t="s">
        <v>60</v>
      </c>
      <c r="E1201" s="27" t="s">
        <v>66</v>
      </c>
      <c r="F1201" s="27" t="s">
        <v>89</v>
      </c>
      <c r="G1201" s="27" t="s">
        <v>63</v>
      </c>
      <c r="H1201" s="27" t="s">
        <v>67</v>
      </c>
      <c r="I1201" s="122">
        <v>24487496.774193548</v>
      </c>
      <c r="J1201" s="122"/>
      <c r="K1201" s="122"/>
      <c r="L1201" s="122">
        <v>24063987.096774194</v>
      </c>
      <c r="M1201" s="124"/>
      <c r="N1201" s="124"/>
    </row>
    <row r="1202" spans="1:14" ht="15" customHeight="1" x14ac:dyDescent="0.35">
      <c r="A1202" s="21" t="s">
        <v>1332</v>
      </c>
      <c r="B1202" s="25" t="s">
        <v>1263</v>
      </c>
      <c r="C1202" s="19" t="s">
        <v>1314</v>
      </c>
      <c r="D1202" s="26" t="s">
        <v>60</v>
      </c>
      <c r="E1202" s="27" t="s">
        <v>66</v>
      </c>
      <c r="F1202" s="27" t="s">
        <v>89</v>
      </c>
      <c r="G1202" s="27" t="s">
        <v>69</v>
      </c>
      <c r="H1202" s="27" t="s">
        <v>69</v>
      </c>
      <c r="I1202" s="122">
        <v>583045.16129032255</v>
      </c>
      <c r="J1202" s="122"/>
      <c r="K1202" s="122"/>
      <c r="L1202" s="122">
        <v>572954.83870967745</v>
      </c>
      <c r="M1202" s="124"/>
      <c r="N1202" s="124"/>
    </row>
    <row r="1203" spans="1:14" ht="15" customHeight="1" x14ac:dyDescent="0.35">
      <c r="A1203" s="21" t="s">
        <v>1333</v>
      </c>
      <c r="B1203" s="25" t="s">
        <v>1263</v>
      </c>
      <c r="C1203" s="19" t="s">
        <v>1314</v>
      </c>
      <c r="D1203" s="26" t="s">
        <v>60</v>
      </c>
      <c r="E1203" s="27" t="s">
        <v>66</v>
      </c>
      <c r="F1203" s="27" t="s">
        <v>89</v>
      </c>
      <c r="G1203" s="27" t="s">
        <v>71</v>
      </c>
      <c r="H1203" s="27" t="s">
        <v>71</v>
      </c>
      <c r="I1203" s="122">
        <v>97187.096774193546</v>
      </c>
      <c r="J1203" s="122"/>
      <c r="K1203" s="122"/>
      <c r="L1203" s="122">
        <v>95509.677419354834</v>
      </c>
      <c r="M1203" s="124"/>
      <c r="N1203" s="124"/>
    </row>
    <row r="1204" spans="1:14" ht="15" customHeight="1" x14ac:dyDescent="0.35">
      <c r="A1204" s="22" t="s">
        <v>1334</v>
      </c>
      <c r="B1204" s="19" t="s">
        <v>1263</v>
      </c>
      <c r="C1204" s="19" t="s">
        <v>1314</v>
      </c>
      <c r="D1204" s="26" t="s">
        <v>60</v>
      </c>
      <c r="E1204" s="25" t="s">
        <v>113</v>
      </c>
      <c r="F1204" s="25" t="s">
        <v>94</v>
      </c>
      <c r="G1204" s="25" t="s">
        <v>63</v>
      </c>
      <c r="H1204" s="25" t="s">
        <v>64</v>
      </c>
      <c r="I1204" s="122">
        <v>18607548.387096774</v>
      </c>
      <c r="J1204" s="122"/>
      <c r="K1204" s="122"/>
      <c r="L1204" s="122">
        <v>18285716.129032258</v>
      </c>
      <c r="M1204" s="124"/>
      <c r="N1204" s="124"/>
    </row>
    <row r="1205" spans="1:14" ht="15" customHeight="1" x14ac:dyDescent="0.35">
      <c r="A1205" s="21" t="s">
        <v>1335</v>
      </c>
      <c r="B1205" s="19" t="s">
        <v>1263</v>
      </c>
      <c r="C1205" s="19" t="s">
        <v>1314</v>
      </c>
      <c r="D1205" s="26" t="s">
        <v>60</v>
      </c>
      <c r="E1205" s="25" t="s">
        <v>113</v>
      </c>
      <c r="F1205" s="25" t="s">
        <v>94</v>
      </c>
      <c r="G1205" s="25" t="s">
        <v>63</v>
      </c>
      <c r="H1205" s="25" t="s">
        <v>67</v>
      </c>
      <c r="I1205" s="122">
        <v>26050529.032258064</v>
      </c>
      <c r="J1205" s="122"/>
      <c r="K1205" s="122"/>
      <c r="L1205" s="122">
        <v>25599974.193548385</v>
      </c>
      <c r="M1205" s="124"/>
      <c r="N1205" s="124"/>
    </row>
    <row r="1206" spans="1:14" ht="15" customHeight="1" x14ac:dyDescent="0.35">
      <c r="A1206" s="21" t="s">
        <v>1336</v>
      </c>
      <c r="B1206" s="19" t="s">
        <v>1263</v>
      </c>
      <c r="C1206" s="19" t="s">
        <v>1314</v>
      </c>
      <c r="D1206" s="26" t="s">
        <v>60</v>
      </c>
      <c r="E1206" s="25" t="s">
        <v>113</v>
      </c>
      <c r="F1206" s="25" t="s">
        <v>94</v>
      </c>
      <c r="G1206" s="25" t="s">
        <v>69</v>
      </c>
      <c r="H1206" s="25" t="s">
        <v>69</v>
      </c>
      <c r="I1206" s="122">
        <v>620258.06451612897</v>
      </c>
      <c r="J1206" s="122"/>
      <c r="K1206" s="122"/>
      <c r="L1206" s="122">
        <v>609522.58064516122</v>
      </c>
      <c r="M1206" s="124"/>
      <c r="N1206" s="124"/>
    </row>
    <row r="1207" spans="1:14" ht="15" customHeight="1" x14ac:dyDescent="0.35">
      <c r="A1207" s="21" t="s">
        <v>1337</v>
      </c>
      <c r="B1207" s="19" t="s">
        <v>1263</v>
      </c>
      <c r="C1207" s="19" t="s">
        <v>1314</v>
      </c>
      <c r="D1207" s="26" t="s">
        <v>60</v>
      </c>
      <c r="E1207" s="25" t="s">
        <v>113</v>
      </c>
      <c r="F1207" s="25" t="s">
        <v>94</v>
      </c>
      <c r="G1207" s="25" t="s">
        <v>71</v>
      </c>
      <c r="H1207" s="25" t="s">
        <v>71</v>
      </c>
      <c r="I1207" s="122">
        <v>103367.74193548386</v>
      </c>
      <c r="J1207" s="122"/>
      <c r="K1207" s="122"/>
      <c r="L1207" s="122">
        <v>101574.19354838709</v>
      </c>
      <c r="M1207" s="124"/>
      <c r="N1207" s="124"/>
    </row>
    <row r="1208" spans="1:14" ht="15" customHeight="1" x14ac:dyDescent="0.35">
      <c r="A1208" s="24" t="s">
        <v>1338</v>
      </c>
      <c r="B1208" s="25" t="s">
        <v>1263</v>
      </c>
      <c r="C1208" s="19" t="s">
        <v>1339</v>
      </c>
      <c r="D1208" s="26" t="s">
        <v>60</v>
      </c>
      <c r="E1208" s="27" t="s">
        <v>61</v>
      </c>
      <c r="F1208" s="27" t="s">
        <v>62</v>
      </c>
      <c r="G1208" s="27" t="s">
        <v>63</v>
      </c>
      <c r="H1208" s="27" t="s">
        <v>64</v>
      </c>
      <c r="I1208" s="122">
        <v>14527806.451612903</v>
      </c>
      <c r="J1208" s="122"/>
      <c r="K1208" s="122"/>
      <c r="L1208" s="122">
        <v>14276541.935483871</v>
      </c>
      <c r="M1208" s="123"/>
      <c r="N1208" s="123"/>
    </row>
    <row r="1209" spans="1:14" ht="15" customHeight="1" x14ac:dyDescent="0.35">
      <c r="A1209" s="21" t="s">
        <v>1340</v>
      </c>
      <c r="B1209" s="25" t="s">
        <v>1263</v>
      </c>
      <c r="C1209" s="19" t="s">
        <v>1339</v>
      </c>
      <c r="D1209" s="26" t="s">
        <v>60</v>
      </c>
      <c r="E1209" s="27" t="s">
        <v>66</v>
      </c>
      <c r="F1209" s="27" t="s">
        <v>62</v>
      </c>
      <c r="G1209" s="27" t="s">
        <v>63</v>
      </c>
      <c r="H1209" s="27" t="s">
        <v>67</v>
      </c>
      <c r="I1209" s="122">
        <v>20338929.032258064</v>
      </c>
      <c r="J1209" s="122"/>
      <c r="K1209" s="122"/>
      <c r="L1209" s="122">
        <v>19987148.387096774</v>
      </c>
      <c r="M1209" s="123"/>
      <c r="N1209" s="123"/>
    </row>
    <row r="1210" spans="1:14" ht="15" customHeight="1" x14ac:dyDescent="0.35">
      <c r="A1210" s="21" t="s">
        <v>1341</v>
      </c>
      <c r="B1210" s="25" t="s">
        <v>1263</v>
      </c>
      <c r="C1210" s="19" t="s">
        <v>1339</v>
      </c>
      <c r="D1210" s="26" t="s">
        <v>60</v>
      </c>
      <c r="E1210" s="27" t="s">
        <v>66</v>
      </c>
      <c r="F1210" s="27" t="s">
        <v>62</v>
      </c>
      <c r="G1210" s="27" t="s">
        <v>69</v>
      </c>
      <c r="H1210" s="27" t="s">
        <v>69</v>
      </c>
      <c r="I1210" s="122">
        <v>484270.96774193546</v>
      </c>
      <c r="J1210" s="122"/>
      <c r="K1210" s="122"/>
      <c r="L1210" s="122">
        <v>475896.77419354836</v>
      </c>
      <c r="M1210" s="123"/>
      <c r="N1210" s="123"/>
    </row>
    <row r="1211" spans="1:14" ht="15" customHeight="1" x14ac:dyDescent="0.35">
      <c r="A1211" s="21" t="s">
        <v>1342</v>
      </c>
      <c r="B1211" s="25" t="s">
        <v>1263</v>
      </c>
      <c r="C1211" s="19" t="s">
        <v>1339</v>
      </c>
      <c r="D1211" s="26" t="s">
        <v>60</v>
      </c>
      <c r="E1211" s="27" t="s">
        <v>66</v>
      </c>
      <c r="F1211" s="27" t="s">
        <v>62</v>
      </c>
      <c r="G1211" s="27" t="s">
        <v>71</v>
      </c>
      <c r="H1211" s="27" t="s">
        <v>71</v>
      </c>
      <c r="I1211" s="122">
        <v>80709.677419354834</v>
      </c>
      <c r="J1211" s="122"/>
      <c r="K1211" s="122"/>
      <c r="L1211" s="122">
        <v>79303.225806451606</v>
      </c>
      <c r="M1211" s="123"/>
      <c r="N1211" s="123"/>
    </row>
    <row r="1212" spans="1:14" ht="15" customHeight="1" x14ac:dyDescent="0.35">
      <c r="A1212" s="22" t="s">
        <v>1343</v>
      </c>
      <c r="B1212" s="19" t="s">
        <v>1263</v>
      </c>
      <c r="C1212" s="19" t="s">
        <v>1339</v>
      </c>
      <c r="D1212" s="26" t="s">
        <v>60</v>
      </c>
      <c r="E1212" s="25" t="s">
        <v>73</v>
      </c>
      <c r="F1212" s="25" t="s">
        <v>74</v>
      </c>
      <c r="G1212" s="25" t="s">
        <v>63</v>
      </c>
      <c r="H1212" s="25" t="s">
        <v>64</v>
      </c>
      <c r="I1212" s="122">
        <v>15242412.903225806</v>
      </c>
      <c r="J1212" s="122"/>
      <c r="K1212" s="122"/>
      <c r="L1212" s="122">
        <v>14978787.096774193</v>
      </c>
      <c r="M1212" s="124"/>
      <c r="N1212" s="123"/>
    </row>
    <row r="1213" spans="1:14" ht="15" customHeight="1" x14ac:dyDescent="0.35">
      <c r="A1213" s="21" t="s">
        <v>1344</v>
      </c>
      <c r="B1213" s="19" t="s">
        <v>1263</v>
      </c>
      <c r="C1213" s="19" t="s">
        <v>1339</v>
      </c>
      <c r="D1213" s="26" t="s">
        <v>60</v>
      </c>
      <c r="E1213" s="25" t="s">
        <v>73</v>
      </c>
      <c r="F1213" s="25" t="s">
        <v>74</v>
      </c>
      <c r="G1213" s="25" t="s">
        <v>63</v>
      </c>
      <c r="H1213" s="25" t="s">
        <v>67</v>
      </c>
      <c r="I1213" s="122">
        <v>21053535.483870968</v>
      </c>
      <c r="J1213" s="122"/>
      <c r="K1213" s="122"/>
      <c r="L1213" s="122">
        <v>20689406.451612901</v>
      </c>
      <c r="M1213" s="124"/>
      <c r="N1213" s="123"/>
    </row>
    <row r="1214" spans="1:14" ht="15" customHeight="1" x14ac:dyDescent="0.35">
      <c r="A1214" s="21" t="s">
        <v>1345</v>
      </c>
      <c r="B1214" s="19" t="s">
        <v>1263</v>
      </c>
      <c r="C1214" s="19" t="s">
        <v>1339</v>
      </c>
      <c r="D1214" s="26" t="s">
        <v>60</v>
      </c>
      <c r="E1214" s="25" t="s">
        <v>73</v>
      </c>
      <c r="F1214" s="25" t="s">
        <v>74</v>
      </c>
      <c r="G1214" s="25" t="s">
        <v>69</v>
      </c>
      <c r="H1214" s="25" t="s">
        <v>69</v>
      </c>
      <c r="I1214" s="122">
        <v>508077.41935483867</v>
      </c>
      <c r="J1214" s="122"/>
      <c r="K1214" s="122"/>
      <c r="L1214" s="122">
        <v>499303.22580645158</v>
      </c>
      <c r="M1214" s="124"/>
      <c r="N1214" s="123"/>
    </row>
    <row r="1215" spans="1:14" ht="15" customHeight="1" x14ac:dyDescent="0.35">
      <c r="A1215" s="21" t="s">
        <v>1346</v>
      </c>
      <c r="B1215" s="19" t="s">
        <v>1263</v>
      </c>
      <c r="C1215" s="19" t="s">
        <v>1339</v>
      </c>
      <c r="D1215" s="26" t="s">
        <v>60</v>
      </c>
      <c r="E1215" s="25" t="s">
        <v>73</v>
      </c>
      <c r="F1215" s="25" t="s">
        <v>74</v>
      </c>
      <c r="G1215" s="25" t="s">
        <v>71</v>
      </c>
      <c r="H1215" s="25" t="s">
        <v>71</v>
      </c>
      <c r="I1215" s="122">
        <v>84670.967741935485</v>
      </c>
      <c r="J1215" s="122"/>
      <c r="K1215" s="122"/>
      <c r="L1215" s="122">
        <v>83200</v>
      </c>
      <c r="M1215" s="124"/>
      <c r="N1215" s="123"/>
    </row>
    <row r="1216" spans="1:14" ht="15" customHeight="1" x14ac:dyDescent="0.35">
      <c r="A1216" s="22" t="s">
        <v>1347</v>
      </c>
      <c r="B1216" s="25" t="s">
        <v>1263</v>
      </c>
      <c r="C1216" s="19" t="s">
        <v>1339</v>
      </c>
      <c r="D1216" s="26" t="s">
        <v>60</v>
      </c>
      <c r="E1216" s="27" t="s">
        <v>61</v>
      </c>
      <c r="F1216" s="27" t="s">
        <v>79</v>
      </c>
      <c r="G1216" s="27" t="s">
        <v>63</v>
      </c>
      <c r="H1216" s="27" t="s">
        <v>64</v>
      </c>
      <c r="I1216" s="122">
        <v>15455109.677419355</v>
      </c>
      <c r="J1216" s="122"/>
      <c r="K1216" s="122"/>
      <c r="L1216" s="122">
        <v>15187806.451612903</v>
      </c>
      <c r="M1216" s="123"/>
      <c r="N1216" s="123"/>
    </row>
    <row r="1217" spans="1:14" ht="15" customHeight="1" x14ac:dyDescent="0.35">
      <c r="A1217" s="21" t="s">
        <v>1348</v>
      </c>
      <c r="B1217" s="25" t="s">
        <v>1263</v>
      </c>
      <c r="C1217" s="19" t="s">
        <v>1339</v>
      </c>
      <c r="D1217" s="26" t="s">
        <v>60</v>
      </c>
      <c r="E1217" s="27" t="s">
        <v>66</v>
      </c>
      <c r="F1217" s="27" t="s">
        <v>79</v>
      </c>
      <c r="G1217" s="27" t="s">
        <v>63</v>
      </c>
      <c r="H1217" s="27" t="s">
        <v>67</v>
      </c>
      <c r="I1217" s="122">
        <v>21637161.290322579</v>
      </c>
      <c r="J1217" s="122"/>
      <c r="K1217" s="122"/>
      <c r="L1217" s="122">
        <v>21262929.032258064</v>
      </c>
      <c r="M1217" s="123"/>
      <c r="N1217" s="123"/>
    </row>
    <row r="1218" spans="1:14" ht="15" customHeight="1" x14ac:dyDescent="0.35">
      <c r="A1218" s="21" t="s">
        <v>1349</v>
      </c>
      <c r="B1218" s="25" t="s">
        <v>1263</v>
      </c>
      <c r="C1218" s="19" t="s">
        <v>1339</v>
      </c>
      <c r="D1218" s="26" t="s">
        <v>60</v>
      </c>
      <c r="E1218" s="27" t="s">
        <v>66</v>
      </c>
      <c r="F1218" s="27" t="s">
        <v>79</v>
      </c>
      <c r="G1218" s="27" t="s">
        <v>69</v>
      </c>
      <c r="H1218" s="27" t="s">
        <v>69</v>
      </c>
      <c r="I1218" s="122">
        <v>515187.09677419352</v>
      </c>
      <c r="J1218" s="122"/>
      <c r="K1218" s="122"/>
      <c r="L1218" s="122">
        <v>506270.96774193546</v>
      </c>
      <c r="M1218" s="123"/>
      <c r="N1218" s="123"/>
    </row>
    <row r="1219" spans="1:14" ht="15" customHeight="1" x14ac:dyDescent="0.35">
      <c r="A1219" s="21" t="s">
        <v>1350</v>
      </c>
      <c r="B1219" s="25" t="s">
        <v>1263</v>
      </c>
      <c r="C1219" s="19" t="s">
        <v>1339</v>
      </c>
      <c r="D1219" s="26" t="s">
        <v>60</v>
      </c>
      <c r="E1219" s="27" t="s">
        <v>66</v>
      </c>
      <c r="F1219" s="27" t="s">
        <v>79</v>
      </c>
      <c r="G1219" s="27" t="s">
        <v>71</v>
      </c>
      <c r="H1219" s="27" t="s">
        <v>71</v>
      </c>
      <c r="I1219" s="122">
        <v>85858.06451612903</v>
      </c>
      <c r="J1219" s="122"/>
      <c r="K1219" s="122"/>
      <c r="L1219" s="122">
        <v>84374.193548387091</v>
      </c>
      <c r="M1219" s="123"/>
      <c r="N1219" s="123"/>
    </row>
    <row r="1220" spans="1:14" ht="15" customHeight="1" x14ac:dyDescent="0.35">
      <c r="A1220" s="22" t="s">
        <v>1351</v>
      </c>
      <c r="B1220" s="19" t="s">
        <v>1263</v>
      </c>
      <c r="C1220" s="19" t="s">
        <v>1339</v>
      </c>
      <c r="D1220" s="26" t="s">
        <v>60</v>
      </c>
      <c r="E1220" s="25" t="s">
        <v>113</v>
      </c>
      <c r="F1220" s="25" t="s">
        <v>84</v>
      </c>
      <c r="G1220" s="25" t="s">
        <v>63</v>
      </c>
      <c r="H1220" s="25" t="s">
        <v>64</v>
      </c>
      <c r="I1220" s="122">
        <v>16441612.903225806</v>
      </c>
      <c r="J1220" s="122"/>
      <c r="K1220" s="122"/>
      <c r="L1220" s="122">
        <v>16157238.709677419</v>
      </c>
      <c r="M1220" s="124"/>
      <c r="N1220" s="124"/>
    </row>
    <row r="1221" spans="1:14" ht="15" customHeight="1" x14ac:dyDescent="0.35">
      <c r="A1221" s="21" t="s">
        <v>1352</v>
      </c>
      <c r="B1221" s="19" t="s">
        <v>1263</v>
      </c>
      <c r="C1221" s="19" t="s">
        <v>1339</v>
      </c>
      <c r="D1221" s="26" t="s">
        <v>60</v>
      </c>
      <c r="E1221" s="25" t="s">
        <v>113</v>
      </c>
      <c r="F1221" s="25" t="s">
        <v>84</v>
      </c>
      <c r="G1221" s="25" t="s">
        <v>63</v>
      </c>
      <c r="H1221" s="25" t="s">
        <v>67</v>
      </c>
      <c r="I1221" s="122">
        <v>23018258.064516127</v>
      </c>
      <c r="J1221" s="122"/>
      <c r="K1221" s="122"/>
      <c r="L1221" s="122">
        <v>22620141.935483869</v>
      </c>
      <c r="M1221" s="124"/>
      <c r="N1221" s="124"/>
    </row>
    <row r="1222" spans="1:14" ht="15" customHeight="1" x14ac:dyDescent="0.35">
      <c r="A1222" s="21" t="s">
        <v>1353</v>
      </c>
      <c r="B1222" s="19" t="s">
        <v>1263</v>
      </c>
      <c r="C1222" s="19" t="s">
        <v>1339</v>
      </c>
      <c r="D1222" s="26" t="s">
        <v>60</v>
      </c>
      <c r="E1222" s="25" t="s">
        <v>113</v>
      </c>
      <c r="F1222" s="25" t="s">
        <v>84</v>
      </c>
      <c r="G1222" s="25" t="s">
        <v>69</v>
      </c>
      <c r="H1222" s="25" t="s">
        <v>69</v>
      </c>
      <c r="I1222" s="122">
        <v>548051.61290322582</v>
      </c>
      <c r="J1222" s="122"/>
      <c r="K1222" s="122"/>
      <c r="L1222" s="122">
        <v>538567.74193548388</v>
      </c>
      <c r="M1222" s="124"/>
      <c r="N1222" s="124"/>
    </row>
    <row r="1223" spans="1:14" ht="15" customHeight="1" x14ac:dyDescent="0.35">
      <c r="A1223" s="21" t="s">
        <v>1354</v>
      </c>
      <c r="B1223" s="19" t="s">
        <v>1263</v>
      </c>
      <c r="C1223" s="19" t="s">
        <v>1339</v>
      </c>
      <c r="D1223" s="26" t="s">
        <v>60</v>
      </c>
      <c r="E1223" s="25" t="s">
        <v>113</v>
      </c>
      <c r="F1223" s="25" t="s">
        <v>84</v>
      </c>
      <c r="G1223" s="25" t="s">
        <v>71</v>
      </c>
      <c r="H1223" s="25" t="s">
        <v>71</v>
      </c>
      <c r="I1223" s="122">
        <v>91341.93548387097</v>
      </c>
      <c r="J1223" s="122"/>
      <c r="K1223" s="122"/>
      <c r="L1223" s="122">
        <v>89767.741935483864</v>
      </c>
      <c r="M1223" s="124"/>
      <c r="N1223" s="124"/>
    </row>
    <row r="1224" spans="1:14" ht="15" customHeight="1" x14ac:dyDescent="0.35">
      <c r="A1224" s="22" t="s">
        <v>1355</v>
      </c>
      <c r="B1224" s="25" t="s">
        <v>1263</v>
      </c>
      <c r="C1224" s="19" t="s">
        <v>1339</v>
      </c>
      <c r="D1224" s="26" t="s">
        <v>60</v>
      </c>
      <c r="E1224" s="27" t="s">
        <v>61</v>
      </c>
      <c r="F1224" s="27" t="s">
        <v>89</v>
      </c>
      <c r="G1224" s="27" t="s">
        <v>63</v>
      </c>
      <c r="H1224" s="27" t="s">
        <v>64</v>
      </c>
      <c r="I1224" s="122">
        <v>17491070.967741936</v>
      </c>
      <c r="J1224" s="122"/>
      <c r="K1224" s="122"/>
      <c r="L1224" s="122">
        <v>17188554.838709679</v>
      </c>
      <c r="M1224" s="124"/>
      <c r="N1224" s="124"/>
    </row>
    <row r="1225" spans="1:14" ht="15" customHeight="1" x14ac:dyDescent="0.35">
      <c r="A1225" s="21" t="s">
        <v>1356</v>
      </c>
      <c r="B1225" s="25" t="s">
        <v>1263</v>
      </c>
      <c r="C1225" s="19" t="s">
        <v>1339</v>
      </c>
      <c r="D1225" s="26" t="s">
        <v>60</v>
      </c>
      <c r="E1225" s="27" t="s">
        <v>66</v>
      </c>
      <c r="F1225" s="27" t="s">
        <v>89</v>
      </c>
      <c r="G1225" s="27" t="s">
        <v>63</v>
      </c>
      <c r="H1225" s="27" t="s">
        <v>67</v>
      </c>
      <c r="I1225" s="122">
        <v>24487496.774193548</v>
      </c>
      <c r="J1225" s="122"/>
      <c r="K1225" s="122"/>
      <c r="L1225" s="122">
        <v>24063987.096774194</v>
      </c>
      <c r="M1225" s="124"/>
      <c r="N1225" s="124"/>
    </row>
    <row r="1226" spans="1:14" ht="15" customHeight="1" x14ac:dyDescent="0.35">
      <c r="A1226" s="21" t="s">
        <v>1357</v>
      </c>
      <c r="B1226" s="25" t="s">
        <v>1263</v>
      </c>
      <c r="C1226" s="19" t="s">
        <v>1339</v>
      </c>
      <c r="D1226" s="26" t="s">
        <v>60</v>
      </c>
      <c r="E1226" s="27" t="s">
        <v>66</v>
      </c>
      <c r="F1226" s="27" t="s">
        <v>89</v>
      </c>
      <c r="G1226" s="27" t="s">
        <v>69</v>
      </c>
      <c r="H1226" s="27" t="s">
        <v>69</v>
      </c>
      <c r="I1226" s="122">
        <v>583045.16129032255</v>
      </c>
      <c r="J1226" s="122"/>
      <c r="K1226" s="122"/>
      <c r="L1226" s="122">
        <v>572954.83870967745</v>
      </c>
      <c r="M1226" s="124"/>
      <c r="N1226" s="124"/>
    </row>
    <row r="1227" spans="1:14" ht="15" customHeight="1" x14ac:dyDescent="0.35">
      <c r="A1227" s="21" t="s">
        <v>1358</v>
      </c>
      <c r="B1227" s="25" t="s">
        <v>1263</v>
      </c>
      <c r="C1227" s="19" t="s">
        <v>1339</v>
      </c>
      <c r="D1227" s="26" t="s">
        <v>60</v>
      </c>
      <c r="E1227" s="27" t="s">
        <v>66</v>
      </c>
      <c r="F1227" s="27" t="s">
        <v>89</v>
      </c>
      <c r="G1227" s="27" t="s">
        <v>71</v>
      </c>
      <c r="H1227" s="27" t="s">
        <v>71</v>
      </c>
      <c r="I1227" s="122">
        <v>97187.096774193546</v>
      </c>
      <c r="J1227" s="122"/>
      <c r="K1227" s="122"/>
      <c r="L1227" s="122">
        <v>95509.677419354834</v>
      </c>
      <c r="M1227" s="124"/>
      <c r="N1227" s="124"/>
    </row>
    <row r="1228" spans="1:14" ht="15" customHeight="1" x14ac:dyDescent="0.35">
      <c r="A1228" s="22" t="s">
        <v>1359</v>
      </c>
      <c r="B1228" s="19" t="s">
        <v>1263</v>
      </c>
      <c r="C1228" s="19" t="s">
        <v>1339</v>
      </c>
      <c r="D1228" s="26" t="s">
        <v>60</v>
      </c>
      <c r="E1228" s="25" t="s">
        <v>113</v>
      </c>
      <c r="F1228" s="25" t="s">
        <v>94</v>
      </c>
      <c r="G1228" s="25" t="s">
        <v>63</v>
      </c>
      <c r="H1228" s="25" t="s">
        <v>64</v>
      </c>
      <c r="I1228" s="122">
        <v>18607548.387096774</v>
      </c>
      <c r="J1228" s="122"/>
      <c r="K1228" s="122"/>
      <c r="L1228" s="122">
        <v>18285716.129032258</v>
      </c>
      <c r="M1228" s="124"/>
      <c r="N1228" s="124"/>
    </row>
    <row r="1229" spans="1:14" ht="15" customHeight="1" x14ac:dyDescent="0.35">
      <c r="A1229" s="21" t="s">
        <v>1360</v>
      </c>
      <c r="B1229" s="19" t="s">
        <v>1263</v>
      </c>
      <c r="C1229" s="19" t="s">
        <v>1339</v>
      </c>
      <c r="D1229" s="26" t="s">
        <v>60</v>
      </c>
      <c r="E1229" s="25" t="s">
        <v>113</v>
      </c>
      <c r="F1229" s="25" t="s">
        <v>94</v>
      </c>
      <c r="G1229" s="25" t="s">
        <v>63</v>
      </c>
      <c r="H1229" s="25" t="s">
        <v>67</v>
      </c>
      <c r="I1229" s="122">
        <v>26050529.032258064</v>
      </c>
      <c r="J1229" s="122"/>
      <c r="K1229" s="122"/>
      <c r="L1229" s="122">
        <v>25599974.193548385</v>
      </c>
      <c r="M1229" s="124"/>
      <c r="N1229" s="124"/>
    </row>
    <row r="1230" spans="1:14" ht="15" customHeight="1" x14ac:dyDescent="0.35">
      <c r="A1230" s="21" t="s">
        <v>1361</v>
      </c>
      <c r="B1230" s="19" t="s">
        <v>1263</v>
      </c>
      <c r="C1230" s="19" t="s">
        <v>1339</v>
      </c>
      <c r="D1230" s="26" t="s">
        <v>60</v>
      </c>
      <c r="E1230" s="25" t="s">
        <v>113</v>
      </c>
      <c r="F1230" s="25" t="s">
        <v>94</v>
      </c>
      <c r="G1230" s="25" t="s">
        <v>69</v>
      </c>
      <c r="H1230" s="25" t="s">
        <v>69</v>
      </c>
      <c r="I1230" s="122">
        <v>620258.06451612897</v>
      </c>
      <c r="J1230" s="122"/>
      <c r="K1230" s="122"/>
      <c r="L1230" s="122">
        <v>609522.58064516122</v>
      </c>
      <c r="M1230" s="124"/>
      <c r="N1230" s="124"/>
    </row>
    <row r="1231" spans="1:14" ht="15" customHeight="1" x14ac:dyDescent="0.35">
      <c r="A1231" s="21" t="s">
        <v>1362</v>
      </c>
      <c r="B1231" s="19" t="s">
        <v>1263</v>
      </c>
      <c r="C1231" s="19" t="s">
        <v>1339</v>
      </c>
      <c r="D1231" s="26" t="s">
        <v>60</v>
      </c>
      <c r="E1231" s="25" t="s">
        <v>113</v>
      </c>
      <c r="F1231" s="25" t="s">
        <v>94</v>
      </c>
      <c r="G1231" s="25" t="s">
        <v>71</v>
      </c>
      <c r="H1231" s="25" t="s">
        <v>71</v>
      </c>
      <c r="I1231" s="122">
        <v>103367.74193548386</v>
      </c>
      <c r="J1231" s="122"/>
      <c r="K1231" s="122"/>
      <c r="L1231" s="122">
        <v>101574.19354838709</v>
      </c>
      <c r="M1231" s="124"/>
      <c r="N1231" s="124"/>
    </row>
    <row r="1232" spans="1:14" ht="28.5" customHeight="1" x14ac:dyDescent="0.35">
      <c r="A1232" s="24" t="s">
        <v>1363</v>
      </c>
      <c r="B1232" s="25" t="s">
        <v>1263</v>
      </c>
      <c r="C1232" s="19" t="s">
        <v>1364</v>
      </c>
      <c r="D1232" s="26" t="s">
        <v>60</v>
      </c>
      <c r="E1232" s="27" t="s">
        <v>61</v>
      </c>
      <c r="F1232" s="27" t="s">
        <v>62</v>
      </c>
      <c r="G1232" s="27" t="s">
        <v>63</v>
      </c>
      <c r="H1232" s="27" t="s">
        <v>64</v>
      </c>
      <c r="I1232" s="122">
        <v>21508735.483870968</v>
      </c>
      <c r="J1232" s="122"/>
      <c r="K1232" s="122"/>
      <c r="L1232" s="122">
        <v>21136722.580645159</v>
      </c>
      <c r="M1232" s="123"/>
      <c r="N1232" s="123"/>
    </row>
    <row r="1233" spans="1:14" ht="29.25" customHeight="1" x14ac:dyDescent="0.35">
      <c r="A1233" s="21" t="s">
        <v>1365</v>
      </c>
      <c r="B1233" s="25" t="s">
        <v>1263</v>
      </c>
      <c r="C1233" s="19" t="s">
        <v>1364</v>
      </c>
      <c r="D1233" s="26" t="s">
        <v>60</v>
      </c>
      <c r="E1233" s="27" t="s">
        <v>66</v>
      </c>
      <c r="F1233" s="27" t="s">
        <v>62</v>
      </c>
      <c r="G1233" s="27" t="s">
        <v>63</v>
      </c>
      <c r="H1233" s="27" t="s">
        <v>67</v>
      </c>
      <c r="I1233" s="122">
        <v>30112232.258064516</v>
      </c>
      <c r="J1233" s="122"/>
      <c r="K1233" s="122"/>
      <c r="L1233" s="122">
        <v>29591419.35483871</v>
      </c>
      <c r="M1233" s="123"/>
      <c r="N1233" s="123"/>
    </row>
    <row r="1234" spans="1:14" ht="28.5" customHeight="1" x14ac:dyDescent="0.35">
      <c r="A1234" s="21" t="s">
        <v>1366</v>
      </c>
      <c r="B1234" s="25" t="s">
        <v>1263</v>
      </c>
      <c r="C1234" s="19" t="s">
        <v>1364</v>
      </c>
      <c r="D1234" s="26" t="s">
        <v>60</v>
      </c>
      <c r="E1234" s="27" t="s">
        <v>66</v>
      </c>
      <c r="F1234" s="27" t="s">
        <v>62</v>
      </c>
      <c r="G1234" s="27" t="s">
        <v>69</v>
      </c>
      <c r="H1234" s="27" t="s">
        <v>69</v>
      </c>
      <c r="I1234" s="122">
        <v>716967.74193548388</v>
      </c>
      <c r="J1234" s="122"/>
      <c r="K1234" s="122"/>
      <c r="L1234" s="122">
        <v>704554.83870967745</v>
      </c>
      <c r="M1234" s="123"/>
      <c r="N1234" s="123"/>
    </row>
    <row r="1235" spans="1:14" ht="31.5" customHeight="1" x14ac:dyDescent="0.35">
      <c r="A1235" s="21" t="s">
        <v>1367</v>
      </c>
      <c r="B1235" s="25" t="s">
        <v>1263</v>
      </c>
      <c r="C1235" s="19" t="s">
        <v>1364</v>
      </c>
      <c r="D1235" s="26" t="s">
        <v>60</v>
      </c>
      <c r="E1235" s="27" t="s">
        <v>66</v>
      </c>
      <c r="F1235" s="27" t="s">
        <v>62</v>
      </c>
      <c r="G1235" s="27" t="s">
        <v>71</v>
      </c>
      <c r="H1235" s="27" t="s">
        <v>71</v>
      </c>
      <c r="I1235" s="122">
        <v>119496.77419354838</v>
      </c>
      <c r="J1235" s="122"/>
      <c r="K1235" s="122"/>
      <c r="L1235" s="122">
        <v>117432.25806451612</v>
      </c>
      <c r="M1235" s="123"/>
      <c r="N1235" s="123"/>
    </row>
    <row r="1236" spans="1:14" ht="29.25" customHeight="1" x14ac:dyDescent="0.35">
      <c r="A1236" s="22" t="s">
        <v>1368</v>
      </c>
      <c r="B1236" s="19" t="s">
        <v>1263</v>
      </c>
      <c r="C1236" s="19" t="s">
        <v>1364</v>
      </c>
      <c r="D1236" s="26" t="s">
        <v>60</v>
      </c>
      <c r="E1236" s="25" t="s">
        <v>73</v>
      </c>
      <c r="F1236" s="25" t="s">
        <v>74</v>
      </c>
      <c r="G1236" s="25" t="s">
        <v>63</v>
      </c>
      <c r="H1236" s="25" t="s">
        <v>64</v>
      </c>
      <c r="I1236" s="122">
        <v>22223329.032258064</v>
      </c>
      <c r="J1236" s="122"/>
      <c r="K1236" s="122"/>
      <c r="L1236" s="122">
        <v>21838967.741935484</v>
      </c>
      <c r="M1236" s="124"/>
      <c r="N1236" s="123"/>
    </row>
    <row r="1237" spans="1:14" ht="28.5" customHeight="1" x14ac:dyDescent="0.35">
      <c r="A1237" s="21" t="s">
        <v>1369</v>
      </c>
      <c r="B1237" s="19" t="s">
        <v>1263</v>
      </c>
      <c r="C1237" s="19" t="s">
        <v>1364</v>
      </c>
      <c r="D1237" s="26" t="s">
        <v>60</v>
      </c>
      <c r="E1237" s="25" t="s">
        <v>73</v>
      </c>
      <c r="F1237" s="25" t="s">
        <v>74</v>
      </c>
      <c r="G1237" s="25" t="s">
        <v>63</v>
      </c>
      <c r="H1237" s="25" t="s">
        <v>67</v>
      </c>
      <c r="I1237" s="122">
        <v>30826825.806451611</v>
      </c>
      <c r="J1237" s="122"/>
      <c r="K1237" s="122"/>
      <c r="L1237" s="122">
        <v>30293651.612903226</v>
      </c>
      <c r="M1237" s="124"/>
      <c r="N1237" s="123"/>
    </row>
    <row r="1238" spans="1:14" ht="27.75" customHeight="1" x14ac:dyDescent="0.35">
      <c r="A1238" s="21" t="s">
        <v>1370</v>
      </c>
      <c r="B1238" s="19" t="s">
        <v>1263</v>
      </c>
      <c r="C1238" s="19" t="s">
        <v>1364</v>
      </c>
      <c r="D1238" s="26" t="s">
        <v>60</v>
      </c>
      <c r="E1238" s="25" t="s">
        <v>73</v>
      </c>
      <c r="F1238" s="25" t="s">
        <v>74</v>
      </c>
      <c r="G1238" s="25" t="s">
        <v>69</v>
      </c>
      <c r="H1238" s="25" t="s">
        <v>69</v>
      </c>
      <c r="I1238" s="122">
        <v>740787.09677419357</v>
      </c>
      <c r="J1238" s="122"/>
      <c r="K1238" s="122"/>
      <c r="L1238" s="122">
        <v>727974.19354838703</v>
      </c>
      <c r="M1238" s="124"/>
      <c r="N1238" s="123"/>
    </row>
    <row r="1239" spans="1:14" ht="27.75" customHeight="1" x14ac:dyDescent="0.35">
      <c r="A1239" s="21" t="s">
        <v>1371</v>
      </c>
      <c r="B1239" s="19" t="s">
        <v>1263</v>
      </c>
      <c r="C1239" s="19" t="s">
        <v>1364</v>
      </c>
      <c r="D1239" s="26" t="s">
        <v>60</v>
      </c>
      <c r="E1239" s="25" t="s">
        <v>73</v>
      </c>
      <c r="F1239" s="25" t="s">
        <v>74</v>
      </c>
      <c r="G1239" s="25" t="s">
        <v>71</v>
      </c>
      <c r="H1239" s="25" t="s">
        <v>71</v>
      </c>
      <c r="I1239" s="122">
        <v>123470.96774193548</v>
      </c>
      <c r="J1239" s="122"/>
      <c r="K1239" s="122"/>
      <c r="L1239" s="122">
        <v>121329.03225806452</v>
      </c>
      <c r="M1239" s="124"/>
      <c r="N1239" s="123"/>
    </row>
    <row r="1240" spans="1:14" ht="25.5" customHeight="1" x14ac:dyDescent="0.35">
      <c r="A1240" s="22" t="s">
        <v>1372</v>
      </c>
      <c r="B1240" s="25" t="s">
        <v>1263</v>
      </c>
      <c r="C1240" s="19" t="s">
        <v>1364</v>
      </c>
      <c r="D1240" s="26" t="s">
        <v>60</v>
      </c>
      <c r="E1240" s="27" t="s">
        <v>61</v>
      </c>
      <c r="F1240" s="27" t="s">
        <v>79</v>
      </c>
      <c r="G1240" s="27" t="s">
        <v>63</v>
      </c>
      <c r="H1240" s="27" t="s">
        <v>64</v>
      </c>
      <c r="I1240" s="122">
        <v>22881625.806451611</v>
      </c>
      <c r="J1240" s="122"/>
      <c r="K1240" s="122"/>
      <c r="L1240" s="122">
        <v>22485870.967741936</v>
      </c>
      <c r="M1240" s="123"/>
      <c r="N1240" s="123"/>
    </row>
    <row r="1241" spans="1:14" ht="28.5" customHeight="1" x14ac:dyDescent="0.35">
      <c r="A1241" s="21" t="s">
        <v>1373</v>
      </c>
      <c r="B1241" s="25" t="s">
        <v>1263</v>
      </c>
      <c r="C1241" s="19" t="s">
        <v>1364</v>
      </c>
      <c r="D1241" s="26" t="s">
        <v>60</v>
      </c>
      <c r="E1241" s="27" t="s">
        <v>66</v>
      </c>
      <c r="F1241" s="27" t="s">
        <v>79</v>
      </c>
      <c r="G1241" s="27" t="s">
        <v>63</v>
      </c>
      <c r="H1241" s="27" t="s">
        <v>67</v>
      </c>
      <c r="I1241" s="122">
        <v>32034283.870967742</v>
      </c>
      <c r="J1241" s="122"/>
      <c r="K1241" s="122"/>
      <c r="L1241" s="122">
        <v>31480219.35483871</v>
      </c>
      <c r="M1241" s="123"/>
      <c r="N1241" s="123"/>
    </row>
    <row r="1242" spans="1:14" ht="30" customHeight="1" x14ac:dyDescent="0.35">
      <c r="A1242" s="21" t="s">
        <v>1374</v>
      </c>
      <c r="B1242" s="25" t="s">
        <v>1263</v>
      </c>
      <c r="C1242" s="19" t="s">
        <v>1364</v>
      </c>
      <c r="D1242" s="26" t="s">
        <v>60</v>
      </c>
      <c r="E1242" s="27" t="s">
        <v>66</v>
      </c>
      <c r="F1242" s="27" t="s">
        <v>79</v>
      </c>
      <c r="G1242" s="27" t="s">
        <v>69</v>
      </c>
      <c r="H1242" s="27" t="s">
        <v>69</v>
      </c>
      <c r="I1242" s="122">
        <v>762722.58064516122</v>
      </c>
      <c r="J1242" s="122"/>
      <c r="K1242" s="122"/>
      <c r="L1242" s="122">
        <v>749535.48387096776</v>
      </c>
      <c r="M1242" s="123"/>
      <c r="N1242" s="123"/>
    </row>
    <row r="1243" spans="1:14" ht="27.75" customHeight="1" x14ac:dyDescent="0.35">
      <c r="A1243" s="21" t="s">
        <v>1375</v>
      </c>
      <c r="B1243" s="25" t="s">
        <v>1263</v>
      </c>
      <c r="C1243" s="19" t="s">
        <v>1364</v>
      </c>
      <c r="D1243" s="26" t="s">
        <v>60</v>
      </c>
      <c r="E1243" s="27" t="s">
        <v>66</v>
      </c>
      <c r="F1243" s="27" t="s">
        <v>79</v>
      </c>
      <c r="G1243" s="27" t="s">
        <v>71</v>
      </c>
      <c r="H1243" s="27" t="s">
        <v>71</v>
      </c>
      <c r="I1243" s="122">
        <v>127122.58064516129</v>
      </c>
      <c r="J1243" s="122"/>
      <c r="K1243" s="122"/>
      <c r="L1243" s="122">
        <v>124929.03225806452</v>
      </c>
      <c r="M1243" s="123"/>
      <c r="N1243" s="123"/>
    </row>
    <row r="1244" spans="1:14" ht="32.25" customHeight="1" x14ac:dyDescent="0.35">
      <c r="A1244" s="22" t="s">
        <v>1376</v>
      </c>
      <c r="B1244" s="19" t="s">
        <v>1263</v>
      </c>
      <c r="C1244" s="19" t="s">
        <v>1364</v>
      </c>
      <c r="D1244" s="26" t="s">
        <v>60</v>
      </c>
      <c r="E1244" s="25" t="s">
        <v>113</v>
      </c>
      <c r="F1244" s="25" t="s">
        <v>84</v>
      </c>
      <c r="G1244" s="25" t="s">
        <v>63</v>
      </c>
      <c r="H1244" s="25" t="s">
        <v>64</v>
      </c>
      <c r="I1244" s="122">
        <v>24342154.838709679</v>
      </c>
      <c r="J1244" s="122"/>
      <c r="K1244" s="122"/>
      <c r="L1244" s="122">
        <v>23921148.387096774</v>
      </c>
      <c r="M1244" s="124"/>
      <c r="N1244" s="124"/>
    </row>
    <row r="1245" spans="1:14" ht="30.75" customHeight="1" x14ac:dyDescent="0.35">
      <c r="A1245" s="21" t="s">
        <v>1377</v>
      </c>
      <c r="B1245" s="19" t="s">
        <v>1263</v>
      </c>
      <c r="C1245" s="19" t="s">
        <v>1364</v>
      </c>
      <c r="D1245" s="26" t="s">
        <v>60</v>
      </c>
      <c r="E1245" s="25" t="s">
        <v>113</v>
      </c>
      <c r="F1245" s="25" t="s">
        <v>84</v>
      </c>
      <c r="G1245" s="25" t="s">
        <v>63</v>
      </c>
      <c r="H1245" s="25" t="s">
        <v>67</v>
      </c>
      <c r="I1245" s="122">
        <v>34079019.354838707</v>
      </c>
      <c r="J1245" s="122"/>
      <c r="K1245" s="122"/>
      <c r="L1245" s="122">
        <v>33489600</v>
      </c>
      <c r="M1245" s="124"/>
      <c r="N1245" s="124"/>
    </row>
    <row r="1246" spans="1:14" ht="26.25" customHeight="1" x14ac:dyDescent="0.35">
      <c r="A1246" s="21" t="s">
        <v>1378</v>
      </c>
      <c r="B1246" s="19" t="s">
        <v>1263</v>
      </c>
      <c r="C1246" s="19" t="s">
        <v>1364</v>
      </c>
      <c r="D1246" s="26" t="s">
        <v>60</v>
      </c>
      <c r="E1246" s="25" t="s">
        <v>113</v>
      </c>
      <c r="F1246" s="25" t="s">
        <v>84</v>
      </c>
      <c r="G1246" s="25" t="s">
        <v>69</v>
      </c>
      <c r="H1246" s="25" t="s">
        <v>69</v>
      </c>
      <c r="I1246" s="122">
        <v>811406.45161290315</v>
      </c>
      <c r="J1246" s="122"/>
      <c r="K1246" s="122"/>
      <c r="L1246" s="122">
        <v>797367.74193548388</v>
      </c>
      <c r="M1246" s="124"/>
      <c r="N1246" s="124"/>
    </row>
    <row r="1247" spans="1:14" ht="28.5" customHeight="1" x14ac:dyDescent="0.35">
      <c r="A1247" s="21" t="s">
        <v>1379</v>
      </c>
      <c r="B1247" s="19" t="s">
        <v>1263</v>
      </c>
      <c r="C1247" s="19" t="s">
        <v>1364</v>
      </c>
      <c r="D1247" s="26" t="s">
        <v>60</v>
      </c>
      <c r="E1247" s="25" t="s">
        <v>113</v>
      </c>
      <c r="F1247" s="25" t="s">
        <v>84</v>
      </c>
      <c r="G1247" s="25" t="s">
        <v>71</v>
      </c>
      <c r="H1247" s="25" t="s">
        <v>71</v>
      </c>
      <c r="I1247" s="122">
        <v>135264.51612903224</v>
      </c>
      <c r="J1247" s="122"/>
      <c r="K1247" s="122"/>
      <c r="L1247" s="122">
        <v>132916.12903225806</v>
      </c>
      <c r="M1247" s="124"/>
      <c r="N1247" s="124"/>
    </row>
    <row r="1248" spans="1:14" ht="28.5" customHeight="1" x14ac:dyDescent="0.35">
      <c r="A1248" s="22" t="s">
        <v>1380</v>
      </c>
      <c r="B1248" s="25" t="s">
        <v>1263</v>
      </c>
      <c r="C1248" s="19" t="s">
        <v>1364</v>
      </c>
      <c r="D1248" s="26" t="s">
        <v>60</v>
      </c>
      <c r="E1248" s="27" t="s">
        <v>61</v>
      </c>
      <c r="F1248" s="27" t="s">
        <v>89</v>
      </c>
      <c r="G1248" s="27" t="s">
        <v>63</v>
      </c>
      <c r="H1248" s="27" t="s">
        <v>64</v>
      </c>
      <c r="I1248" s="122">
        <v>25895896.774193548</v>
      </c>
      <c r="J1248" s="122"/>
      <c r="K1248" s="122"/>
      <c r="L1248" s="122">
        <v>25448012.903225806</v>
      </c>
      <c r="M1248" s="124"/>
      <c r="N1248" s="124"/>
    </row>
    <row r="1249" spans="1:14" ht="28.5" customHeight="1" x14ac:dyDescent="0.35">
      <c r="A1249" s="21" t="s">
        <v>1381</v>
      </c>
      <c r="B1249" s="25" t="s">
        <v>1263</v>
      </c>
      <c r="C1249" s="19" t="s">
        <v>1364</v>
      </c>
      <c r="D1249" s="26" t="s">
        <v>60</v>
      </c>
      <c r="E1249" s="27" t="s">
        <v>66</v>
      </c>
      <c r="F1249" s="27" t="s">
        <v>89</v>
      </c>
      <c r="G1249" s="27" t="s">
        <v>63</v>
      </c>
      <c r="H1249" s="27" t="s">
        <v>67</v>
      </c>
      <c r="I1249" s="122">
        <v>36254283.870967738</v>
      </c>
      <c r="J1249" s="122"/>
      <c r="K1249" s="122"/>
      <c r="L1249" s="122">
        <v>35627238.709677421</v>
      </c>
      <c r="M1249" s="124"/>
      <c r="N1249" s="124"/>
    </row>
    <row r="1250" spans="1:14" ht="28.5" customHeight="1" x14ac:dyDescent="0.35">
      <c r="A1250" s="21" t="s">
        <v>1382</v>
      </c>
      <c r="B1250" s="25" t="s">
        <v>1263</v>
      </c>
      <c r="C1250" s="19" t="s">
        <v>1364</v>
      </c>
      <c r="D1250" s="26" t="s">
        <v>60</v>
      </c>
      <c r="E1250" s="27" t="s">
        <v>66</v>
      </c>
      <c r="F1250" s="27" t="s">
        <v>89</v>
      </c>
      <c r="G1250" s="27" t="s">
        <v>69</v>
      </c>
      <c r="H1250" s="27" t="s">
        <v>69</v>
      </c>
      <c r="I1250" s="122">
        <v>863187.09677419357</v>
      </c>
      <c r="J1250" s="122"/>
      <c r="K1250" s="122"/>
      <c r="L1250" s="122">
        <v>848258.06451612897</v>
      </c>
      <c r="M1250" s="124"/>
      <c r="N1250" s="124"/>
    </row>
    <row r="1251" spans="1:14" ht="28.5" customHeight="1" x14ac:dyDescent="0.35">
      <c r="A1251" s="21" t="s">
        <v>1383</v>
      </c>
      <c r="B1251" s="25" t="s">
        <v>1263</v>
      </c>
      <c r="C1251" s="19" t="s">
        <v>1364</v>
      </c>
      <c r="D1251" s="26" t="s">
        <v>60</v>
      </c>
      <c r="E1251" s="27" t="s">
        <v>66</v>
      </c>
      <c r="F1251" s="27" t="s">
        <v>89</v>
      </c>
      <c r="G1251" s="27" t="s">
        <v>71</v>
      </c>
      <c r="H1251" s="27" t="s">
        <v>71</v>
      </c>
      <c r="I1251" s="122">
        <v>143858.06451612903</v>
      </c>
      <c r="J1251" s="122"/>
      <c r="K1251" s="122"/>
      <c r="L1251" s="122">
        <v>141367.74193548388</v>
      </c>
      <c r="M1251" s="124"/>
      <c r="N1251" s="124"/>
    </row>
    <row r="1252" spans="1:14" ht="28.5" customHeight="1" x14ac:dyDescent="0.35">
      <c r="A1252" s="22" t="s">
        <v>1384</v>
      </c>
      <c r="B1252" s="19" t="s">
        <v>1263</v>
      </c>
      <c r="C1252" s="19" t="s">
        <v>1364</v>
      </c>
      <c r="D1252" s="26" t="s">
        <v>60</v>
      </c>
      <c r="E1252" s="25" t="s">
        <v>113</v>
      </c>
      <c r="F1252" s="25" t="s">
        <v>94</v>
      </c>
      <c r="G1252" s="25" t="s">
        <v>63</v>
      </c>
      <c r="H1252" s="25" t="s">
        <v>64</v>
      </c>
      <c r="I1252" s="122">
        <v>27548838.709677417</v>
      </c>
      <c r="J1252" s="122"/>
      <c r="K1252" s="122"/>
      <c r="L1252" s="122">
        <v>27072361.290322579</v>
      </c>
      <c r="M1252" s="124"/>
      <c r="N1252" s="124"/>
    </row>
    <row r="1253" spans="1:14" ht="28.5" customHeight="1" x14ac:dyDescent="0.35">
      <c r="A1253" s="21" t="s">
        <v>1385</v>
      </c>
      <c r="B1253" s="19" t="s">
        <v>1263</v>
      </c>
      <c r="C1253" s="19" t="s">
        <v>1364</v>
      </c>
      <c r="D1253" s="26" t="s">
        <v>60</v>
      </c>
      <c r="E1253" s="25" t="s">
        <v>113</v>
      </c>
      <c r="F1253" s="25" t="s">
        <v>94</v>
      </c>
      <c r="G1253" s="25" t="s">
        <v>63</v>
      </c>
      <c r="H1253" s="25" t="s">
        <v>67</v>
      </c>
      <c r="I1253" s="122">
        <v>38568374.193548389</v>
      </c>
      <c r="J1253" s="122"/>
      <c r="K1253" s="122"/>
      <c r="L1253" s="122">
        <v>37901316.129032254</v>
      </c>
      <c r="M1253" s="124"/>
      <c r="N1253" s="124"/>
    </row>
    <row r="1254" spans="1:14" ht="28.5" customHeight="1" x14ac:dyDescent="0.35">
      <c r="A1254" s="21" t="s">
        <v>1386</v>
      </c>
      <c r="B1254" s="19" t="s">
        <v>1263</v>
      </c>
      <c r="C1254" s="19" t="s">
        <v>1364</v>
      </c>
      <c r="D1254" s="26" t="s">
        <v>60</v>
      </c>
      <c r="E1254" s="25" t="s">
        <v>113</v>
      </c>
      <c r="F1254" s="25" t="s">
        <v>94</v>
      </c>
      <c r="G1254" s="25" t="s">
        <v>69</v>
      </c>
      <c r="H1254" s="25" t="s">
        <v>69</v>
      </c>
      <c r="I1254" s="122">
        <v>918296.77419354836</v>
      </c>
      <c r="J1254" s="122"/>
      <c r="K1254" s="122"/>
      <c r="L1254" s="122">
        <v>902412.90322580643</v>
      </c>
      <c r="M1254" s="124"/>
      <c r="N1254" s="124"/>
    </row>
    <row r="1255" spans="1:14" ht="28.5" customHeight="1" x14ac:dyDescent="0.35">
      <c r="A1255" s="21" t="s">
        <v>1387</v>
      </c>
      <c r="B1255" s="19" t="s">
        <v>1263</v>
      </c>
      <c r="C1255" s="19" t="s">
        <v>1364</v>
      </c>
      <c r="D1255" s="26" t="s">
        <v>60</v>
      </c>
      <c r="E1255" s="25" t="s">
        <v>113</v>
      </c>
      <c r="F1255" s="25" t="s">
        <v>94</v>
      </c>
      <c r="G1255" s="25" t="s">
        <v>71</v>
      </c>
      <c r="H1255" s="25" t="s">
        <v>71</v>
      </c>
      <c r="I1255" s="122">
        <v>153045.16129032258</v>
      </c>
      <c r="J1255" s="122"/>
      <c r="K1255" s="122"/>
      <c r="L1255" s="122">
        <v>150400</v>
      </c>
      <c r="M1255" s="124"/>
      <c r="N1255" s="124"/>
    </row>
    <row r="1256" spans="1:14" ht="15" customHeight="1" x14ac:dyDescent="0.35">
      <c r="A1256" s="24" t="s">
        <v>1388</v>
      </c>
      <c r="B1256" s="25" t="s">
        <v>1263</v>
      </c>
      <c r="C1256" s="19" t="s">
        <v>1389</v>
      </c>
      <c r="D1256" s="26" t="s">
        <v>60</v>
      </c>
      <c r="E1256" s="27" t="s">
        <v>61</v>
      </c>
      <c r="F1256" s="27" t="s">
        <v>62</v>
      </c>
      <c r="G1256" s="27" t="s">
        <v>63</v>
      </c>
      <c r="H1256" s="27" t="s">
        <v>64</v>
      </c>
      <c r="I1256" s="122">
        <v>12200838.709677419</v>
      </c>
      <c r="J1256" s="122"/>
      <c r="K1256" s="122"/>
      <c r="L1256" s="122">
        <v>11989819.354838708</v>
      </c>
      <c r="M1256" s="123"/>
      <c r="N1256" s="123"/>
    </row>
    <row r="1257" spans="1:14" ht="15" customHeight="1" x14ac:dyDescent="0.35">
      <c r="A1257" s="21" t="s">
        <v>1390</v>
      </c>
      <c r="B1257" s="25" t="s">
        <v>1263</v>
      </c>
      <c r="C1257" s="19" t="s">
        <v>1389</v>
      </c>
      <c r="D1257" s="26" t="s">
        <v>60</v>
      </c>
      <c r="E1257" s="27" t="s">
        <v>66</v>
      </c>
      <c r="F1257" s="27" t="s">
        <v>62</v>
      </c>
      <c r="G1257" s="27" t="s">
        <v>63</v>
      </c>
      <c r="H1257" s="27" t="s">
        <v>67</v>
      </c>
      <c r="I1257" s="122">
        <v>17081174.193548385</v>
      </c>
      <c r="J1257" s="122"/>
      <c r="K1257" s="122"/>
      <c r="L1257" s="122">
        <v>16785754.838709679</v>
      </c>
      <c r="M1257" s="123"/>
      <c r="N1257" s="123"/>
    </row>
    <row r="1258" spans="1:14" ht="15" customHeight="1" x14ac:dyDescent="0.35">
      <c r="A1258" s="21" t="s">
        <v>1391</v>
      </c>
      <c r="B1258" s="25" t="s">
        <v>1263</v>
      </c>
      <c r="C1258" s="19" t="s">
        <v>1389</v>
      </c>
      <c r="D1258" s="26" t="s">
        <v>60</v>
      </c>
      <c r="E1258" s="27" t="s">
        <v>66</v>
      </c>
      <c r="F1258" s="27" t="s">
        <v>62</v>
      </c>
      <c r="G1258" s="27" t="s">
        <v>69</v>
      </c>
      <c r="H1258" s="27" t="s">
        <v>69</v>
      </c>
      <c r="I1258" s="122">
        <v>406683.87096774194</v>
      </c>
      <c r="J1258" s="122"/>
      <c r="K1258" s="122"/>
      <c r="L1258" s="122">
        <v>399651.61290322582</v>
      </c>
      <c r="M1258" s="123"/>
      <c r="N1258" s="123"/>
    </row>
    <row r="1259" spans="1:14" ht="15" customHeight="1" x14ac:dyDescent="0.35">
      <c r="A1259" s="21" t="s">
        <v>1392</v>
      </c>
      <c r="B1259" s="25" t="s">
        <v>1263</v>
      </c>
      <c r="C1259" s="19" t="s">
        <v>1389</v>
      </c>
      <c r="D1259" s="26" t="s">
        <v>60</v>
      </c>
      <c r="E1259" s="27" t="s">
        <v>66</v>
      </c>
      <c r="F1259" s="27" t="s">
        <v>62</v>
      </c>
      <c r="G1259" s="27" t="s">
        <v>71</v>
      </c>
      <c r="H1259" s="27" t="s">
        <v>71</v>
      </c>
      <c r="I1259" s="122">
        <v>67780.645161290318</v>
      </c>
      <c r="J1259" s="122"/>
      <c r="K1259" s="122"/>
      <c r="L1259" s="122">
        <v>66606.451612903227</v>
      </c>
      <c r="M1259" s="123"/>
      <c r="N1259" s="123"/>
    </row>
    <row r="1260" spans="1:14" ht="15" customHeight="1" x14ac:dyDescent="0.35">
      <c r="A1260" s="22" t="s">
        <v>1393</v>
      </c>
      <c r="B1260" s="19" t="s">
        <v>1263</v>
      </c>
      <c r="C1260" s="19" t="s">
        <v>1389</v>
      </c>
      <c r="D1260" s="26" t="s">
        <v>60</v>
      </c>
      <c r="E1260" s="25" t="s">
        <v>73</v>
      </c>
      <c r="F1260" s="25" t="s">
        <v>74</v>
      </c>
      <c r="G1260" s="25" t="s">
        <v>63</v>
      </c>
      <c r="H1260" s="25" t="s">
        <v>64</v>
      </c>
      <c r="I1260" s="122">
        <v>12915458.064516129</v>
      </c>
      <c r="J1260" s="122"/>
      <c r="K1260" s="122"/>
      <c r="L1260" s="122">
        <v>12692077.419354839</v>
      </c>
      <c r="M1260" s="124"/>
      <c r="N1260" s="123"/>
    </row>
    <row r="1261" spans="1:14" ht="15" customHeight="1" x14ac:dyDescent="0.35">
      <c r="A1261" s="21" t="s">
        <v>1394</v>
      </c>
      <c r="B1261" s="19" t="s">
        <v>1263</v>
      </c>
      <c r="C1261" s="19" t="s">
        <v>1389</v>
      </c>
      <c r="D1261" s="26" t="s">
        <v>60</v>
      </c>
      <c r="E1261" s="25" t="s">
        <v>73</v>
      </c>
      <c r="F1261" s="25" t="s">
        <v>74</v>
      </c>
      <c r="G1261" s="25" t="s">
        <v>63</v>
      </c>
      <c r="H1261" s="25" t="s">
        <v>67</v>
      </c>
      <c r="I1261" s="122">
        <v>17795780.64516129</v>
      </c>
      <c r="J1261" s="122"/>
      <c r="K1261" s="122"/>
      <c r="L1261" s="122">
        <v>17487987.096774194</v>
      </c>
      <c r="M1261" s="124"/>
      <c r="N1261" s="123"/>
    </row>
    <row r="1262" spans="1:14" ht="15" customHeight="1" x14ac:dyDescent="0.35">
      <c r="A1262" s="21" t="s">
        <v>1395</v>
      </c>
      <c r="B1262" s="19" t="s">
        <v>1263</v>
      </c>
      <c r="C1262" s="19" t="s">
        <v>1389</v>
      </c>
      <c r="D1262" s="26" t="s">
        <v>60</v>
      </c>
      <c r="E1262" s="25" t="s">
        <v>73</v>
      </c>
      <c r="F1262" s="25" t="s">
        <v>74</v>
      </c>
      <c r="G1262" s="25" t="s">
        <v>69</v>
      </c>
      <c r="H1262" s="25" t="s">
        <v>69</v>
      </c>
      <c r="I1262" s="122">
        <v>430516.12903225806</v>
      </c>
      <c r="J1262" s="122"/>
      <c r="K1262" s="122"/>
      <c r="L1262" s="122">
        <v>423070.96774193546</v>
      </c>
      <c r="M1262" s="124"/>
      <c r="N1262" s="123"/>
    </row>
    <row r="1263" spans="1:14" ht="15" customHeight="1" x14ac:dyDescent="0.35">
      <c r="A1263" s="21" t="s">
        <v>1396</v>
      </c>
      <c r="B1263" s="19" t="s">
        <v>1263</v>
      </c>
      <c r="C1263" s="19" t="s">
        <v>1389</v>
      </c>
      <c r="D1263" s="26" t="s">
        <v>60</v>
      </c>
      <c r="E1263" s="25" t="s">
        <v>73</v>
      </c>
      <c r="F1263" s="25" t="s">
        <v>74</v>
      </c>
      <c r="G1263" s="25" t="s">
        <v>71</v>
      </c>
      <c r="H1263" s="25" t="s">
        <v>71</v>
      </c>
      <c r="I1263" s="122">
        <v>71767.741935483864</v>
      </c>
      <c r="J1263" s="122"/>
      <c r="K1263" s="122"/>
      <c r="L1263" s="122">
        <v>70516.129032258061</v>
      </c>
      <c r="M1263" s="124"/>
      <c r="N1263" s="123"/>
    </row>
    <row r="1264" spans="1:14" ht="15" customHeight="1" x14ac:dyDescent="0.35">
      <c r="A1264" s="22" t="s">
        <v>1397</v>
      </c>
      <c r="B1264" s="25" t="s">
        <v>1263</v>
      </c>
      <c r="C1264" s="19" t="s">
        <v>1389</v>
      </c>
      <c r="D1264" s="26" t="s">
        <v>60</v>
      </c>
      <c r="E1264" s="27" t="s">
        <v>61</v>
      </c>
      <c r="F1264" s="27" t="s">
        <v>79</v>
      </c>
      <c r="G1264" s="27" t="s">
        <v>63</v>
      </c>
      <c r="H1264" s="27" t="s">
        <v>64</v>
      </c>
      <c r="I1264" s="122">
        <v>12979625.806451613</v>
      </c>
      <c r="J1264" s="122"/>
      <c r="K1264" s="122"/>
      <c r="L1264" s="122">
        <v>12755122.580645161</v>
      </c>
      <c r="M1264" s="123"/>
      <c r="N1264" s="123"/>
    </row>
    <row r="1265" spans="1:14" ht="15" customHeight="1" x14ac:dyDescent="0.35">
      <c r="A1265" s="21" t="s">
        <v>1398</v>
      </c>
      <c r="B1265" s="25" t="s">
        <v>1263</v>
      </c>
      <c r="C1265" s="19" t="s">
        <v>1389</v>
      </c>
      <c r="D1265" s="26" t="s">
        <v>60</v>
      </c>
      <c r="E1265" s="27" t="s">
        <v>66</v>
      </c>
      <c r="F1265" s="27" t="s">
        <v>79</v>
      </c>
      <c r="G1265" s="27" t="s">
        <v>63</v>
      </c>
      <c r="H1265" s="27" t="s">
        <v>67</v>
      </c>
      <c r="I1265" s="122">
        <v>18171458.064516127</v>
      </c>
      <c r="J1265" s="122"/>
      <c r="K1265" s="122"/>
      <c r="L1265" s="122">
        <v>17857174.193548385</v>
      </c>
      <c r="M1265" s="123"/>
      <c r="N1265" s="123"/>
    </row>
    <row r="1266" spans="1:14" ht="15" customHeight="1" x14ac:dyDescent="0.35">
      <c r="A1266" s="21" t="s">
        <v>1399</v>
      </c>
      <c r="B1266" s="25" t="s">
        <v>1263</v>
      </c>
      <c r="C1266" s="19" t="s">
        <v>1389</v>
      </c>
      <c r="D1266" s="26" t="s">
        <v>60</v>
      </c>
      <c r="E1266" s="27" t="s">
        <v>66</v>
      </c>
      <c r="F1266" s="27" t="s">
        <v>79</v>
      </c>
      <c r="G1266" s="27" t="s">
        <v>69</v>
      </c>
      <c r="H1266" s="27" t="s">
        <v>69</v>
      </c>
      <c r="I1266" s="122">
        <v>432645.16129032255</v>
      </c>
      <c r="J1266" s="122"/>
      <c r="K1266" s="122"/>
      <c r="L1266" s="122">
        <v>425161.29032258061</v>
      </c>
      <c r="M1266" s="123"/>
      <c r="N1266" s="123"/>
    </row>
    <row r="1267" spans="1:14" ht="15" customHeight="1" x14ac:dyDescent="0.35">
      <c r="A1267" s="21" t="s">
        <v>1400</v>
      </c>
      <c r="B1267" s="25" t="s">
        <v>1263</v>
      </c>
      <c r="C1267" s="19" t="s">
        <v>1389</v>
      </c>
      <c r="D1267" s="26" t="s">
        <v>60</v>
      </c>
      <c r="E1267" s="27" t="s">
        <v>66</v>
      </c>
      <c r="F1267" s="27" t="s">
        <v>79</v>
      </c>
      <c r="G1267" s="27" t="s">
        <v>71</v>
      </c>
      <c r="H1267" s="27" t="s">
        <v>71</v>
      </c>
      <c r="I1267" s="122">
        <v>72116.129032258061</v>
      </c>
      <c r="J1267" s="122"/>
      <c r="K1267" s="122"/>
      <c r="L1267" s="122">
        <v>70877.419354838712</v>
      </c>
      <c r="M1267" s="123"/>
      <c r="N1267" s="123"/>
    </row>
    <row r="1268" spans="1:14" ht="15" customHeight="1" x14ac:dyDescent="0.35">
      <c r="A1268" s="22" t="s">
        <v>1401</v>
      </c>
      <c r="B1268" s="19" t="s">
        <v>1263</v>
      </c>
      <c r="C1268" s="19" t="s">
        <v>1389</v>
      </c>
      <c r="D1268" s="26" t="s">
        <v>60</v>
      </c>
      <c r="E1268" s="25" t="s">
        <v>113</v>
      </c>
      <c r="F1268" s="25" t="s">
        <v>84</v>
      </c>
      <c r="G1268" s="25" t="s">
        <v>63</v>
      </c>
      <c r="H1268" s="25" t="s">
        <v>64</v>
      </c>
      <c r="I1268" s="122">
        <v>13808090.322580645</v>
      </c>
      <c r="J1268" s="122"/>
      <c r="K1268" s="122"/>
      <c r="L1268" s="122">
        <v>13569264.516129032</v>
      </c>
      <c r="M1268" s="124"/>
      <c r="N1268" s="124"/>
    </row>
    <row r="1269" spans="1:14" ht="15" customHeight="1" x14ac:dyDescent="0.35">
      <c r="A1269" s="21" t="s">
        <v>1402</v>
      </c>
      <c r="B1269" s="19" t="s">
        <v>1263</v>
      </c>
      <c r="C1269" s="19" t="s">
        <v>1389</v>
      </c>
      <c r="D1269" s="26" t="s">
        <v>60</v>
      </c>
      <c r="E1269" s="25" t="s">
        <v>113</v>
      </c>
      <c r="F1269" s="25" t="s">
        <v>84</v>
      </c>
      <c r="G1269" s="25" t="s">
        <v>63</v>
      </c>
      <c r="H1269" s="25" t="s">
        <v>67</v>
      </c>
      <c r="I1269" s="122">
        <v>19331341.935483869</v>
      </c>
      <c r="J1269" s="122"/>
      <c r="K1269" s="122"/>
      <c r="L1269" s="122">
        <v>18996993.548387095</v>
      </c>
      <c r="M1269" s="124"/>
      <c r="N1269" s="124"/>
    </row>
    <row r="1270" spans="1:14" ht="15" customHeight="1" x14ac:dyDescent="0.35">
      <c r="A1270" s="21" t="s">
        <v>1403</v>
      </c>
      <c r="B1270" s="19" t="s">
        <v>1263</v>
      </c>
      <c r="C1270" s="19" t="s">
        <v>1389</v>
      </c>
      <c r="D1270" s="26" t="s">
        <v>60</v>
      </c>
      <c r="E1270" s="25" t="s">
        <v>113</v>
      </c>
      <c r="F1270" s="25" t="s">
        <v>84</v>
      </c>
      <c r="G1270" s="25" t="s">
        <v>69</v>
      </c>
      <c r="H1270" s="25" t="s">
        <v>69</v>
      </c>
      <c r="I1270" s="122">
        <v>460283.87096774194</v>
      </c>
      <c r="J1270" s="122"/>
      <c r="K1270" s="122"/>
      <c r="L1270" s="122">
        <v>452322.58064516127</v>
      </c>
      <c r="M1270" s="124"/>
      <c r="N1270" s="124"/>
    </row>
    <row r="1271" spans="1:14" ht="15" customHeight="1" x14ac:dyDescent="0.35">
      <c r="A1271" s="21" t="s">
        <v>1404</v>
      </c>
      <c r="B1271" s="19" t="s">
        <v>1263</v>
      </c>
      <c r="C1271" s="19" t="s">
        <v>1389</v>
      </c>
      <c r="D1271" s="26" t="s">
        <v>60</v>
      </c>
      <c r="E1271" s="25" t="s">
        <v>113</v>
      </c>
      <c r="F1271" s="25" t="s">
        <v>84</v>
      </c>
      <c r="G1271" s="25" t="s">
        <v>71</v>
      </c>
      <c r="H1271" s="25" t="s">
        <v>71</v>
      </c>
      <c r="I1271" s="122">
        <v>76709.677419354834</v>
      </c>
      <c r="J1271" s="122"/>
      <c r="K1271" s="122"/>
      <c r="L1271" s="122">
        <v>75380.645161290318</v>
      </c>
      <c r="M1271" s="124"/>
      <c r="N1271" s="124"/>
    </row>
    <row r="1272" spans="1:14" ht="15" customHeight="1" x14ac:dyDescent="0.35">
      <c r="A1272" s="22" t="s">
        <v>1405</v>
      </c>
      <c r="B1272" s="25" t="s">
        <v>1263</v>
      </c>
      <c r="C1272" s="19" t="s">
        <v>1389</v>
      </c>
      <c r="D1272" s="26" t="s">
        <v>60</v>
      </c>
      <c r="E1272" s="27" t="s">
        <v>61</v>
      </c>
      <c r="F1272" s="27" t="s">
        <v>89</v>
      </c>
      <c r="G1272" s="27" t="s">
        <v>63</v>
      </c>
      <c r="H1272" s="27" t="s">
        <v>64</v>
      </c>
      <c r="I1272" s="122">
        <v>14689483.870967742</v>
      </c>
      <c r="J1272" s="122"/>
      <c r="K1272" s="122"/>
      <c r="L1272" s="122">
        <v>14435419.354838708</v>
      </c>
      <c r="M1272" s="124"/>
      <c r="N1272" s="124"/>
    </row>
    <row r="1273" spans="1:14" ht="15" customHeight="1" x14ac:dyDescent="0.35">
      <c r="A1273" s="21" t="s">
        <v>1406</v>
      </c>
      <c r="B1273" s="25" t="s">
        <v>1263</v>
      </c>
      <c r="C1273" s="19" t="s">
        <v>1389</v>
      </c>
      <c r="D1273" s="26" t="s">
        <v>60</v>
      </c>
      <c r="E1273" s="27" t="s">
        <v>66</v>
      </c>
      <c r="F1273" s="27" t="s">
        <v>89</v>
      </c>
      <c r="G1273" s="27" t="s">
        <v>63</v>
      </c>
      <c r="H1273" s="27" t="s">
        <v>67</v>
      </c>
      <c r="I1273" s="122">
        <v>20565264.516129032</v>
      </c>
      <c r="J1273" s="122"/>
      <c r="K1273" s="122"/>
      <c r="L1273" s="122">
        <v>20209561.290322579</v>
      </c>
      <c r="M1273" s="124"/>
      <c r="N1273" s="124"/>
    </row>
    <row r="1274" spans="1:14" ht="15" customHeight="1" x14ac:dyDescent="0.35">
      <c r="A1274" s="21" t="s">
        <v>1407</v>
      </c>
      <c r="B1274" s="25" t="s">
        <v>1263</v>
      </c>
      <c r="C1274" s="19" t="s">
        <v>1389</v>
      </c>
      <c r="D1274" s="26" t="s">
        <v>60</v>
      </c>
      <c r="E1274" s="27" t="s">
        <v>66</v>
      </c>
      <c r="F1274" s="27" t="s">
        <v>89</v>
      </c>
      <c r="G1274" s="27" t="s">
        <v>69</v>
      </c>
      <c r="H1274" s="27" t="s">
        <v>69</v>
      </c>
      <c r="I1274" s="122">
        <v>489651.61290322582</v>
      </c>
      <c r="J1274" s="122"/>
      <c r="K1274" s="122"/>
      <c r="L1274" s="122">
        <v>481174.19354838709</v>
      </c>
      <c r="M1274" s="124"/>
      <c r="N1274" s="124"/>
    </row>
    <row r="1275" spans="1:14" ht="15" customHeight="1" x14ac:dyDescent="0.35">
      <c r="A1275" s="21" t="s">
        <v>1408</v>
      </c>
      <c r="B1275" s="25" t="s">
        <v>1263</v>
      </c>
      <c r="C1275" s="19" t="s">
        <v>1389</v>
      </c>
      <c r="D1275" s="26" t="s">
        <v>60</v>
      </c>
      <c r="E1275" s="27" t="s">
        <v>66</v>
      </c>
      <c r="F1275" s="27" t="s">
        <v>89</v>
      </c>
      <c r="G1275" s="27" t="s">
        <v>71</v>
      </c>
      <c r="H1275" s="27" t="s">
        <v>71</v>
      </c>
      <c r="I1275" s="122">
        <v>81612.903225806454</v>
      </c>
      <c r="J1275" s="122"/>
      <c r="K1275" s="122"/>
      <c r="L1275" s="122">
        <v>80193.548387096773</v>
      </c>
      <c r="M1275" s="124"/>
      <c r="N1275" s="124"/>
    </row>
    <row r="1276" spans="1:14" ht="15" customHeight="1" x14ac:dyDescent="0.35">
      <c r="A1276" s="22" t="s">
        <v>1409</v>
      </c>
      <c r="B1276" s="19" t="s">
        <v>1263</v>
      </c>
      <c r="C1276" s="19" t="s">
        <v>1389</v>
      </c>
      <c r="D1276" s="26" t="s">
        <v>60</v>
      </c>
      <c r="E1276" s="25" t="s">
        <v>113</v>
      </c>
      <c r="F1276" s="25" t="s">
        <v>94</v>
      </c>
      <c r="G1276" s="25" t="s">
        <v>63</v>
      </c>
      <c r="H1276" s="25" t="s">
        <v>64</v>
      </c>
      <c r="I1276" s="122">
        <v>15627083.870967742</v>
      </c>
      <c r="J1276" s="122"/>
      <c r="K1276" s="122"/>
      <c r="L1276" s="122">
        <v>15356812.903225806</v>
      </c>
      <c r="M1276" s="124"/>
      <c r="N1276" s="124"/>
    </row>
    <row r="1277" spans="1:14" ht="15" customHeight="1" x14ac:dyDescent="0.35">
      <c r="A1277" s="21" t="s">
        <v>1410</v>
      </c>
      <c r="B1277" s="19" t="s">
        <v>1263</v>
      </c>
      <c r="C1277" s="19" t="s">
        <v>1389</v>
      </c>
      <c r="D1277" s="26" t="s">
        <v>60</v>
      </c>
      <c r="E1277" s="25" t="s">
        <v>113</v>
      </c>
      <c r="F1277" s="25" t="s">
        <v>94</v>
      </c>
      <c r="G1277" s="25" t="s">
        <v>63</v>
      </c>
      <c r="H1277" s="25" t="s">
        <v>67</v>
      </c>
      <c r="I1277" s="122">
        <v>21877935.483870968</v>
      </c>
      <c r="J1277" s="122"/>
      <c r="K1277" s="122"/>
      <c r="L1277" s="122">
        <v>21499535.483870968</v>
      </c>
      <c r="M1277" s="124"/>
      <c r="N1277" s="124"/>
    </row>
    <row r="1278" spans="1:14" ht="15" customHeight="1" x14ac:dyDescent="0.35">
      <c r="A1278" s="21" t="s">
        <v>1411</v>
      </c>
      <c r="B1278" s="19" t="s">
        <v>1263</v>
      </c>
      <c r="C1278" s="19" t="s">
        <v>1389</v>
      </c>
      <c r="D1278" s="26" t="s">
        <v>60</v>
      </c>
      <c r="E1278" s="25" t="s">
        <v>113</v>
      </c>
      <c r="F1278" s="25" t="s">
        <v>94</v>
      </c>
      <c r="G1278" s="25" t="s">
        <v>69</v>
      </c>
      <c r="H1278" s="25" t="s">
        <v>69</v>
      </c>
      <c r="I1278" s="122">
        <v>520903.22580645158</v>
      </c>
      <c r="J1278" s="122"/>
      <c r="K1278" s="122"/>
      <c r="L1278" s="122">
        <v>511896.77419354836</v>
      </c>
      <c r="M1278" s="124"/>
      <c r="N1278" s="124"/>
    </row>
    <row r="1279" spans="1:14" ht="15" customHeight="1" x14ac:dyDescent="0.35">
      <c r="A1279" s="21" t="s">
        <v>1412</v>
      </c>
      <c r="B1279" s="19" t="s">
        <v>1263</v>
      </c>
      <c r="C1279" s="19" t="s">
        <v>1389</v>
      </c>
      <c r="D1279" s="26" t="s">
        <v>60</v>
      </c>
      <c r="E1279" s="25" t="s">
        <v>113</v>
      </c>
      <c r="F1279" s="25" t="s">
        <v>94</v>
      </c>
      <c r="G1279" s="25" t="s">
        <v>71</v>
      </c>
      <c r="H1279" s="25" t="s">
        <v>71</v>
      </c>
      <c r="I1279" s="122">
        <v>86812.903225806454</v>
      </c>
      <c r="J1279" s="122"/>
      <c r="K1279" s="122"/>
      <c r="L1279" s="122">
        <v>85316.129032258061</v>
      </c>
      <c r="M1279" s="124"/>
      <c r="N1279" s="124"/>
    </row>
    <row r="1280" spans="1:14" ht="15" customHeight="1" x14ac:dyDescent="0.35">
      <c r="A1280" s="24" t="s">
        <v>1413</v>
      </c>
      <c r="B1280" s="25" t="s">
        <v>1263</v>
      </c>
      <c r="C1280" s="19" t="s">
        <v>1414</v>
      </c>
      <c r="D1280" s="26" t="s">
        <v>60</v>
      </c>
      <c r="E1280" s="27" t="s">
        <v>61</v>
      </c>
      <c r="F1280" s="27" t="s">
        <v>62</v>
      </c>
      <c r="G1280" s="27" t="s">
        <v>63</v>
      </c>
      <c r="H1280" s="27" t="s">
        <v>64</v>
      </c>
      <c r="I1280" s="122">
        <v>30816606.451612901</v>
      </c>
      <c r="J1280" s="122"/>
      <c r="K1280" s="122"/>
      <c r="L1280" s="122">
        <v>30283612.903225806</v>
      </c>
      <c r="M1280" s="123"/>
      <c r="N1280" s="123"/>
    </row>
    <row r="1281" spans="1:14" ht="15" customHeight="1" x14ac:dyDescent="0.35">
      <c r="A1281" s="21" t="s">
        <v>1415</v>
      </c>
      <c r="B1281" s="25" t="s">
        <v>1263</v>
      </c>
      <c r="C1281" s="19" t="s">
        <v>1414</v>
      </c>
      <c r="D1281" s="26" t="s">
        <v>60</v>
      </c>
      <c r="E1281" s="27" t="s">
        <v>66</v>
      </c>
      <c r="F1281" s="27" t="s">
        <v>62</v>
      </c>
      <c r="G1281" s="27" t="s">
        <v>63</v>
      </c>
      <c r="H1281" s="27" t="s">
        <v>67</v>
      </c>
      <c r="I1281" s="122">
        <v>43143238.709677421</v>
      </c>
      <c r="J1281" s="122"/>
      <c r="K1281" s="122"/>
      <c r="L1281" s="122">
        <v>42397058.064516127</v>
      </c>
      <c r="M1281" s="123"/>
      <c r="N1281" s="123"/>
    </row>
    <row r="1282" spans="1:14" ht="15" customHeight="1" x14ac:dyDescent="0.35">
      <c r="A1282" s="21" t="s">
        <v>1416</v>
      </c>
      <c r="B1282" s="25" t="s">
        <v>1263</v>
      </c>
      <c r="C1282" s="19" t="s">
        <v>1414</v>
      </c>
      <c r="D1282" s="26" t="s">
        <v>60</v>
      </c>
      <c r="E1282" s="27" t="s">
        <v>66</v>
      </c>
      <c r="F1282" s="27" t="s">
        <v>62</v>
      </c>
      <c r="G1282" s="27" t="s">
        <v>69</v>
      </c>
      <c r="H1282" s="27" t="s">
        <v>69</v>
      </c>
      <c r="I1282" s="122">
        <v>1027225.8064516129</v>
      </c>
      <c r="J1282" s="122"/>
      <c r="K1282" s="122"/>
      <c r="L1282" s="122">
        <v>1009458.064516129</v>
      </c>
      <c r="M1282" s="123"/>
      <c r="N1282" s="123"/>
    </row>
    <row r="1283" spans="1:14" ht="15" customHeight="1" x14ac:dyDescent="0.35">
      <c r="A1283" s="21" t="s">
        <v>1417</v>
      </c>
      <c r="B1283" s="25" t="s">
        <v>1263</v>
      </c>
      <c r="C1283" s="19" t="s">
        <v>1414</v>
      </c>
      <c r="D1283" s="26" t="s">
        <v>60</v>
      </c>
      <c r="E1283" s="27" t="s">
        <v>66</v>
      </c>
      <c r="F1283" s="27" t="s">
        <v>62</v>
      </c>
      <c r="G1283" s="27" t="s">
        <v>71</v>
      </c>
      <c r="H1283" s="27" t="s">
        <v>71</v>
      </c>
      <c r="I1283" s="122">
        <v>171200</v>
      </c>
      <c r="J1283" s="122"/>
      <c r="K1283" s="122"/>
      <c r="L1283" s="122">
        <v>168232.25806451612</v>
      </c>
      <c r="M1283" s="123"/>
      <c r="N1283" s="123"/>
    </row>
    <row r="1284" spans="1:14" ht="15" customHeight="1" x14ac:dyDescent="0.35">
      <c r="A1284" s="22" t="s">
        <v>1418</v>
      </c>
      <c r="B1284" s="19" t="s">
        <v>1263</v>
      </c>
      <c r="C1284" s="19" t="s">
        <v>1414</v>
      </c>
      <c r="D1284" s="26" t="s">
        <v>60</v>
      </c>
      <c r="E1284" s="25" t="s">
        <v>73</v>
      </c>
      <c r="F1284" s="25" t="s">
        <v>74</v>
      </c>
      <c r="G1284" s="25" t="s">
        <v>63</v>
      </c>
      <c r="H1284" s="25" t="s">
        <v>64</v>
      </c>
      <c r="I1284" s="122">
        <v>31531212.903225806</v>
      </c>
      <c r="J1284" s="122"/>
      <c r="K1284" s="122"/>
      <c r="L1284" s="122">
        <v>30985870.967741936</v>
      </c>
      <c r="M1284" s="124"/>
      <c r="N1284" s="123"/>
    </row>
    <row r="1285" spans="1:14" ht="15" customHeight="1" x14ac:dyDescent="0.35">
      <c r="A1285" s="21" t="s">
        <v>1419</v>
      </c>
      <c r="B1285" s="19" t="s">
        <v>1263</v>
      </c>
      <c r="C1285" s="19" t="s">
        <v>1414</v>
      </c>
      <c r="D1285" s="26" t="s">
        <v>60</v>
      </c>
      <c r="E1285" s="25" t="s">
        <v>73</v>
      </c>
      <c r="F1285" s="25" t="s">
        <v>74</v>
      </c>
      <c r="G1285" s="25" t="s">
        <v>63</v>
      </c>
      <c r="H1285" s="25" t="s">
        <v>67</v>
      </c>
      <c r="I1285" s="122">
        <v>43857858.064516127</v>
      </c>
      <c r="J1285" s="122"/>
      <c r="K1285" s="122"/>
      <c r="L1285" s="122">
        <v>43099316.129032254</v>
      </c>
      <c r="M1285" s="124"/>
      <c r="N1285" s="123"/>
    </row>
    <row r="1286" spans="1:14" ht="15" customHeight="1" x14ac:dyDescent="0.35">
      <c r="A1286" s="21" t="s">
        <v>1420</v>
      </c>
      <c r="B1286" s="19" t="s">
        <v>1263</v>
      </c>
      <c r="C1286" s="19" t="s">
        <v>1414</v>
      </c>
      <c r="D1286" s="26" t="s">
        <v>60</v>
      </c>
      <c r="E1286" s="25" t="s">
        <v>73</v>
      </c>
      <c r="F1286" s="25" t="s">
        <v>74</v>
      </c>
      <c r="G1286" s="25" t="s">
        <v>69</v>
      </c>
      <c r="H1286" s="25" t="s">
        <v>69</v>
      </c>
      <c r="I1286" s="122">
        <v>1051045.1612903227</v>
      </c>
      <c r="J1286" s="122"/>
      <c r="K1286" s="122"/>
      <c r="L1286" s="122">
        <v>1032864.5161290322</v>
      </c>
      <c r="M1286" s="124"/>
      <c r="N1286" s="123"/>
    </row>
    <row r="1287" spans="1:14" ht="15" customHeight="1" x14ac:dyDescent="0.35">
      <c r="A1287" s="21" t="s">
        <v>1421</v>
      </c>
      <c r="B1287" s="19" t="s">
        <v>1263</v>
      </c>
      <c r="C1287" s="19" t="s">
        <v>1414</v>
      </c>
      <c r="D1287" s="26" t="s">
        <v>60</v>
      </c>
      <c r="E1287" s="25" t="s">
        <v>73</v>
      </c>
      <c r="F1287" s="25" t="s">
        <v>74</v>
      </c>
      <c r="G1287" s="25" t="s">
        <v>71</v>
      </c>
      <c r="H1287" s="25" t="s">
        <v>71</v>
      </c>
      <c r="I1287" s="122">
        <v>175174.19354838709</v>
      </c>
      <c r="J1287" s="122"/>
      <c r="K1287" s="122"/>
      <c r="L1287" s="122">
        <v>172141.93548387097</v>
      </c>
      <c r="M1287" s="124"/>
      <c r="N1287" s="123"/>
    </row>
    <row r="1288" spans="1:14" ht="15" customHeight="1" x14ac:dyDescent="0.35">
      <c r="A1288" s="22" t="s">
        <v>1422</v>
      </c>
      <c r="B1288" s="25" t="s">
        <v>1263</v>
      </c>
      <c r="C1288" s="19" t="s">
        <v>1414</v>
      </c>
      <c r="D1288" s="26" t="s">
        <v>60</v>
      </c>
      <c r="E1288" s="27" t="s">
        <v>61</v>
      </c>
      <c r="F1288" s="27" t="s">
        <v>79</v>
      </c>
      <c r="G1288" s="27" t="s">
        <v>63</v>
      </c>
      <c r="H1288" s="27" t="s">
        <v>64</v>
      </c>
      <c r="I1288" s="122">
        <v>32783638.709677417</v>
      </c>
      <c r="J1288" s="122"/>
      <c r="K1288" s="122"/>
      <c r="L1288" s="122">
        <v>32216619.35483871</v>
      </c>
      <c r="M1288" s="123"/>
      <c r="N1288" s="123"/>
    </row>
    <row r="1289" spans="1:14" ht="15" customHeight="1" x14ac:dyDescent="0.35">
      <c r="A1289" s="21" t="s">
        <v>1423</v>
      </c>
      <c r="B1289" s="25" t="s">
        <v>1263</v>
      </c>
      <c r="C1289" s="19" t="s">
        <v>1414</v>
      </c>
      <c r="D1289" s="26" t="s">
        <v>60</v>
      </c>
      <c r="E1289" s="27" t="s">
        <v>66</v>
      </c>
      <c r="F1289" s="27" t="s">
        <v>79</v>
      </c>
      <c r="G1289" s="27" t="s">
        <v>63</v>
      </c>
      <c r="H1289" s="27" t="s">
        <v>67</v>
      </c>
      <c r="I1289" s="122">
        <v>45897070.967741936</v>
      </c>
      <c r="J1289" s="122"/>
      <c r="K1289" s="122"/>
      <c r="L1289" s="122">
        <v>45103251.612903222</v>
      </c>
      <c r="M1289" s="123"/>
      <c r="N1289" s="123"/>
    </row>
    <row r="1290" spans="1:14" ht="15" customHeight="1" x14ac:dyDescent="0.35">
      <c r="A1290" s="21" t="s">
        <v>1424</v>
      </c>
      <c r="B1290" s="25" t="s">
        <v>1263</v>
      </c>
      <c r="C1290" s="19" t="s">
        <v>1414</v>
      </c>
      <c r="D1290" s="26" t="s">
        <v>60</v>
      </c>
      <c r="E1290" s="27" t="s">
        <v>66</v>
      </c>
      <c r="F1290" s="27" t="s">
        <v>79</v>
      </c>
      <c r="G1290" s="27" t="s">
        <v>69</v>
      </c>
      <c r="H1290" s="27" t="s">
        <v>69</v>
      </c>
      <c r="I1290" s="122">
        <v>1092800</v>
      </c>
      <c r="J1290" s="122"/>
      <c r="K1290" s="122"/>
      <c r="L1290" s="122">
        <v>1073883.8709677418</v>
      </c>
      <c r="M1290" s="123"/>
      <c r="N1290" s="123"/>
    </row>
    <row r="1291" spans="1:14" ht="15" customHeight="1" x14ac:dyDescent="0.35">
      <c r="A1291" s="21" t="s">
        <v>1425</v>
      </c>
      <c r="B1291" s="25" t="s">
        <v>1263</v>
      </c>
      <c r="C1291" s="19" t="s">
        <v>1414</v>
      </c>
      <c r="D1291" s="26" t="s">
        <v>60</v>
      </c>
      <c r="E1291" s="27" t="s">
        <v>66</v>
      </c>
      <c r="F1291" s="27" t="s">
        <v>79</v>
      </c>
      <c r="G1291" s="27" t="s">
        <v>71</v>
      </c>
      <c r="H1291" s="27" t="s">
        <v>71</v>
      </c>
      <c r="I1291" s="122">
        <v>182141.93548387097</v>
      </c>
      <c r="J1291" s="122"/>
      <c r="K1291" s="122"/>
      <c r="L1291" s="122">
        <v>178993.54838709676</v>
      </c>
      <c r="M1291" s="123"/>
      <c r="N1291" s="123"/>
    </row>
    <row r="1292" spans="1:14" ht="15" customHeight="1" x14ac:dyDescent="0.35">
      <c r="A1292" s="22" t="s">
        <v>1426</v>
      </c>
      <c r="B1292" s="19" t="s">
        <v>1263</v>
      </c>
      <c r="C1292" s="19" t="s">
        <v>1414</v>
      </c>
      <c r="D1292" s="26" t="s">
        <v>60</v>
      </c>
      <c r="E1292" s="25" t="s">
        <v>113</v>
      </c>
      <c r="F1292" s="25" t="s">
        <v>84</v>
      </c>
      <c r="G1292" s="25" t="s">
        <v>63</v>
      </c>
      <c r="H1292" s="25" t="s">
        <v>64</v>
      </c>
      <c r="I1292" s="122">
        <v>34876206.451612905</v>
      </c>
      <c r="J1292" s="122"/>
      <c r="K1292" s="122"/>
      <c r="L1292" s="122">
        <v>34272993.548387095</v>
      </c>
      <c r="M1292" s="124"/>
      <c r="N1292" s="124"/>
    </row>
    <row r="1293" spans="1:14" ht="15" customHeight="1" x14ac:dyDescent="0.35">
      <c r="A1293" s="21" t="s">
        <v>1427</v>
      </c>
      <c r="B1293" s="19" t="s">
        <v>1263</v>
      </c>
      <c r="C1293" s="19" t="s">
        <v>1414</v>
      </c>
      <c r="D1293" s="26" t="s">
        <v>60</v>
      </c>
      <c r="E1293" s="25" t="s">
        <v>113</v>
      </c>
      <c r="F1293" s="25" t="s">
        <v>84</v>
      </c>
      <c r="G1293" s="25" t="s">
        <v>63</v>
      </c>
      <c r="H1293" s="25" t="s">
        <v>67</v>
      </c>
      <c r="I1293" s="122">
        <v>48826670.967741936</v>
      </c>
      <c r="J1293" s="122"/>
      <c r="K1293" s="122"/>
      <c r="L1293" s="122">
        <v>47982193.548387095</v>
      </c>
      <c r="M1293" s="124"/>
      <c r="N1293" s="124"/>
    </row>
    <row r="1294" spans="1:14" ht="15" customHeight="1" x14ac:dyDescent="0.35">
      <c r="A1294" s="21" t="s">
        <v>1428</v>
      </c>
      <c r="B1294" s="19" t="s">
        <v>1263</v>
      </c>
      <c r="C1294" s="19" t="s">
        <v>1414</v>
      </c>
      <c r="D1294" s="26" t="s">
        <v>60</v>
      </c>
      <c r="E1294" s="25" t="s">
        <v>113</v>
      </c>
      <c r="F1294" s="25" t="s">
        <v>84</v>
      </c>
      <c r="G1294" s="25" t="s">
        <v>69</v>
      </c>
      <c r="H1294" s="25" t="s">
        <v>69</v>
      </c>
      <c r="I1294" s="122">
        <v>1162529.0322580645</v>
      </c>
      <c r="J1294" s="122"/>
      <c r="K1294" s="122"/>
      <c r="L1294" s="122">
        <v>1142425.8064516129</v>
      </c>
      <c r="M1294" s="124"/>
      <c r="N1294" s="124"/>
    </row>
    <row r="1295" spans="1:14" ht="15" customHeight="1" x14ac:dyDescent="0.35">
      <c r="A1295" s="21" t="s">
        <v>1429</v>
      </c>
      <c r="B1295" s="19" t="s">
        <v>1263</v>
      </c>
      <c r="C1295" s="19" t="s">
        <v>1414</v>
      </c>
      <c r="D1295" s="26" t="s">
        <v>60</v>
      </c>
      <c r="E1295" s="25" t="s">
        <v>113</v>
      </c>
      <c r="F1295" s="25" t="s">
        <v>84</v>
      </c>
      <c r="G1295" s="25" t="s">
        <v>71</v>
      </c>
      <c r="H1295" s="25" t="s">
        <v>71</v>
      </c>
      <c r="I1295" s="122">
        <v>193754.83870967742</v>
      </c>
      <c r="J1295" s="122"/>
      <c r="K1295" s="122"/>
      <c r="L1295" s="122">
        <v>190400</v>
      </c>
      <c r="M1295" s="124"/>
      <c r="N1295" s="124"/>
    </row>
    <row r="1296" spans="1:14" ht="15" customHeight="1" x14ac:dyDescent="0.35">
      <c r="A1296" s="22" t="s">
        <v>1430</v>
      </c>
      <c r="B1296" s="25" t="s">
        <v>1263</v>
      </c>
      <c r="C1296" s="19" t="s">
        <v>1414</v>
      </c>
      <c r="D1296" s="26" t="s">
        <v>60</v>
      </c>
      <c r="E1296" s="27" t="s">
        <v>61</v>
      </c>
      <c r="F1296" s="27" t="s">
        <v>89</v>
      </c>
      <c r="G1296" s="27" t="s">
        <v>63</v>
      </c>
      <c r="H1296" s="27" t="s">
        <v>64</v>
      </c>
      <c r="I1296" s="122">
        <v>37102348.38709677</v>
      </c>
      <c r="J1296" s="122"/>
      <c r="K1296" s="122"/>
      <c r="L1296" s="122">
        <v>36460645.161290325</v>
      </c>
      <c r="M1296" s="124"/>
      <c r="N1296" s="124"/>
    </row>
    <row r="1297" spans="1:14" ht="15" customHeight="1" x14ac:dyDescent="0.35">
      <c r="A1297" s="21" t="s">
        <v>1431</v>
      </c>
      <c r="B1297" s="25" t="s">
        <v>1263</v>
      </c>
      <c r="C1297" s="19" t="s">
        <v>1414</v>
      </c>
      <c r="D1297" s="26" t="s">
        <v>60</v>
      </c>
      <c r="E1297" s="27" t="s">
        <v>66</v>
      </c>
      <c r="F1297" s="27" t="s">
        <v>89</v>
      </c>
      <c r="G1297" s="27" t="s">
        <v>63</v>
      </c>
      <c r="H1297" s="27" t="s">
        <v>67</v>
      </c>
      <c r="I1297" s="122">
        <v>51943277.419354834</v>
      </c>
      <c r="J1297" s="122"/>
      <c r="K1297" s="122"/>
      <c r="L1297" s="122">
        <v>51044877.419354834</v>
      </c>
      <c r="M1297" s="124"/>
      <c r="N1297" s="124"/>
    </row>
    <row r="1298" spans="1:14" ht="15" customHeight="1" x14ac:dyDescent="0.35">
      <c r="A1298" s="21" t="s">
        <v>1432</v>
      </c>
      <c r="B1298" s="25" t="s">
        <v>1263</v>
      </c>
      <c r="C1298" s="19" t="s">
        <v>1414</v>
      </c>
      <c r="D1298" s="26" t="s">
        <v>60</v>
      </c>
      <c r="E1298" s="27" t="s">
        <v>66</v>
      </c>
      <c r="F1298" s="27" t="s">
        <v>89</v>
      </c>
      <c r="G1298" s="27" t="s">
        <v>69</v>
      </c>
      <c r="H1298" s="27" t="s">
        <v>69</v>
      </c>
      <c r="I1298" s="122">
        <v>1236748.3870967741</v>
      </c>
      <c r="J1298" s="122"/>
      <c r="K1298" s="122"/>
      <c r="L1298" s="122">
        <v>1215354.8387096773</v>
      </c>
      <c r="M1298" s="124"/>
      <c r="N1298" s="124"/>
    </row>
    <row r="1299" spans="1:14" ht="15" customHeight="1" x14ac:dyDescent="0.35">
      <c r="A1299" s="21" t="s">
        <v>1433</v>
      </c>
      <c r="B1299" s="25" t="s">
        <v>1263</v>
      </c>
      <c r="C1299" s="19" t="s">
        <v>1414</v>
      </c>
      <c r="D1299" s="26" t="s">
        <v>60</v>
      </c>
      <c r="E1299" s="27" t="s">
        <v>66</v>
      </c>
      <c r="F1299" s="27" t="s">
        <v>89</v>
      </c>
      <c r="G1299" s="27" t="s">
        <v>71</v>
      </c>
      <c r="H1299" s="27" t="s">
        <v>71</v>
      </c>
      <c r="I1299" s="122">
        <v>206116.12903225806</v>
      </c>
      <c r="J1299" s="122"/>
      <c r="K1299" s="122"/>
      <c r="L1299" s="122">
        <v>202554.83870967742</v>
      </c>
      <c r="M1299" s="124"/>
      <c r="N1299" s="124"/>
    </row>
    <row r="1300" spans="1:14" ht="15" customHeight="1" x14ac:dyDescent="0.35">
      <c r="A1300" s="22" t="s">
        <v>1434</v>
      </c>
      <c r="B1300" s="19" t="s">
        <v>1263</v>
      </c>
      <c r="C1300" s="19" t="s">
        <v>1414</v>
      </c>
      <c r="D1300" s="26" t="s">
        <v>60</v>
      </c>
      <c r="E1300" s="25" t="s">
        <v>113</v>
      </c>
      <c r="F1300" s="25" t="s">
        <v>94</v>
      </c>
      <c r="G1300" s="25" t="s">
        <v>63</v>
      </c>
      <c r="H1300" s="25" t="s">
        <v>64</v>
      </c>
      <c r="I1300" s="122">
        <v>39470567.741935484</v>
      </c>
      <c r="J1300" s="122"/>
      <c r="K1300" s="122"/>
      <c r="L1300" s="122">
        <v>38787896.774193548</v>
      </c>
      <c r="M1300" s="124"/>
      <c r="N1300" s="124"/>
    </row>
    <row r="1301" spans="1:14" ht="15" customHeight="1" x14ac:dyDescent="0.35">
      <c r="A1301" s="21" t="s">
        <v>1435</v>
      </c>
      <c r="B1301" s="19" t="s">
        <v>1263</v>
      </c>
      <c r="C1301" s="19" t="s">
        <v>1414</v>
      </c>
      <c r="D1301" s="26" t="s">
        <v>60</v>
      </c>
      <c r="E1301" s="25" t="s">
        <v>113</v>
      </c>
      <c r="F1301" s="25" t="s">
        <v>94</v>
      </c>
      <c r="G1301" s="25" t="s">
        <v>63</v>
      </c>
      <c r="H1301" s="25" t="s">
        <v>67</v>
      </c>
      <c r="I1301" s="122">
        <v>55258800</v>
      </c>
      <c r="J1301" s="122"/>
      <c r="K1301" s="122"/>
      <c r="L1301" s="122">
        <v>54303070.967741936</v>
      </c>
      <c r="M1301" s="124"/>
      <c r="N1301" s="124"/>
    </row>
    <row r="1302" spans="1:14" ht="15" customHeight="1" x14ac:dyDescent="0.35">
      <c r="A1302" s="21" t="s">
        <v>1436</v>
      </c>
      <c r="B1302" s="19" t="s">
        <v>1263</v>
      </c>
      <c r="C1302" s="19" t="s">
        <v>1414</v>
      </c>
      <c r="D1302" s="26" t="s">
        <v>60</v>
      </c>
      <c r="E1302" s="25" t="s">
        <v>113</v>
      </c>
      <c r="F1302" s="25" t="s">
        <v>94</v>
      </c>
      <c r="G1302" s="25" t="s">
        <v>69</v>
      </c>
      <c r="H1302" s="25" t="s">
        <v>69</v>
      </c>
      <c r="I1302" s="122">
        <v>1315690.3225806451</v>
      </c>
      <c r="J1302" s="122"/>
      <c r="K1302" s="122"/>
      <c r="L1302" s="122">
        <v>1292929.0322580645</v>
      </c>
      <c r="M1302" s="124"/>
      <c r="N1302" s="124"/>
    </row>
    <row r="1303" spans="1:14" ht="15" customHeight="1" x14ac:dyDescent="0.35">
      <c r="A1303" s="21" t="s">
        <v>1437</v>
      </c>
      <c r="B1303" s="19" t="s">
        <v>1263</v>
      </c>
      <c r="C1303" s="19" t="s">
        <v>1414</v>
      </c>
      <c r="D1303" s="26" t="s">
        <v>60</v>
      </c>
      <c r="E1303" s="25" t="s">
        <v>113</v>
      </c>
      <c r="F1303" s="25" t="s">
        <v>94</v>
      </c>
      <c r="G1303" s="25" t="s">
        <v>71</v>
      </c>
      <c r="H1303" s="25" t="s">
        <v>71</v>
      </c>
      <c r="I1303" s="122">
        <v>219290.32258064515</v>
      </c>
      <c r="J1303" s="122"/>
      <c r="K1303" s="122"/>
      <c r="L1303" s="122">
        <v>215496.77419354839</v>
      </c>
      <c r="M1303" s="124"/>
      <c r="N1303" s="124"/>
    </row>
    <row r="1304" spans="1:14" ht="15" customHeight="1" x14ac:dyDescent="0.35">
      <c r="A1304" s="24" t="s">
        <v>1438</v>
      </c>
      <c r="B1304" s="25" t="s">
        <v>1263</v>
      </c>
      <c r="C1304" s="19" t="s">
        <v>1439</v>
      </c>
      <c r="D1304" s="26" t="s">
        <v>60</v>
      </c>
      <c r="E1304" s="27" t="s">
        <v>61</v>
      </c>
      <c r="F1304" s="27" t="s">
        <v>62</v>
      </c>
      <c r="G1304" s="27" t="s">
        <v>63</v>
      </c>
      <c r="H1304" s="27" t="s">
        <v>64</v>
      </c>
      <c r="I1304" s="122">
        <v>35470554.838709675</v>
      </c>
      <c r="J1304" s="122"/>
      <c r="K1304" s="122"/>
      <c r="L1304" s="122">
        <v>34857070.967741936</v>
      </c>
      <c r="M1304" s="123"/>
      <c r="N1304" s="123"/>
    </row>
    <row r="1305" spans="1:14" ht="15" customHeight="1" x14ac:dyDescent="0.35">
      <c r="A1305" s="21" t="s">
        <v>1440</v>
      </c>
      <c r="B1305" s="25" t="s">
        <v>1263</v>
      </c>
      <c r="C1305" s="19" t="s">
        <v>1439</v>
      </c>
      <c r="D1305" s="26" t="s">
        <v>60</v>
      </c>
      <c r="E1305" s="27" t="s">
        <v>66</v>
      </c>
      <c r="F1305" s="27" t="s">
        <v>62</v>
      </c>
      <c r="G1305" s="27" t="s">
        <v>63</v>
      </c>
      <c r="H1305" s="27" t="s">
        <v>67</v>
      </c>
      <c r="I1305" s="122">
        <v>49658787.096774191</v>
      </c>
      <c r="J1305" s="122"/>
      <c r="K1305" s="122"/>
      <c r="L1305" s="122">
        <v>48799909.677419357</v>
      </c>
      <c r="M1305" s="123"/>
      <c r="N1305" s="123"/>
    </row>
    <row r="1306" spans="1:14" ht="15" customHeight="1" x14ac:dyDescent="0.35">
      <c r="A1306" s="21" t="s">
        <v>1441</v>
      </c>
      <c r="B1306" s="25" t="s">
        <v>1263</v>
      </c>
      <c r="C1306" s="19" t="s">
        <v>1439</v>
      </c>
      <c r="D1306" s="26" t="s">
        <v>60</v>
      </c>
      <c r="E1306" s="27" t="s">
        <v>66</v>
      </c>
      <c r="F1306" s="27" t="s">
        <v>62</v>
      </c>
      <c r="G1306" s="27" t="s">
        <v>69</v>
      </c>
      <c r="H1306" s="27" t="s">
        <v>69</v>
      </c>
      <c r="I1306" s="122">
        <v>1182361.2903225806</v>
      </c>
      <c r="J1306" s="122"/>
      <c r="K1306" s="122"/>
      <c r="L1306" s="122">
        <v>1161909.6774193549</v>
      </c>
      <c r="M1306" s="123"/>
      <c r="N1306" s="123"/>
    </row>
    <row r="1307" spans="1:14" ht="15" customHeight="1" x14ac:dyDescent="0.35">
      <c r="A1307" s="21" t="s">
        <v>1442</v>
      </c>
      <c r="B1307" s="25" t="s">
        <v>1263</v>
      </c>
      <c r="C1307" s="19" t="s">
        <v>1439</v>
      </c>
      <c r="D1307" s="26" t="s">
        <v>60</v>
      </c>
      <c r="E1307" s="27" t="s">
        <v>66</v>
      </c>
      <c r="F1307" s="27" t="s">
        <v>62</v>
      </c>
      <c r="G1307" s="27" t="s">
        <v>71</v>
      </c>
      <c r="H1307" s="27" t="s">
        <v>71</v>
      </c>
      <c r="I1307" s="122">
        <v>197058.06451612903</v>
      </c>
      <c r="J1307" s="122"/>
      <c r="K1307" s="122"/>
      <c r="L1307" s="122">
        <v>193651.61290322579</v>
      </c>
      <c r="M1307" s="123"/>
      <c r="N1307" s="123"/>
    </row>
    <row r="1308" spans="1:14" ht="15" customHeight="1" x14ac:dyDescent="0.35">
      <c r="A1308" s="22" t="s">
        <v>1443</v>
      </c>
      <c r="B1308" s="19" t="s">
        <v>1263</v>
      </c>
      <c r="C1308" s="19" t="s">
        <v>1439</v>
      </c>
      <c r="D1308" s="26" t="s">
        <v>60</v>
      </c>
      <c r="E1308" s="25" t="s">
        <v>73</v>
      </c>
      <c r="F1308" s="25" t="s">
        <v>74</v>
      </c>
      <c r="G1308" s="25" t="s">
        <v>63</v>
      </c>
      <c r="H1308" s="25" t="s">
        <v>64</v>
      </c>
      <c r="I1308" s="122">
        <v>36185174.193548389</v>
      </c>
      <c r="J1308" s="122"/>
      <c r="K1308" s="122"/>
      <c r="L1308" s="122">
        <v>35559316.129032254</v>
      </c>
      <c r="M1308" s="124"/>
      <c r="N1308" s="123"/>
    </row>
    <row r="1309" spans="1:14" ht="15" customHeight="1" x14ac:dyDescent="0.35">
      <c r="A1309" s="21" t="s">
        <v>1444</v>
      </c>
      <c r="B1309" s="19" t="s">
        <v>1263</v>
      </c>
      <c r="C1309" s="19" t="s">
        <v>1439</v>
      </c>
      <c r="D1309" s="26" t="s">
        <v>60</v>
      </c>
      <c r="E1309" s="25" t="s">
        <v>73</v>
      </c>
      <c r="F1309" s="25" t="s">
        <v>74</v>
      </c>
      <c r="G1309" s="25" t="s">
        <v>63</v>
      </c>
      <c r="H1309" s="25" t="s">
        <v>67</v>
      </c>
      <c r="I1309" s="122">
        <v>50373393.548387095</v>
      </c>
      <c r="J1309" s="122"/>
      <c r="K1309" s="122"/>
      <c r="L1309" s="122">
        <v>49502154.838709675</v>
      </c>
      <c r="M1309" s="124"/>
      <c r="N1309" s="123"/>
    </row>
    <row r="1310" spans="1:14" ht="15" customHeight="1" x14ac:dyDescent="0.35">
      <c r="A1310" s="21" t="s">
        <v>1445</v>
      </c>
      <c r="B1310" s="19" t="s">
        <v>1263</v>
      </c>
      <c r="C1310" s="19" t="s">
        <v>1439</v>
      </c>
      <c r="D1310" s="26" t="s">
        <v>60</v>
      </c>
      <c r="E1310" s="25" t="s">
        <v>73</v>
      </c>
      <c r="F1310" s="25" t="s">
        <v>74</v>
      </c>
      <c r="G1310" s="25" t="s">
        <v>69</v>
      </c>
      <c r="H1310" s="25" t="s">
        <v>69</v>
      </c>
      <c r="I1310" s="122">
        <v>1206180.6451612902</v>
      </c>
      <c r="J1310" s="122"/>
      <c r="K1310" s="122"/>
      <c r="L1310" s="122">
        <v>1185316.1290322579</v>
      </c>
      <c r="M1310" s="124"/>
      <c r="N1310" s="123"/>
    </row>
    <row r="1311" spans="1:14" ht="15" customHeight="1" x14ac:dyDescent="0.35">
      <c r="A1311" s="21" t="s">
        <v>1446</v>
      </c>
      <c r="B1311" s="19" t="s">
        <v>1263</v>
      </c>
      <c r="C1311" s="19" t="s">
        <v>1439</v>
      </c>
      <c r="D1311" s="26" t="s">
        <v>60</v>
      </c>
      <c r="E1311" s="25" t="s">
        <v>73</v>
      </c>
      <c r="F1311" s="25" t="s">
        <v>74</v>
      </c>
      <c r="G1311" s="25" t="s">
        <v>71</v>
      </c>
      <c r="H1311" s="25" t="s">
        <v>71</v>
      </c>
      <c r="I1311" s="122">
        <v>201019.35483870967</v>
      </c>
      <c r="J1311" s="122"/>
      <c r="K1311" s="122"/>
      <c r="L1311" s="122">
        <v>197548.38709677418</v>
      </c>
      <c r="M1311" s="124"/>
      <c r="N1311" s="123"/>
    </row>
    <row r="1312" spans="1:14" ht="15" customHeight="1" x14ac:dyDescent="0.35">
      <c r="A1312" s="22" t="s">
        <v>1447</v>
      </c>
      <c r="B1312" s="25" t="s">
        <v>1263</v>
      </c>
      <c r="C1312" s="19" t="s">
        <v>1439</v>
      </c>
      <c r="D1312" s="26" t="s">
        <v>60</v>
      </c>
      <c r="E1312" s="27" t="s">
        <v>61</v>
      </c>
      <c r="F1312" s="27" t="s">
        <v>79</v>
      </c>
      <c r="G1312" s="27" t="s">
        <v>63</v>
      </c>
      <c r="H1312" s="27" t="s">
        <v>64</v>
      </c>
      <c r="I1312" s="122">
        <v>37734632.258064516</v>
      </c>
      <c r="J1312" s="122"/>
      <c r="K1312" s="122"/>
      <c r="L1312" s="122">
        <v>37081987.096774191</v>
      </c>
      <c r="M1312" s="123"/>
      <c r="N1312" s="123"/>
    </row>
    <row r="1313" spans="1:14" ht="15" customHeight="1" x14ac:dyDescent="0.35">
      <c r="A1313" s="21" t="s">
        <v>1448</v>
      </c>
      <c r="B1313" s="25" t="s">
        <v>1263</v>
      </c>
      <c r="C1313" s="19" t="s">
        <v>1439</v>
      </c>
      <c r="D1313" s="26" t="s">
        <v>60</v>
      </c>
      <c r="E1313" s="27" t="s">
        <v>66</v>
      </c>
      <c r="F1313" s="27" t="s">
        <v>79</v>
      </c>
      <c r="G1313" s="27" t="s">
        <v>63</v>
      </c>
      <c r="H1313" s="27" t="s">
        <v>67</v>
      </c>
      <c r="I1313" s="122">
        <v>52828490.322580643</v>
      </c>
      <c r="J1313" s="122"/>
      <c r="K1313" s="122"/>
      <c r="L1313" s="122">
        <v>51914787.096774191</v>
      </c>
      <c r="M1313" s="123"/>
      <c r="N1313" s="123"/>
    </row>
    <row r="1314" spans="1:14" ht="15" customHeight="1" x14ac:dyDescent="0.35">
      <c r="A1314" s="21" t="s">
        <v>1449</v>
      </c>
      <c r="B1314" s="25" t="s">
        <v>1263</v>
      </c>
      <c r="C1314" s="19" t="s">
        <v>1439</v>
      </c>
      <c r="D1314" s="26" t="s">
        <v>60</v>
      </c>
      <c r="E1314" s="27" t="s">
        <v>66</v>
      </c>
      <c r="F1314" s="27" t="s">
        <v>79</v>
      </c>
      <c r="G1314" s="27" t="s">
        <v>69</v>
      </c>
      <c r="H1314" s="27" t="s">
        <v>69</v>
      </c>
      <c r="I1314" s="122">
        <v>1257819.3548387096</v>
      </c>
      <c r="J1314" s="122"/>
      <c r="K1314" s="122"/>
      <c r="L1314" s="122">
        <v>1236064.5161290322</v>
      </c>
      <c r="M1314" s="123"/>
      <c r="N1314" s="123"/>
    </row>
    <row r="1315" spans="1:14" ht="15" customHeight="1" x14ac:dyDescent="0.35">
      <c r="A1315" s="21" t="s">
        <v>1450</v>
      </c>
      <c r="B1315" s="25" t="s">
        <v>1263</v>
      </c>
      <c r="C1315" s="19" t="s">
        <v>1439</v>
      </c>
      <c r="D1315" s="26" t="s">
        <v>60</v>
      </c>
      <c r="E1315" s="27" t="s">
        <v>66</v>
      </c>
      <c r="F1315" s="27" t="s">
        <v>79</v>
      </c>
      <c r="G1315" s="27" t="s">
        <v>71</v>
      </c>
      <c r="H1315" s="27" t="s">
        <v>71</v>
      </c>
      <c r="I1315" s="122">
        <v>209638.70967741936</v>
      </c>
      <c r="J1315" s="122"/>
      <c r="K1315" s="122"/>
      <c r="L1315" s="122">
        <v>206012.90322580645</v>
      </c>
      <c r="M1315" s="123"/>
      <c r="N1315" s="123"/>
    </row>
    <row r="1316" spans="1:14" ht="15" customHeight="1" x14ac:dyDescent="0.35">
      <c r="A1316" s="22" t="s">
        <v>1451</v>
      </c>
      <c r="B1316" s="19" t="s">
        <v>1263</v>
      </c>
      <c r="C1316" s="19" t="s">
        <v>1439</v>
      </c>
      <c r="D1316" s="26" t="s">
        <v>60</v>
      </c>
      <c r="E1316" s="25" t="s">
        <v>113</v>
      </c>
      <c r="F1316" s="25" t="s">
        <v>84</v>
      </c>
      <c r="G1316" s="25" t="s">
        <v>63</v>
      </c>
      <c r="H1316" s="25" t="s">
        <v>64</v>
      </c>
      <c r="I1316" s="122">
        <v>40143225.806451611</v>
      </c>
      <c r="J1316" s="122"/>
      <c r="K1316" s="122"/>
      <c r="L1316" s="122">
        <v>39448929.032258064</v>
      </c>
      <c r="M1316" s="124"/>
      <c r="N1316" s="124"/>
    </row>
    <row r="1317" spans="1:14" ht="15" customHeight="1" x14ac:dyDescent="0.35">
      <c r="A1317" s="21" t="s">
        <v>1452</v>
      </c>
      <c r="B1317" s="19" t="s">
        <v>1263</v>
      </c>
      <c r="C1317" s="19" t="s">
        <v>1439</v>
      </c>
      <c r="D1317" s="26" t="s">
        <v>60</v>
      </c>
      <c r="E1317" s="25" t="s">
        <v>113</v>
      </c>
      <c r="F1317" s="25" t="s">
        <v>84</v>
      </c>
      <c r="G1317" s="25" t="s">
        <v>63</v>
      </c>
      <c r="H1317" s="25" t="s">
        <v>67</v>
      </c>
      <c r="I1317" s="122">
        <v>56200529.032258064</v>
      </c>
      <c r="J1317" s="122"/>
      <c r="K1317" s="122"/>
      <c r="L1317" s="122">
        <v>55228503.225806452</v>
      </c>
      <c r="M1317" s="124"/>
      <c r="N1317" s="124"/>
    </row>
    <row r="1318" spans="1:14" ht="15" customHeight="1" x14ac:dyDescent="0.35">
      <c r="A1318" s="21" t="s">
        <v>1453</v>
      </c>
      <c r="B1318" s="19" t="s">
        <v>1263</v>
      </c>
      <c r="C1318" s="19" t="s">
        <v>1439</v>
      </c>
      <c r="D1318" s="26" t="s">
        <v>60</v>
      </c>
      <c r="E1318" s="25" t="s">
        <v>113</v>
      </c>
      <c r="F1318" s="25" t="s">
        <v>84</v>
      </c>
      <c r="G1318" s="25" t="s">
        <v>69</v>
      </c>
      <c r="H1318" s="25" t="s">
        <v>69</v>
      </c>
      <c r="I1318" s="122">
        <v>1338103.2258064516</v>
      </c>
      <c r="J1318" s="122"/>
      <c r="K1318" s="122"/>
      <c r="L1318" s="122">
        <v>1314954.8387096773</v>
      </c>
      <c r="M1318" s="124"/>
      <c r="N1318" s="124"/>
    </row>
    <row r="1319" spans="1:14" ht="15" customHeight="1" x14ac:dyDescent="0.35">
      <c r="A1319" s="21" t="s">
        <v>1454</v>
      </c>
      <c r="B1319" s="19" t="s">
        <v>1263</v>
      </c>
      <c r="C1319" s="19" t="s">
        <v>1439</v>
      </c>
      <c r="D1319" s="26" t="s">
        <v>60</v>
      </c>
      <c r="E1319" s="25" t="s">
        <v>113</v>
      </c>
      <c r="F1319" s="25" t="s">
        <v>84</v>
      </c>
      <c r="G1319" s="25" t="s">
        <v>71</v>
      </c>
      <c r="H1319" s="25" t="s">
        <v>71</v>
      </c>
      <c r="I1319" s="122">
        <v>223019.35483870967</v>
      </c>
      <c r="J1319" s="122"/>
      <c r="K1319" s="122"/>
      <c r="L1319" s="122">
        <v>219161.29032258064</v>
      </c>
      <c r="M1319" s="124"/>
      <c r="N1319" s="124"/>
    </row>
    <row r="1320" spans="1:14" ht="15" customHeight="1" x14ac:dyDescent="0.35">
      <c r="A1320" s="22" t="s">
        <v>1455</v>
      </c>
      <c r="B1320" s="25" t="s">
        <v>1263</v>
      </c>
      <c r="C1320" s="19" t="s">
        <v>1439</v>
      </c>
      <c r="D1320" s="26" t="s">
        <v>60</v>
      </c>
      <c r="E1320" s="27" t="s">
        <v>61</v>
      </c>
      <c r="F1320" s="27" t="s">
        <v>89</v>
      </c>
      <c r="G1320" s="27" t="s">
        <v>63</v>
      </c>
      <c r="H1320" s="27" t="s">
        <v>64</v>
      </c>
      <c r="I1320" s="122">
        <v>42705561.290322579</v>
      </c>
      <c r="J1320" s="122"/>
      <c r="K1320" s="122"/>
      <c r="L1320" s="122">
        <v>41966954.838709675</v>
      </c>
      <c r="M1320" s="124"/>
      <c r="N1320" s="124"/>
    </row>
    <row r="1321" spans="1:14" ht="15" customHeight="1" x14ac:dyDescent="0.35">
      <c r="A1321" s="21" t="s">
        <v>1456</v>
      </c>
      <c r="B1321" s="25" t="s">
        <v>1263</v>
      </c>
      <c r="C1321" s="19" t="s">
        <v>1439</v>
      </c>
      <c r="D1321" s="26" t="s">
        <v>60</v>
      </c>
      <c r="E1321" s="27" t="s">
        <v>66</v>
      </c>
      <c r="F1321" s="27" t="s">
        <v>89</v>
      </c>
      <c r="G1321" s="27" t="s">
        <v>63</v>
      </c>
      <c r="H1321" s="27" t="s">
        <v>67</v>
      </c>
      <c r="I1321" s="122">
        <v>59787780.645161286</v>
      </c>
      <c r="J1321" s="122"/>
      <c r="K1321" s="122"/>
      <c r="L1321" s="122">
        <v>58753716.129032254</v>
      </c>
      <c r="M1321" s="124"/>
      <c r="N1321" s="124"/>
    </row>
    <row r="1322" spans="1:14" ht="15" customHeight="1" x14ac:dyDescent="0.35">
      <c r="A1322" s="21" t="s">
        <v>1457</v>
      </c>
      <c r="B1322" s="25" t="s">
        <v>1263</v>
      </c>
      <c r="C1322" s="19" t="s">
        <v>1439</v>
      </c>
      <c r="D1322" s="26" t="s">
        <v>60</v>
      </c>
      <c r="E1322" s="27" t="s">
        <v>66</v>
      </c>
      <c r="F1322" s="27" t="s">
        <v>89</v>
      </c>
      <c r="G1322" s="27" t="s">
        <v>69</v>
      </c>
      <c r="H1322" s="27" t="s">
        <v>69</v>
      </c>
      <c r="I1322" s="122">
        <v>1423522.5806451612</v>
      </c>
      <c r="J1322" s="122"/>
      <c r="K1322" s="122"/>
      <c r="L1322" s="122">
        <v>1398903.2258064516</v>
      </c>
      <c r="M1322" s="124"/>
      <c r="N1322" s="124"/>
    </row>
    <row r="1323" spans="1:14" ht="15" customHeight="1" x14ac:dyDescent="0.35">
      <c r="A1323" s="21" t="s">
        <v>1458</v>
      </c>
      <c r="B1323" s="25" t="s">
        <v>1263</v>
      </c>
      <c r="C1323" s="19" t="s">
        <v>1439</v>
      </c>
      <c r="D1323" s="26" t="s">
        <v>60</v>
      </c>
      <c r="E1323" s="27" t="s">
        <v>66</v>
      </c>
      <c r="F1323" s="27" t="s">
        <v>89</v>
      </c>
      <c r="G1323" s="27" t="s">
        <v>71</v>
      </c>
      <c r="H1323" s="27" t="s">
        <v>71</v>
      </c>
      <c r="I1323" s="122">
        <v>237251.61290322579</v>
      </c>
      <c r="J1323" s="122"/>
      <c r="K1323" s="122"/>
      <c r="L1323" s="122">
        <v>233135.48387096773</v>
      </c>
      <c r="M1323" s="124"/>
      <c r="N1323" s="124"/>
    </row>
    <row r="1324" spans="1:14" ht="15" customHeight="1" x14ac:dyDescent="0.35">
      <c r="A1324" s="22" t="s">
        <v>1459</v>
      </c>
      <c r="B1324" s="19" t="s">
        <v>1263</v>
      </c>
      <c r="C1324" s="19" t="s">
        <v>1439</v>
      </c>
      <c r="D1324" s="26" t="s">
        <v>60</v>
      </c>
      <c r="E1324" s="25" t="s">
        <v>113</v>
      </c>
      <c r="F1324" s="25" t="s">
        <v>94</v>
      </c>
      <c r="G1324" s="25" t="s">
        <v>63</v>
      </c>
      <c r="H1324" s="25" t="s">
        <v>64</v>
      </c>
      <c r="I1324" s="122">
        <v>45431445.161290318</v>
      </c>
      <c r="J1324" s="122"/>
      <c r="K1324" s="122"/>
      <c r="L1324" s="122">
        <v>44645677.419354841</v>
      </c>
      <c r="M1324" s="124"/>
      <c r="N1324" s="124"/>
    </row>
    <row r="1325" spans="1:14" ht="15" customHeight="1" x14ac:dyDescent="0.35">
      <c r="A1325" s="21" t="s">
        <v>1460</v>
      </c>
      <c r="B1325" s="19" t="s">
        <v>1263</v>
      </c>
      <c r="C1325" s="19" t="s">
        <v>1439</v>
      </c>
      <c r="D1325" s="26" t="s">
        <v>60</v>
      </c>
      <c r="E1325" s="25" t="s">
        <v>113</v>
      </c>
      <c r="F1325" s="25" t="s">
        <v>94</v>
      </c>
      <c r="G1325" s="25" t="s">
        <v>63</v>
      </c>
      <c r="H1325" s="25" t="s">
        <v>67</v>
      </c>
      <c r="I1325" s="122">
        <v>63604038.709677421</v>
      </c>
      <c r="J1325" s="122"/>
      <c r="K1325" s="122"/>
      <c r="L1325" s="122">
        <v>62503974.193548389</v>
      </c>
      <c r="M1325" s="124"/>
      <c r="N1325" s="124"/>
    </row>
    <row r="1326" spans="1:14" ht="15" customHeight="1" x14ac:dyDescent="0.35">
      <c r="A1326" s="21" t="s">
        <v>1461</v>
      </c>
      <c r="B1326" s="19" t="s">
        <v>1263</v>
      </c>
      <c r="C1326" s="19" t="s">
        <v>1439</v>
      </c>
      <c r="D1326" s="26" t="s">
        <v>60</v>
      </c>
      <c r="E1326" s="25" t="s">
        <v>113</v>
      </c>
      <c r="F1326" s="25" t="s">
        <v>94</v>
      </c>
      <c r="G1326" s="25" t="s">
        <v>69</v>
      </c>
      <c r="H1326" s="25" t="s">
        <v>69</v>
      </c>
      <c r="I1326" s="122">
        <v>1514387.0967741935</v>
      </c>
      <c r="J1326" s="122"/>
      <c r="K1326" s="122"/>
      <c r="L1326" s="122">
        <v>1488193.5483870967</v>
      </c>
      <c r="M1326" s="124"/>
      <c r="N1326" s="124"/>
    </row>
    <row r="1327" spans="1:14" ht="15" customHeight="1" x14ac:dyDescent="0.35">
      <c r="A1327" s="21" t="s">
        <v>1462</v>
      </c>
      <c r="B1327" s="19" t="s">
        <v>1263</v>
      </c>
      <c r="C1327" s="19" t="s">
        <v>1439</v>
      </c>
      <c r="D1327" s="26" t="s">
        <v>60</v>
      </c>
      <c r="E1327" s="25" t="s">
        <v>113</v>
      </c>
      <c r="F1327" s="25" t="s">
        <v>94</v>
      </c>
      <c r="G1327" s="25" t="s">
        <v>71</v>
      </c>
      <c r="H1327" s="25" t="s">
        <v>71</v>
      </c>
      <c r="I1327" s="122">
        <v>252387.09677419355</v>
      </c>
      <c r="J1327" s="122"/>
      <c r="K1327" s="122"/>
      <c r="L1327" s="122">
        <v>248025.80645161291</v>
      </c>
      <c r="M1327" s="124"/>
      <c r="N1327" s="124"/>
    </row>
    <row r="1328" spans="1:14" ht="15" customHeight="1" x14ac:dyDescent="0.35">
      <c r="A1328" s="24" t="s">
        <v>1463</v>
      </c>
      <c r="B1328" s="25" t="s">
        <v>1263</v>
      </c>
      <c r="C1328" s="19" t="s">
        <v>1464</v>
      </c>
      <c r="D1328" s="26" t="s">
        <v>60</v>
      </c>
      <c r="E1328" s="27" t="s">
        <v>61</v>
      </c>
      <c r="F1328" s="27" t="s">
        <v>62</v>
      </c>
      <c r="G1328" s="27" t="s">
        <v>63</v>
      </c>
      <c r="H1328" s="27" t="s">
        <v>64</v>
      </c>
      <c r="I1328" s="122">
        <v>19181767.741935484</v>
      </c>
      <c r="J1328" s="122"/>
      <c r="K1328" s="122"/>
      <c r="L1328" s="122">
        <v>18850000</v>
      </c>
      <c r="M1328" s="123"/>
      <c r="N1328" s="123"/>
    </row>
    <row r="1329" spans="1:14" ht="15" customHeight="1" x14ac:dyDescent="0.35">
      <c r="A1329" s="21" t="s">
        <v>1465</v>
      </c>
      <c r="B1329" s="25" t="s">
        <v>1263</v>
      </c>
      <c r="C1329" s="19" t="s">
        <v>1464</v>
      </c>
      <c r="D1329" s="26" t="s">
        <v>60</v>
      </c>
      <c r="E1329" s="27" t="s">
        <v>66</v>
      </c>
      <c r="F1329" s="27" t="s">
        <v>62</v>
      </c>
      <c r="G1329" s="27" t="s">
        <v>63</v>
      </c>
      <c r="H1329" s="27" t="s">
        <v>67</v>
      </c>
      <c r="I1329" s="122">
        <v>26854464.516129032</v>
      </c>
      <c r="J1329" s="122"/>
      <c r="K1329" s="122"/>
      <c r="L1329" s="122">
        <v>26390000</v>
      </c>
      <c r="M1329" s="123"/>
      <c r="N1329" s="123"/>
    </row>
    <row r="1330" spans="1:14" ht="15" customHeight="1" x14ac:dyDescent="0.35">
      <c r="A1330" s="21" t="s">
        <v>1466</v>
      </c>
      <c r="B1330" s="25" t="s">
        <v>1263</v>
      </c>
      <c r="C1330" s="19" t="s">
        <v>1464</v>
      </c>
      <c r="D1330" s="26" t="s">
        <v>60</v>
      </c>
      <c r="E1330" s="27" t="s">
        <v>66</v>
      </c>
      <c r="F1330" s="27" t="s">
        <v>62</v>
      </c>
      <c r="G1330" s="27" t="s">
        <v>69</v>
      </c>
      <c r="H1330" s="27" t="s">
        <v>69</v>
      </c>
      <c r="I1330" s="122">
        <v>639393.54838709673</v>
      </c>
      <c r="J1330" s="122"/>
      <c r="K1330" s="122"/>
      <c r="L1330" s="122">
        <v>628335.48387096776</v>
      </c>
      <c r="M1330" s="123"/>
      <c r="N1330" s="123"/>
    </row>
    <row r="1331" spans="1:14" ht="15" customHeight="1" x14ac:dyDescent="0.35">
      <c r="A1331" s="21" t="s">
        <v>1467</v>
      </c>
      <c r="B1331" s="25" t="s">
        <v>1263</v>
      </c>
      <c r="C1331" s="19" t="s">
        <v>1464</v>
      </c>
      <c r="D1331" s="26" t="s">
        <v>60</v>
      </c>
      <c r="E1331" s="27" t="s">
        <v>66</v>
      </c>
      <c r="F1331" s="27" t="s">
        <v>62</v>
      </c>
      <c r="G1331" s="27" t="s">
        <v>71</v>
      </c>
      <c r="H1331" s="27" t="s">
        <v>71</v>
      </c>
      <c r="I1331" s="122">
        <v>106567.74193548386</v>
      </c>
      <c r="J1331" s="122"/>
      <c r="K1331" s="122"/>
      <c r="L1331" s="122">
        <v>104722.58064516129</v>
      </c>
      <c r="M1331" s="123"/>
      <c r="N1331" s="123"/>
    </row>
    <row r="1332" spans="1:14" ht="15" customHeight="1" x14ac:dyDescent="0.35">
      <c r="A1332" s="22" t="s">
        <v>1468</v>
      </c>
      <c r="B1332" s="19" t="s">
        <v>1263</v>
      </c>
      <c r="C1332" s="19" t="s">
        <v>1464</v>
      </c>
      <c r="D1332" s="26" t="s">
        <v>60</v>
      </c>
      <c r="E1332" s="25" t="s">
        <v>73</v>
      </c>
      <c r="F1332" s="25" t="s">
        <v>74</v>
      </c>
      <c r="G1332" s="25" t="s">
        <v>63</v>
      </c>
      <c r="H1332" s="25" t="s">
        <v>64</v>
      </c>
      <c r="I1332" s="122">
        <v>19896361.290322579</v>
      </c>
      <c r="J1332" s="122"/>
      <c r="K1332" s="122"/>
      <c r="L1332" s="122">
        <v>19552245.161290321</v>
      </c>
      <c r="M1332" s="124"/>
      <c r="N1332" s="123"/>
    </row>
    <row r="1333" spans="1:14" ht="15" customHeight="1" x14ac:dyDescent="0.35">
      <c r="A1333" s="21" t="s">
        <v>1469</v>
      </c>
      <c r="B1333" s="19" t="s">
        <v>1263</v>
      </c>
      <c r="C1333" s="19" t="s">
        <v>1464</v>
      </c>
      <c r="D1333" s="26" t="s">
        <v>60</v>
      </c>
      <c r="E1333" s="25" t="s">
        <v>73</v>
      </c>
      <c r="F1333" s="25" t="s">
        <v>74</v>
      </c>
      <c r="G1333" s="25" t="s">
        <v>63</v>
      </c>
      <c r="H1333" s="25" t="s">
        <v>67</v>
      </c>
      <c r="I1333" s="122">
        <v>27569070.967741936</v>
      </c>
      <c r="J1333" s="122"/>
      <c r="K1333" s="122"/>
      <c r="L1333" s="122">
        <v>27092245.161290321</v>
      </c>
      <c r="M1333" s="124"/>
      <c r="N1333" s="123"/>
    </row>
    <row r="1334" spans="1:14" ht="15" customHeight="1" x14ac:dyDescent="0.35">
      <c r="A1334" s="21" t="s">
        <v>1470</v>
      </c>
      <c r="B1334" s="19" t="s">
        <v>1263</v>
      </c>
      <c r="C1334" s="19" t="s">
        <v>1464</v>
      </c>
      <c r="D1334" s="26" t="s">
        <v>60</v>
      </c>
      <c r="E1334" s="25" t="s">
        <v>73</v>
      </c>
      <c r="F1334" s="25" t="s">
        <v>74</v>
      </c>
      <c r="G1334" s="25" t="s">
        <v>69</v>
      </c>
      <c r="H1334" s="25" t="s">
        <v>69</v>
      </c>
      <c r="I1334" s="122">
        <v>663212.90322580643</v>
      </c>
      <c r="J1334" s="122"/>
      <c r="K1334" s="122"/>
      <c r="L1334" s="122">
        <v>651729.03225806449</v>
      </c>
      <c r="M1334" s="124"/>
      <c r="N1334" s="123"/>
    </row>
    <row r="1335" spans="1:14" ht="15" customHeight="1" x14ac:dyDescent="0.35">
      <c r="A1335" s="21" t="s">
        <v>1471</v>
      </c>
      <c r="B1335" s="19" t="s">
        <v>1263</v>
      </c>
      <c r="C1335" s="19" t="s">
        <v>1464</v>
      </c>
      <c r="D1335" s="26" t="s">
        <v>60</v>
      </c>
      <c r="E1335" s="25" t="s">
        <v>73</v>
      </c>
      <c r="F1335" s="25" t="s">
        <v>74</v>
      </c>
      <c r="G1335" s="25" t="s">
        <v>71</v>
      </c>
      <c r="H1335" s="25" t="s">
        <v>71</v>
      </c>
      <c r="I1335" s="122">
        <v>110529.03225806452</v>
      </c>
      <c r="J1335" s="122"/>
      <c r="K1335" s="122"/>
      <c r="L1335" s="122">
        <v>108619.35483870967</v>
      </c>
      <c r="M1335" s="124"/>
      <c r="N1335" s="123"/>
    </row>
    <row r="1336" spans="1:14" ht="15" customHeight="1" x14ac:dyDescent="0.35">
      <c r="A1336" s="22" t="s">
        <v>1472</v>
      </c>
      <c r="B1336" s="25" t="s">
        <v>1263</v>
      </c>
      <c r="C1336" s="19" t="s">
        <v>1464</v>
      </c>
      <c r="D1336" s="26" t="s">
        <v>60</v>
      </c>
      <c r="E1336" s="27" t="s">
        <v>61</v>
      </c>
      <c r="F1336" s="27" t="s">
        <v>79</v>
      </c>
      <c r="G1336" s="27" t="s">
        <v>63</v>
      </c>
      <c r="H1336" s="27" t="s">
        <v>64</v>
      </c>
      <c r="I1336" s="122">
        <v>20406129.032258064</v>
      </c>
      <c r="J1336" s="122"/>
      <c r="K1336" s="122"/>
      <c r="L1336" s="122">
        <v>20053187.096774194</v>
      </c>
      <c r="M1336" s="123"/>
      <c r="N1336" s="123"/>
    </row>
    <row r="1337" spans="1:14" ht="15" customHeight="1" x14ac:dyDescent="0.35">
      <c r="A1337" s="21" t="s">
        <v>1473</v>
      </c>
      <c r="B1337" s="25" t="s">
        <v>1263</v>
      </c>
      <c r="C1337" s="19" t="s">
        <v>1464</v>
      </c>
      <c r="D1337" s="26" t="s">
        <v>60</v>
      </c>
      <c r="E1337" s="27" t="s">
        <v>66</v>
      </c>
      <c r="F1337" s="27" t="s">
        <v>79</v>
      </c>
      <c r="G1337" s="27" t="s">
        <v>63</v>
      </c>
      <c r="H1337" s="27" t="s">
        <v>67</v>
      </c>
      <c r="I1337" s="122">
        <v>28568567.741935484</v>
      </c>
      <c r="J1337" s="122"/>
      <c r="K1337" s="122"/>
      <c r="L1337" s="122">
        <v>28074451.612903226</v>
      </c>
      <c r="M1337" s="123"/>
      <c r="N1337" s="123"/>
    </row>
    <row r="1338" spans="1:14" ht="15" customHeight="1" x14ac:dyDescent="0.35">
      <c r="A1338" s="21" t="s">
        <v>1474</v>
      </c>
      <c r="B1338" s="25" t="s">
        <v>1263</v>
      </c>
      <c r="C1338" s="19" t="s">
        <v>1464</v>
      </c>
      <c r="D1338" s="26" t="s">
        <v>60</v>
      </c>
      <c r="E1338" s="27" t="s">
        <v>66</v>
      </c>
      <c r="F1338" s="27" t="s">
        <v>79</v>
      </c>
      <c r="G1338" s="27" t="s">
        <v>69</v>
      </c>
      <c r="H1338" s="27" t="s">
        <v>69</v>
      </c>
      <c r="I1338" s="122">
        <v>680206.45161290315</v>
      </c>
      <c r="J1338" s="122"/>
      <c r="K1338" s="122"/>
      <c r="L1338" s="122">
        <v>668438.70967741939</v>
      </c>
      <c r="M1338" s="123"/>
      <c r="N1338" s="123"/>
    </row>
    <row r="1339" spans="1:14" ht="15" customHeight="1" x14ac:dyDescent="0.35">
      <c r="A1339" s="21" t="s">
        <v>1475</v>
      </c>
      <c r="B1339" s="25" t="s">
        <v>1263</v>
      </c>
      <c r="C1339" s="19" t="s">
        <v>1464</v>
      </c>
      <c r="D1339" s="26" t="s">
        <v>60</v>
      </c>
      <c r="E1339" s="27" t="s">
        <v>66</v>
      </c>
      <c r="F1339" s="27" t="s">
        <v>79</v>
      </c>
      <c r="G1339" s="27" t="s">
        <v>71</v>
      </c>
      <c r="H1339" s="27" t="s">
        <v>71</v>
      </c>
      <c r="I1339" s="122">
        <v>113367.74193548386</v>
      </c>
      <c r="J1339" s="122"/>
      <c r="K1339" s="122"/>
      <c r="L1339" s="122">
        <v>111406.45161290323</v>
      </c>
      <c r="M1339" s="123"/>
      <c r="N1339" s="123"/>
    </row>
    <row r="1340" spans="1:14" ht="15" customHeight="1" x14ac:dyDescent="0.35">
      <c r="A1340" s="22" t="s">
        <v>1476</v>
      </c>
      <c r="B1340" s="19" t="s">
        <v>1263</v>
      </c>
      <c r="C1340" s="19" t="s">
        <v>1464</v>
      </c>
      <c r="D1340" s="26" t="s">
        <v>60</v>
      </c>
      <c r="E1340" s="25" t="s">
        <v>113</v>
      </c>
      <c r="F1340" s="25" t="s">
        <v>84</v>
      </c>
      <c r="G1340" s="25" t="s">
        <v>63</v>
      </c>
      <c r="H1340" s="25" t="s">
        <v>64</v>
      </c>
      <c r="I1340" s="122">
        <v>21708645.161290321</v>
      </c>
      <c r="J1340" s="122"/>
      <c r="K1340" s="122"/>
      <c r="L1340" s="122">
        <v>21333174.193548385</v>
      </c>
      <c r="M1340" s="124"/>
      <c r="N1340" s="124"/>
    </row>
    <row r="1341" spans="1:14" ht="15" customHeight="1" x14ac:dyDescent="0.35">
      <c r="A1341" s="21" t="s">
        <v>1477</v>
      </c>
      <c r="B1341" s="19" t="s">
        <v>1263</v>
      </c>
      <c r="C1341" s="19" t="s">
        <v>1464</v>
      </c>
      <c r="D1341" s="26" t="s">
        <v>60</v>
      </c>
      <c r="E1341" s="25" t="s">
        <v>113</v>
      </c>
      <c r="F1341" s="25" t="s">
        <v>84</v>
      </c>
      <c r="G1341" s="25" t="s">
        <v>63</v>
      </c>
      <c r="H1341" s="25" t="s">
        <v>67</v>
      </c>
      <c r="I1341" s="122">
        <v>30392103.225806452</v>
      </c>
      <c r="J1341" s="122"/>
      <c r="K1341" s="122"/>
      <c r="L1341" s="122">
        <v>29866464.516129032</v>
      </c>
      <c r="M1341" s="124"/>
      <c r="N1341" s="124"/>
    </row>
    <row r="1342" spans="1:14" ht="15" customHeight="1" x14ac:dyDescent="0.35">
      <c r="A1342" s="21" t="s">
        <v>1478</v>
      </c>
      <c r="B1342" s="19" t="s">
        <v>1263</v>
      </c>
      <c r="C1342" s="19" t="s">
        <v>1464</v>
      </c>
      <c r="D1342" s="26" t="s">
        <v>60</v>
      </c>
      <c r="E1342" s="25" t="s">
        <v>113</v>
      </c>
      <c r="F1342" s="25" t="s">
        <v>84</v>
      </c>
      <c r="G1342" s="25" t="s">
        <v>69</v>
      </c>
      <c r="H1342" s="25" t="s">
        <v>69</v>
      </c>
      <c r="I1342" s="122">
        <v>723612.90322580643</v>
      </c>
      <c r="J1342" s="122"/>
      <c r="K1342" s="122"/>
      <c r="L1342" s="122">
        <v>711096.77419354836</v>
      </c>
      <c r="M1342" s="124"/>
      <c r="N1342" s="124"/>
    </row>
    <row r="1343" spans="1:14" ht="15" customHeight="1" x14ac:dyDescent="0.35">
      <c r="A1343" s="21" t="s">
        <v>1479</v>
      </c>
      <c r="B1343" s="19" t="s">
        <v>1263</v>
      </c>
      <c r="C1343" s="19" t="s">
        <v>1464</v>
      </c>
      <c r="D1343" s="26" t="s">
        <v>60</v>
      </c>
      <c r="E1343" s="25" t="s">
        <v>113</v>
      </c>
      <c r="F1343" s="25" t="s">
        <v>84</v>
      </c>
      <c r="G1343" s="25" t="s">
        <v>71</v>
      </c>
      <c r="H1343" s="25" t="s">
        <v>71</v>
      </c>
      <c r="I1343" s="122">
        <v>120606.45161290323</v>
      </c>
      <c r="J1343" s="122"/>
      <c r="K1343" s="122"/>
      <c r="L1343" s="122">
        <v>118516.12903225806</v>
      </c>
      <c r="M1343" s="124"/>
      <c r="N1343" s="124"/>
    </row>
    <row r="1344" spans="1:14" ht="15" customHeight="1" x14ac:dyDescent="0.35">
      <c r="A1344" s="22" t="s">
        <v>1480</v>
      </c>
      <c r="B1344" s="25" t="s">
        <v>1263</v>
      </c>
      <c r="C1344" s="19" t="s">
        <v>1464</v>
      </c>
      <c r="D1344" s="26" t="s">
        <v>60</v>
      </c>
      <c r="E1344" s="27" t="s">
        <v>61</v>
      </c>
      <c r="F1344" s="27" t="s">
        <v>89</v>
      </c>
      <c r="G1344" s="27" t="s">
        <v>63</v>
      </c>
      <c r="H1344" s="27" t="s">
        <v>64</v>
      </c>
      <c r="I1344" s="122">
        <v>23094309.677419353</v>
      </c>
      <c r="J1344" s="122"/>
      <c r="K1344" s="122"/>
      <c r="L1344" s="122">
        <v>22694864.516129032</v>
      </c>
      <c r="M1344" s="124"/>
      <c r="N1344" s="124"/>
    </row>
    <row r="1345" spans="1:14" ht="15" customHeight="1" x14ac:dyDescent="0.35">
      <c r="A1345" s="21" t="s">
        <v>1481</v>
      </c>
      <c r="B1345" s="25" t="s">
        <v>1263</v>
      </c>
      <c r="C1345" s="19" t="s">
        <v>1464</v>
      </c>
      <c r="D1345" s="26" t="s">
        <v>60</v>
      </c>
      <c r="E1345" s="27" t="s">
        <v>66</v>
      </c>
      <c r="F1345" s="27" t="s">
        <v>89</v>
      </c>
      <c r="G1345" s="27" t="s">
        <v>63</v>
      </c>
      <c r="H1345" s="27" t="s">
        <v>67</v>
      </c>
      <c r="I1345" s="122">
        <v>32332025.806451611</v>
      </c>
      <c r="J1345" s="122"/>
      <c r="K1345" s="122"/>
      <c r="L1345" s="122">
        <v>31772825.806451611</v>
      </c>
      <c r="M1345" s="124"/>
      <c r="N1345" s="124"/>
    </row>
    <row r="1346" spans="1:14" ht="15" customHeight="1" x14ac:dyDescent="0.35">
      <c r="A1346" s="21" t="s">
        <v>1482</v>
      </c>
      <c r="B1346" s="25" t="s">
        <v>1263</v>
      </c>
      <c r="C1346" s="19" t="s">
        <v>1464</v>
      </c>
      <c r="D1346" s="26" t="s">
        <v>60</v>
      </c>
      <c r="E1346" s="27" t="s">
        <v>66</v>
      </c>
      <c r="F1346" s="27" t="s">
        <v>89</v>
      </c>
      <c r="G1346" s="27" t="s">
        <v>69</v>
      </c>
      <c r="H1346" s="27" t="s">
        <v>69</v>
      </c>
      <c r="I1346" s="122">
        <v>769832.25806451612</v>
      </c>
      <c r="J1346" s="122"/>
      <c r="K1346" s="122"/>
      <c r="L1346" s="122">
        <v>756516.12903225806</v>
      </c>
      <c r="M1346" s="124"/>
      <c r="N1346" s="124"/>
    </row>
    <row r="1347" spans="1:14" ht="15" customHeight="1" x14ac:dyDescent="0.35">
      <c r="A1347" s="21" t="s">
        <v>1483</v>
      </c>
      <c r="B1347" s="25" t="s">
        <v>1263</v>
      </c>
      <c r="C1347" s="19" t="s">
        <v>1464</v>
      </c>
      <c r="D1347" s="26" t="s">
        <v>60</v>
      </c>
      <c r="E1347" s="27" t="s">
        <v>66</v>
      </c>
      <c r="F1347" s="27" t="s">
        <v>89</v>
      </c>
      <c r="G1347" s="27" t="s">
        <v>71</v>
      </c>
      <c r="H1347" s="27" t="s">
        <v>71</v>
      </c>
      <c r="I1347" s="122">
        <v>128296.77419354838</v>
      </c>
      <c r="J1347" s="122"/>
      <c r="K1347" s="122"/>
      <c r="L1347" s="122">
        <v>126077.41935483871</v>
      </c>
      <c r="M1347" s="124"/>
      <c r="N1347" s="124"/>
    </row>
    <row r="1348" spans="1:14" ht="15" customHeight="1" x14ac:dyDescent="0.35">
      <c r="A1348" s="22" t="s">
        <v>1484</v>
      </c>
      <c r="B1348" s="19" t="s">
        <v>1263</v>
      </c>
      <c r="C1348" s="19" t="s">
        <v>1464</v>
      </c>
      <c r="D1348" s="26" t="s">
        <v>60</v>
      </c>
      <c r="E1348" s="25" t="s">
        <v>113</v>
      </c>
      <c r="F1348" s="25" t="s">
        <v>94</v>
      </c>
      <c r="G1348" s="25" t="s">
        <v>63</v>
      </c>
      <c r="H1348" s="25" t="s">
        <v>64</v>
      </c>
      <c r="I1348" s="122">
        <v>24568400</v>
      </c>
      <c r="J1348" s="122"/>
      <c r="K1348" s="122"/>
      <c r="L1348" s="122">
        <v>24143483.870967742</v>
      </c>
      <c r="M1348" s="124"/>
      <c r="N1348" s="124"/>
    </row>
    <row r="1349" spans="1:14" ht="15" customHeight="1" x14ac:dyDescent="0.35">
      <c r="A1349" s="21" t="s">
        <v>1485</v>
      </c>
      <c r="B1349" s="19" t="s">
        <v>1263</v>
      </c>
      <c r="C1349" s="19" t="s">
        <v>1464</v>
      </c>
      <c r="D1349" s="26" t="s">
        <v>60</v>
      </c>
      <c r="E1349" s="25" t="s">
        <v>113</v>
      </c>
      <c r="F1349" s="25" t="s">
        <v>94</v>
      </c>
      <c r="G1349" s="25" t="s">
        <v>63</v>
      </c>
      <c r="H1349" s="25" t="s">
        <v>67</v>
      </c>
      <c r="I1349" s="122">
        <v>34395780.645161286</v>
      </c>
      <c r="J1349" s="122"/>
      <c r="K1349" s="122"/>
      <c r="L1349" s="122">
        <v>33800877.419354841</v>
      </c>
      <c r="M1349" s="124"/>
      <c r="N1349" s="124"/>
    </row>
    <row r="1350" spans="1:14" ht="15" customHeight="1" x14ac:dyDescent="0.35">
      <c r="A1350" s="21" t="s">
        <v>1486</v>
      </c>
      <c r="B1350" s="19" t="s">
        <v>1263</v>
      </c>
      <c r="C1350" s="19" t="s">
        <v>1464</v>
      </c>
      <c r="D1350" s="26" t="s">
        <v>60</v>
      </c>
      <c r="E1350" s="25" t="s">
        <v>113</v>
      </c>
      <c r="F1350" s="25" t="s">
        <v>94</v>
      </c>
      <c r="G1350" s="25" t="s">
        <v>69</v>
      </c>
      <c r="H1350" s="25" t="s">
        <v>69</v>
      </c>
      <c r="I1350" s="122">
        <v>818954.83870967745</v>
      </c>
      <c r="J1350" s="122"/>
      <c r="K1350" s="122"/>
      <c r="L1350" s="122">
        <v>804787.09677419357</v>
      </c>
      <c r="M1350" s="124"/>
      <c r="N1350" s="124"/>
    </row>
    <row r="1351" spans="1:14" ht="15" customHeight="1" x14ac:dyDescent="0.35">
      <c r="A1351" s="21" t="s">
        <v>1487</v>
      </c>
      <c r="B1351" s="19" t="s">
        <v>1263</v>
      </c>
      <c r="C1351" s="19" t="s">
        <v>1464</v>
      </c>
      <c r="D1351" s="26" t="s">
        <v>60</v>
      </c>
      <c r="E1351" s="25" t="s">
        <v>113</v>
      </c>
      <c r="F1351" s="25" t="s">
        <v>94</v>
      </c>
      <c r="G1351" s="25" t="s">
        <v>71</v>
      </c>
      <c r="H1351" s="25" t="s">
        <v>71</v>
      </c>
      <c r="I1351" s="122">
        <v>136477.4193548387</v>
      </c>
      <c r="J1351" s="122"/>
      <c r="K1351" s="122"/>
      <c r="L1351" s="122">
        <v>134129.03225806452</v>
      </c>
      <c r="M1351" s="124"/>
      <c r="N1351" s="124"/>
    </row>
    <row r="1352" spans="1:14" ht="15" customHeight="1" x14ac:dyDescent="0.35">
      <c r="A1352" s="24" t="s">
        <v>1488</v>
      </c>
      <c r="B1352" s="25" t="s">
        <v>1263</v>
      </c>
      <c r="C1352" s="19" t="s">
        <v>1489</v>
      </c>
      <c r="D1352" s="26" t="s">
        <v>60</v>
      </c>
      <c r="E1352" s="27" t="s">
        <v>61</v>
      </c>
      <c r="F1352" s="27" t="s">
        <v>62</v>
      </c>
      <c r="G1352" s="27" t="s">
        <v>63</v>
      </c>
      <c r="H1352" s="27" t="s">
        <v>64</v>
      </c>
      <c r="I1352" s="122">
        <v>14527806.451612903</v>
      </c>
      <c r="J1352" s="122"/>
      <c r="K1352" s="122"/>
      <c r="L1352" s="122">
        <v>14276541.935483871</v>
      </c>
      <c r="M1352" s="123"/>
      <c r="N1352" s="123"/>
    </row>
    <row r="1353" spans="1:14" ht="15" customHeight="1" x14ac:dyDescent="0.35">
      <c r="A1353" s="21" t="s">
        <v>1490</v>
      </c>
      <c r="B1353" s="25" t="s">
        <v>1263</v>
      </c>
      <c r="C1353" s="19" t="s">
        <v>1489</v>
      </c>
      <c r="D1353" s="26" t="s">
        <v>60</v>
      </c>
      <c r="E1353" s="27" t="s">
        <v>66</v>
      </c>
      <c r="F1353" s="27" t="s">
        <v>62</v>
      </c>
      <c r="G1353" s="27" t="s">
        <v>63</v>
      </c>
      <c r="H1353" s="27" t="s">
        <v>67</v>
      </c>
      <c r="I1353" s="122">
        <v>20338929.032258064</v>
      </c>
      <c r="J1353" s="122"/>
      <c r="K1353" s="122"/>
      <c r="L1353" s="122">
        <v>19987148.387096774</v>
      </c>
      <c r="M1353" s="123"/>
      <c r="N1353" s="123"/>
    </row>
    <row r="1354" spans="1:14" ht="15" customHeight="1" x14ac:dyDescent="0.35">
      <c r="A1354" s="21" t="s">
        <v>1491</v>
      </c>
      <c r="B1354" s="25" t="s">
        <v>1263</v>
      </c>
      <c r="C1354" s="19" t="s">
        <v>1489</v>
      </c>
      <c r="D1354" s="26" t="s">
        <v>60</v>
      </c>
      <c r="E1354" s="27" t="s">
        <v>66</v>
      </c>
      <c r="F1354" s="27" t="s">
        <v>62</v>
      </c>
      <c r="G1354" s="27" t="s">
        <v>69</v>
      </c>
      <c r="H1354" s="27" t="s">
        <v>69</v>
      </c>
      <c r="I1354" s="122">
        <v>484270.96774193546</v>
      </c>
      <c r="J1354" s="122"/>
      <c r="K1354" s="122"/>
      <c r="L1354" s="122">
        <v>475896.77419354836</v>
      </c>
      <c r="M1354" s="123"/>
      <c r="N1354" s="123"/>
    </row>
    <row r="1355" spans="1:14" ht="15" customHeight="1" x14ac:dyDescent="0.35">
      <c r="A1355" s="21" t="s">
        <v>1492</v>
      </c>
      <c r="B1355" s="25" t="s">
        <v>1263</v>
      </c>
      <c r="C1355" s="19" t="s">
        <v>1489</v>
      </c>
      <c r="D1355" s="26" t="s">
        <v>60</v>
      </c>
      <c r="E1355" s="27" t="s">
        <v>66</v>
      </c>
      <c r="F1355" s="27" t="s">
        <v>62</v>
      </c>
      <c r="G1355" s="27" t="s">
        <v>71</v>
      </c>
      <c r="H1355" s="27" t="s">
        <v>71</v>
      </c>
      <c r="I1355" s="122">
        <v>80709.677419354834</v>
      </c>
      <c r="J1355" s="122"/>
      <c r="K1355" s="122"/>
      <c r="L1355" s="122">
        <v>79303.225806451606</v>
      </c>
      <c r="M1355" s="123"/>
      <c r="N1355" s="123"/>
    </row>
    <row r="1356" spans="1:14" ht="15" customHeight="1" x14ac:dyDescent="0.35">
      <c r="A1356" s="22" t="s">
        <v>1493</v>
      </c>
      <c r="B1356" s="19" t="s">
        <v>1263</v>
      </c>
      <c r="C1356" s="19" t="s">
        <v>1489</v>
      </c>
      <c r="D1356" s="26" t="s">
        <v>60</v>
      </c>
      <c r="E1356" s="25" t="s">
        <v>73</v>
      </c>
      <c r="F1356" s="25" t="s">
        <v>74</v>
      </c>
      <c r="G1356" s="25" t="s">
        <v>63</v>
      </c>
      <c r="H1356" s="25" t="s">
        <v>64</v>
      </c>
      <c r="I1356" s="122">
        <v>15242412.903225806</v>
      </c>
      <c r="J1356" s="122"/>
      <c r="K1356" s="122"/>
      <c r="L1356" s="122">
        <v>14978787.096774193</v>
      </c>
      <c r="M1356" s="124"/>
      <c r="N1356" s="123"/>
    </row>
    <row r="1357" spans="1:14" ht="15" customHeight="1" x14ac:dyDescent="0.35">
      <c r="A1357" s="21" t="s">
        <v>1494</v>
      </c>
      <c r="B1357" s="19" t="s">
        <v>1263</v>
      </c>
      <c r="C1357" s="19" t="s">
        <v>1489</v>
      </c>
      <c r="D1357" s="26" t="s">
        <v>60</v>
      </c>
      <c r="E1357" s="25" t="s">
        <v>73</v>
      </c>
      <c r="F1357" s="25" t="s">
        <v>74</v>
      </c>
      <c r="G1357" s="25" t="s">
        <v>63</v>
      </c>
      <c r="H1357" s="25" t="s">
        <v>67</v>
      </c>
      <c r="I1357" s="122">
        <v>21053535.483870968</v>
      </c>
      <c r="J1357" s="122"/>
      <c r="K1357" s="122"/>
      <c r="L1357" s="122">
        <v>20689406.451612901</v>
      </c>
      <c r="M1357" s="124"/>
      <c r="N1357" s="123"/>
    </row>
    <row r="1358" spans="1:14" ht="15" customHeight="1" x14ac:dyDescent="0.35">
      <c r="A1358" s="21" t="s">
        <v>1495</v>
      </c>
      <c r="B1358" s="19" t="s">
        <v>1263</v>
      </c>
      <c r="C1358" s="19" t="s">
        <v>1489</v>
      </c>
      <c r="D1358" s="26" t="s">
        <v>60</v>
      </c>
      <c r="E1358" s="25" t="s">
        <v>73</v>
      </c>
      <c r="F1358" s="25" t="s">
        <v>74</v>
      </c>
      <c r="G1358" s="25" t="s">
        <v>69</v>
      </c>
      <c r="H1358" s="25" t="s">
        <v>69</v>
      </c>
      <c r="I1358" s="122">
        <v>508077.41935483867</v>
      </c>
      <c r="J1358" s="122"/>
      <c r="K1358" s="122"/>
      <c r="L1358" s="122">
        <v>499303.22580645158</v>
      </c>
      <c r="M1358" s="124"/>
      <c r="N1358" s="123"/>
    </row>
    <row r="1359" spans="1:14" ht="15" customHeight="1" x14ac:dyDescent="0.35">
      <c r="A1359" s="21" t="s">
        <v>1496</v>
      </c>
      <c r="B1359" s="19" t="s">
        <v>1263</v>
      </c>
      <c r="C1359" s="19" t="s">
        <v>1489</v>
      </c>
      <c r="D1359" s="26" t="s">
        <v>60</v>
      </c>
      <c r="E1359" s="25" t="s">
        <v>73</v>
      </c>
      <c r="F1359" s="25" t="s">
        <v>74</v>
      </c>
      <c r="G1359" s="25" t="s">
        <v>71</v>
      </c>
      <c r="H1359" s="25" t="s">
        <v>71</v>
      </c>
      <c r="I1359" s="122">
        <v>84670.967741935485</v>
      </c>
      <c r="J1359" s="122"/>
      <c r="K1359" s="122"/>
      <c r="L1359" s="122">
        <v>83200</v>
      </c>
      <c r="M1359" s="124"/>
      <c r="N1359" s="123"/>
    </row>
    <row r="1360" spans="1:14" ht="15" customHeight="1" x14ac:dyDescent="0.35">
      <c r="A1360" s="22" t="s">
        <v>1497</v>
      </c>
      <c r="B1360" s="25" t="s">
        <v>1263</v>
      </c>
      <c r="C1360" s="19" t="s">
        <v>1489</v>
      </c>
      <c r="D1360" s="26" t="s">
        <v>60</v>
      </c>
      <c r="E1360" s="27" t="s">
        <v>61</v>
      </c>
      <c r="F1360" s="27" t="s">
        <v>79</v>
      </c>
      <c r="G1360" s="27" t="s">
        <v>63</v>
      </c>
      <c r="H1360" s="27" t="s">
        <v>64</v>
      </c>
      <c r="I1360" s="122">
        <v>15455109.677419355</v>
      </c>
      <c r="J1360" s="122"/>
      <c r="K1360" s="122"/>
      <c r="L1360" s="122">
        <v>15187806.451612903</v>
      </c>
      <c r="M1360" s="123"/>
      <c r="N1360" s="123"/>
    </row>
    <row r="1361" spans="1:14" ht="15" customHeight="1" x14ac:dyDescent="0.35">
      <c r="A1361" s="21" t="s">
        <v>1498</v>
      </c>
      <c r="B1361" s="25" t="s">
        <v>1263</v>
      </c>
      <c r="C1361" s="19" t="s">
        <v>1489</v>
      </c>
      <c r="D1361" s="26" t="s">
        <v>60</v>
      </c>
      <c r="E1361" s="27" t="s">
        <v>66</v>
      </c>
      <c r="F1361" s="27" t="s">
        <v>79</v>
      </c>
      <c r="G1361" s="27" t="s">
        <v>63</v>
      </c>
      <c r="H1361" s="27" t="s">
        <v>67</v>
      </c>
      <c r="I1361" s="122">
        <v>21637161.290322579</v>
      </c>
      <c r="J1361" s="122"/>
      <c r="K1361" s="122"/>
      <c r="L1361" s="122">
        <v>21262929.032258064</v>
      </c>
      <c r="M1361" s="123"/>
      <c r="N1361" s="123"/>
    </row>
    <row r="1362" spans="1:14" ht="15" customHeight="1" x14ac:dyDescent="0.35">
      <c r="A1362" s="21" t="s">
        <v>1499</v>
      </c>
      <c r="B1362" s="25" t="s">
        <v>1263</v>
      </c>
      <c r="C1362" s="19" t="s">
        <v>1489</v>
      </c>
      <c r="D1362" s="26" t="s">
        <v>60</v>
      </c>
      <c r="E1362" s="27" t="s">
        <v>66</v>
      </c>
      <c r="F1362" s="27" t="s">
        <v>79</v>
      </c>
      <c r="G1362" s="27" t="s">
        <v>69</v>
      </c>
      <c r="H1362" s="27" t="s">
        <v>69</v>
      </c>
      <c r="I1362" s="122">
        <v>515187.09677419352</v>
      </c>
      <c r="J1362" s="122"/>
      <c r="K1362" s="122"/>
      <c r="L1362" s="122">
        <v>506270.96774193546</v>
      </c>
      <c r="M1362" s="123"/>
      <c r="N1362" s="123"/>
    </row>
    <row r="1363" spans="1:14" ht="15" customHeight="1" x14ac:dyDescent="0.35">
      <c r="A1363" s="21" t="s">
        <v>1500</v>
      </c>
      <c r="B1363" s="25" t="s">
        <v>1263</v>
      </c>
      <c r="C1363" s="19" t="s">
        <v>1489</v>
      </c>
      <c r="D1363" s="26" t="s">
        <v>60</v>
      </c>
      <c r="E1363" s="27" t="s">
        <v>66</v>
      </c>
      <c r="F1363" s="27" t="s">
        <v>79</v>
      </c>
      <c r="G1363" s="27" t="s">
        <v>71</v>
      </c>
      <c r="H1363" s="27" t="s">
        <v>71</v>
      </c>
      <c r="I1363" s="122">
        <v>85858.06451612903</v>
      </c>
      <c r="J1363" s="122"/>
      <c r="K1363" s="122"/>
      <c r="L1363" s="122">
        <v>84374.193548387091</v>
      </c>
      <c r="M1363" s="123"/>
      <c r="N1363" s="123"/>
    </row>
    <row r="1364" spans="1:14" ht="15" customHeight="1" x14ac:dyDescent="0.35">
      <c r="A1364" s="22" t="s">
        <v>1501</v>
      </c>
      <c r="B1364" s="19" t="s">
        <v>1263</v>
      </c>
      <c r="C1364" s="19" t="s">
        <v>1489</v>
      </c>
      <c r="D1364" s="26" t="s">
        <v>60</v>
      </c>
      <c r="E1364" s="25" t="s">
        <v>113</v>
      </c>
      <c r="F1364" s="25" t="s">
        <v>84</v>
      </c>
      <c r="G1364" s="25" t="s">
        <v>63</v>
      </c>
      <c r="H1364" s="25" t="s">
        <v>64</v>
      </c>
      <c r="I1364" s="122">
        <v>16441612.903225806</v>
      </c>
      <c r="J1364" s="122"/>
      <c r="K1364" s="122"/>
      <c r="L1364" s="122">
        <v>16157238.709677419</v>
      </c>
      <c r="M1364" s="124"/>
      <c r="N1364" s="124"/>
    </row>
    <row r="1365" spans="1:14" ht="15" customHeight="1" x14ac:dyDescent="0.35">
      <c r="A1365" s="21" t="s">
        <v>1502</v>
      </c>
      <c r="B1365" s="19" t="s">
        <v>1263</v>
      </c>
      <c r="C1365" s="19" t="s">
        <v>1489</v>
      </c>
      <c r="D1365" s="26" t="s">
        <v>60</v>
      </c>
      <c r="E1365" s="25" t="s">
        <v>113</v>
      </c>
      <c r="F1365" s="25" t="s">
        <v>84</v>
      </c>
      <c r="G1365" s="25" t="s">
        <v>63</v>
      </c>
      <c r="H1365" s="25" t="s">
        <v>67</v>
      </c>
      <c r="I1365" s="122">
        <v>23018258.064516127</v>
      </c>
      <c r="J1365" s="122"/>
      <c r="K1365" s="122"/>
      <c r="L1365" s="122">
        <v>22620141.935483869</v>
      </c>
      <c r="M1365" s="124"/>
      <c r="N1365" s="124"/>
    </row>
    <row r="1366" spans="1:14" ht="15" customHeight="1" x14ac:dyDescent="0.35">
      <c r="A1366" s="21" t="s">
        <v>1503</v>
      </c>
      <c r="B1366" s="19" t="s">
        <v>1263</v>
      </c>
      <c r="C1366" s="19" t="s">
        <v>1489</v>
      </c>
      <c r="D1366" s="26" t="s">
        <v>60</v>
      </c>
      <c r="E1366" s="25" t="s">
        <v>113</v>
      </c>
      <c r="F1366" s="25" t="s">
        <v>84</v>
      </c>
      <c r="G1366" s="25" t="s">
        <v>69</v>
      </c>
      <c r="H1366" s="25" t="s">
        <v>69</v>
      </c>
      <c r="I1366" s="122">
        <v>548051.61290322582</v>
      </c>
      <c r="J1366" s="122"/>
      <c r="K1366" s="122"/>
      <c r="L1366" s="122">
        <v>538567.74193548388</v>
      </c>
      <c r="M1366" s="124"/>
      <c r="N1366" s="124"/>
    </row>
    <row r="1367" spans="1:14" ht="15" customHeight="1" x14ac:dyDescent="0.35">
      <c r="A1367" s="21" t="s">
        <v>1504</v>
      </c>
      <c r="B1367" s="19" t="s">
        <v>1263</v>
      </c>
      <c r="C1367" s="19" t="s">
        <v>1489</v>
      </c>
      <c r="D1367" s="26" t="s">
        <v>60</v>
      </c>
      <c r="E1367" s="25" t="s">
        <v>113</v>
      </c>
      <c r="F1367" s="25" t="s">
        <v>84</v>
      </c>
      <c r="G1367" s="25" t="s">
        <v>71</v>
      </c>
      <c r="H1367" s="25" t="s">
        <v>71</v>
      </c>
      <c r="I1367" s="122">
        <v>91341.93548387097</v>
      </c>
      <c r="J1367" s="122"/>
      <c r="K1367" s="122"/>
      <c r="L1367" s="122">
        <v>89767.741935483864</v>
      </c>
      <c r="M1367" s="124"/>
      <c r="N1367" s="124"/>
    </row>
    <row r="1368" spans="1:14" ht="15" customHeight="1" x14ac:dyDescent="0.35">
      <c r="A1368" s="22" t="s">
        <v>1505</v>
      </c>
      <c r="B1368" s="25" t="s">
        <v>1263</v>
      </c>
      <c r="C1368" s="19" t="s">
        <v>1489</v>
      </c>
      <c r="D1368" s="26" t="s">
        <v>60</v>
      </c>
      <c r="E1368" s="27" t="s">
        <v>61</v>
      </c>
      <c r="F1368" s="27" t="s">
        <v>89</v>
      </c>
      <c r="G1368" s="27" t="s">
        <v>63</v>
      </c>
      <c r="H1368" s="27" t="s">
        <v>64</v>
      </c>
      <c r="I1368" s="122">
        <v>17491070.967741936</v>
      </c>
      <c r="J1368" s="122"/>
      <c r="K1368" s="122"/>
      <c r="L1368" s="122">
        <v>17188554.838709679</v>
      </c>
      <c r="M1368" s="124"/>
      <c r="N1368" s="124"/>
    </row>
    <row r="1369" spans="1:14" ht="15" customHeight="1" x14ac:dyDescent="0.35">
      <c r="A1369" s="21" t="s">
        <v>1506</v>
      </c>
      <c r="B1369" s="25" t="s">
        <v>1263</v>
      </c>
      <c r="C1369" s="19" t="s">
        <v>1489</v>
      </c>
      <c r="D1369" s="26" t="s">
        <v>60</v>
      </c>
      <c r="E1369" s="27" t="s">
        <v>66</v>
      </c>
      <c r="F1369" s="27" t="s">
        <v>89</v>
      </c>
      <c r="G1369" s="27" t="s">
        <v>63</v>
      </c>
      <c r="H1369" s="27" t="s">
        <v>67</v>
      </c>
      <c r="I1369" s="122">
        <v>24487496.774193548</v>
      </c>
      <c r="J1369" s="122"/>
      <c r="K1369" s="122"/>
      <c r="L1369" s="122">
        <v>24063987.096774194</v>
      </c>
      <c r="M1369" s="124"/>
      <c r="N1369" s="124"/>
    </row>
    <row r="1370" spans="1:14" ht="15" customHeight="1" x14ac:dyDescent="0.35">
      <c r="A1370" s="21" t="s">
        <v>1507</v>
      </c>
      <c r="B1370" s="25" t="s">
        <v>1263</v>
      </c>
      <c r="C1370" s="19" t="s">
        <v>1489</v>
      </c>
      <c r="D1370" s="26" t="s">
        <v>60</v>
      </c>
      <c r="E1370" s="27" t="s">
        <v>66</v>
      </c>
      <c r="F1370" s="27" t="s">
        <v>89</v>
      </c>
      <c r="G1370" s="27" t="s">
        <v>69</v>
      </c>
      <c r="H1370" s="27" t="s">
        <v>69</v>
      </c>
      <c r="I1370" s="122">
        <v>583045.16129032255</v>
      </c>
      <c r="J1370" s="122"/>
      <c r="K1370" s="122"/>
      <c r="L1370" s="122">
        <v>572954.83870967745</v>
      </c>
      <c r="M1370" s="124"/>
      <c r="N1370" s="124"/>
    </row>
    <row r="1371" spans="1:14" ht="15" customHeight="1" x14ac:dyDescent="0.35">
      <c r="A1371" s="21" t="s">
        <v>1508</v>
      </c>
      <c r="B1371" s="25" t="s">
        <v>1263</v>
      </c>
      <c r="C1371" s="19" t="s">
        <v>1489</v>
      </c>
      <c r="D1371" s="26" t="s">
        <v>60</v>
      </c>
      <c r="E1371" s="27" t="s">
        <v>66</v>
      </c>
      <c r="F1371" s="27" t="s">
        <v>89</v>
      </c>
      <c r="G1371" s="27" t="s">
        <v>71</v>
      </c>
      <c r="H1371" s="27" t="s">
        <v>71</v>
      </c>
      <c r="I1371" s="122">
        <v>97187.096774193546</v>
      </c>
      <c r="J1371" s="122"/>
      <c r="K1371" s="122"/>
      <c r="L1371" s="122">
        <v>95509.677419354834</v>
      </c>
      <c r="M1371" s="124"/>
      <c r="N1371" s="124"/>
    </row>
    <row r="1372" spans="1:14" ht="15" customHeight="1" x14ac:dyDescent="0.35">
      <c r="A1372" s="22" t="s">
        <v>1509</v>
      </c>
      <c r="B1372" s="19" t="s">
        <v>1263</v>
      </c>
      <c r="C1372" s="19" t="s">
        <v>1489</v>
      </c>
      <c r="D1372" s="26" t="s">
        <v>60</v>
      </c>
      <c r="E1372" s="25" t="s">
        <v>113</v>
      </c>
      <c r="F1372" s="25" t="s">
        <v>94</v>
      </c>
      <c r="G1372" s="25" t="s">
        <v>63</v>
      </c>
      <c r="H1372" s="25" t="s">
        <v>64</v>
      </c>
      <c r="I1372" s="122">
        <v>18607548.387096774</v>
      </c>
      <c r="J1372" s="122"/>
      <c r="K1372" s="122"/>
      <c r="L1372" s="122">
        <v>18285716.129032258</v>
      </c>
      <c r="M1372" s="124"/>
      <c r="N1372" s="124"/>
    </row>
    <row r="1373" spans="1:14" ht="15" customHeight="1" x14ac:dyDescent="0.35">
      <c r="A1373" s="21" t="s">
        <v>1510</v>
      </c>
      <c r="B1373" s="19" t="s">
        <v>1263</v>
      </c>
      <c r="C1373" s="19" t="s">
        <v>1489</v>
      </c>
      <c r="D1373" s="26" t="s">
        <v>60</v>
      </c>
      <c r="E1373" s="25" t="s">
        <v>113</v>
      </c>
      <c r="F1373" s="25" t="s">
        <v>94</v>
      </c>
      <c r="G1373" s="25" t="s">
        <v>63</v>
      </c>
      <c r="H1373" s="25" t="s">
        <v>67</v>
      </c>
      <c r="I1373" s="122">
        <v>26050529.032258064</v>
      </c>
      <c r="J1373" s="122"/>
      <c r="K1373" s="122"/>
      <c r="L1373" s="122">
        <v>25599974.193548385</v>
      </c>
      <c r="M1373" s="124"/>
      <c r="N1373" s="124"/>
    </row>
    <row r="1374" spans="1:14" ht="15" customHeight="1" x14ac:dyDescent="0.35">
      <c r="A1374" s="21" t="s">
        <v>1511</v>
      </c>
      <c r="B1374" s="19" t="s">
        <v>1263</v>
      </c>
      <c r="C1374" s="19" t="s">
        <v>1489</v>
      </c>
      <c r="D1374" s="26" t="s">
        <v>60</v>
      </c>
      <c r="E1374" s="25" t="s">
        <v>113</v>
      </c>
      <c r="F1374" s="25" t="s">
        <v>94</v>
      </c>
      <c r="G1374" s="25" t="s">
        <v>69</v>
      </c>
      <c r="H1374" s="25" t="s">
        <v>69</v>
      </c>
      <c r="I1374" s="122">
        <v>620258.06451612897</v>
      </c>
      <c r="J1374" s="122"/>
      <c r="K1374" s="122"/>
      <c r="L1374" s="122">
        <v>609522.58064516122</v>
      </c>
      <c r="M1374" s="124"/>
      <c r="N1374" s="124"/>
    </row>
    <row r="1375" spans="1:14" ht="15" customHeight="1" x14ac:dyDescent="0.35">
      <c r="A1375" s="21" t="s">
        <v>1512</v>
      </c>
      <c r="B1375" s="19" t="s">
        <v>1263</v>
      </c>
      <c r="C1375" s="19" t="s">
        <v>1489</v>
      </c>
      <c r="D1375" s="26" t="s">
        <v>60</v>
      </c>
      <c r="E1375" s="25" t="s">
        <v>113</v>
      </c>
      <c r="F1375" s="25" t="s">
        <v>94</v>
      </c>
      <c r="G1375" s="25" t="s">
        <v>71</v>
      </c>
      <c r="H1375" s="25" t="s">
        <v>71</v>
      </c>
      <c r="I1375" s="122">
        <v>103367.74193548386</v>
      </c>
      <c r="J1375" s="122"/>
      <c r="K1375" s="122"/>
      <c r="L1375" s="122">
        <v>101574.19354838709</v>
      </c>
      <c r="M1375" s="124"/>
      <c r="N1375" s="124"/>
    </row>
    <row r="1376" spans="1:14" ht="29.25" customHeight="1" x14ac:dyDescent="0.35">
      <c r="A1376" s="24" t="s">
        <v>1513</v>
      </c>
      <c r="B1376" s="25" t="s">
        <v>1263</v>
      </c>
      <c r="C1376" s="19" t="s">
        <v>1514</v>
      </c>
      <c r="D1376" s="26" t="s">
        <v>60</v>
      </c>
      <c r="E1376" s="27" t="s">
        <v>61</v>
      </c>
      <c r="F1376" s="27" t="s">
        <v>62</v>
      </c>
      <c r="G1376" s="27" t="s">
        <v>63</v>
      </c>
      <c r="H1376" s="27" t="s">
        <v>64</v>
      </c>
      <c r="I1376" s="122">
        <v>12200838.709677419</v>
      </c>
      <c r="J1376" s="122"/>
      <c r="K1376" s="122"/>
      <c r="L1376" s="122">
        <v>11989819.354838708</v>
      </c>
      <c r="M1376" s="123"/>
      <c r="N1376" s="123"/>
    </row>
    <row r="1377" spans="1:14" ht="29.25" customHeight="1" x14ac:dyDescent="0.35">
      <c r="A1377" s="21" t="s">
        <v>1515</v>
      </c>
      <c r="B1377" s="25" t="s">
        <v>1263</v>
      </c>
      <c r="C1377" s="19" t="s">
        <v>1514</v>
      </c>
      <c r="D1377" s="26" t="s">
        <v>60</v>
      </c>
      <c r="E1377" s="27" t="s">
        <v>66</v>
      </c>
      <c r="F1377" s="27" t="s">
        <v>62</v>
      </c>
      <c r="G1377" s="27" t="s">
        <v>63</v>
      </c>
      <c r="H1377" s="27" t="s">
        <v>67</v>
      </c>
      <c r="I1377" s="122">
        <v>17081174.193548385</v>
      </c>
      <c r="J1377" s="122"/>
      <c r="K1377" s="122"/>
      <c r="L1377" s="122">
        <v>16785754.838709679</v>
      </c>
      <c r="M1377" s="123"/>
      <c r="N1377" s="123"/>
    </row>
    <row r="1378" spans="1:14" ht="29.25" customHeight="1" x14ac:dyDescent="0.35">
      <c r="A1378" s="21" t="s">
        <v>1516</v>
      </c>
      <c r="B1378" s="25" t="s">
        <v>1263</v>
      </c>
      <c r="C1378" s="19" t="s">
        <v>1514</v>
      </c>
      <c r="D1378" s="26" t="s">
        <v>60</v>
      </c>
      <c r="E1378" s="27" t="s">
        <v>66</v>
      </c>
      <c r="F1378" s="27" t="s">
        <v>62</v>
      </c>
      <c r="G1378" s="27" t="s">
        <v>69</v>
      </c>
      <c r="H1378" s="27" t="s">
        <v>69</v>
      </c>
      <c r="I1378" s="122">
        <v>406683.87096774194</v>
      </c>
      <c r="J1378" s="122"/>
      <c r="K1378" s="122"/>
      <c r="L1378" s="122">
        <v>399651.61290322582</v>
      </c>
      <c r="M1378" s="123"/>
      <c r="N1378" s="123"/>
    </row>
    <row r="1379" spans="1:14" ht="29.25" customHeight="1" x14ac:dyDescent="0.35">
      <c r="A1379" s="21" t="s">
        <v>1517</v>
      </c>
      <c r="B1379" s="25" t="s">
        <v>1263</v>
      </c>
      <c r="C1379" s="19" t="s">
        <v>1514</v>
      </c>
      <c r="D1379" s="26" t="s">
        <v>60</v>
      </c>
      <c r="E1379" s="27" t="s">
        <v>66</v>
      </c>
      <c r="F1379" s="27" t="s">
        <v>62</v>
      </c>
      <c r="G1379" s="27" t="s">
        <v>71</v>
      </c>
      <c r="H1379" s="27" t="s">
        <v>71</v>
      </c>
      <c r="I1379" s="122">
        <v>67780.645161290318</v>
      </c>
      <c r="J1379" s="122"/>
      <c r="K1379" s="122"/>
      <c r="L1379" s="122">
        <v>66606.451612903227</v>
      </c>
      <c r="M1379" s="123"/>
      <c r="N1379" s="123"/>
    </row>
    <row r="1380" spans="1:14" ht="29.25" customHeight="1" x14ac:dyDescent="0.35">
      <c r="A1380" s="22" t="s">
        <v>1518</v>
      </c>
      <c r="B1380" s="19" t="s">
        <v>1263</v>
      </c>
      <c r="C1380" s="19" t="s">
        <v>1514</v>
      </c>
      <c r="D1380" s="26" t="s">
        <v>60</v>
      </c>
      <c r="E1380" s="25" t="s">
        <v>73</v>
      </c>
      <c r="F1380" s="25" t="s">
        <v>74</v>
      </c>
      <c r="G1380" s="25" t="s">
        <v>63</v>
      </c>
      <c r="H1380" s="25" t="s">
        <v>64</v>
      </c>
      <c r="I1380" s="122">
        <v>12915458.064516129</v>
      </c>
      <c r="J1380" s="122"/>
      <c r="K1380" s="122"/>
      <c r="L1380" s="122">
        <v>12692077.419354839</v>
      </c>
      <c r="M1380" s="124"/>
      <c r="N1380" s="123"/>
    </row>
    <row r="1381" spans="1:14" ht="29.25" customHeight="1" x14ac:dyDescent="0.35">
      <c r="A1381" s="21" t="s">
        <v>1519</v>
      </c>
      <c r="B1381" s="19" t="s">
        <v>1263</v>
      </c>
      <c r="C1381" s="19" t="s">
        <v>1514</v>
      </c>
      <c r="D1381" s="26" t="s">
        <v>60</v>
      </c>
      <c r="E1381" s="25" t="s">
        <v>73</v>
      </c>
      <c r="F1381" s="25" t="s">
        <v>74</v>
      </c>
      <c r="G1381" s="25" t="s">
        <v>63</v>
      </c>
      <c r="H1381" s="25" t="s">
        <v>67</v>
      </c>
      <c r="I1381" s="122">
        <v>17795780.64516129</v>
      </c>
      <c r="J1381" s="122"/>
      <c r="K1381" s="122"/>
      <c r="L1381" s="122">
        <v>17487987.096774194</v>
      </c>
      <c r="M1381" s="124"/>
      <c r="N1381" s="123"/>
    </row>
    <row r="1382" spans="1:14" ht="29.25" customHeight="1" x14ac:dyDescent="0.35">
      <c r="A1382" s="21" t="s">
        <v>1520</v>
      </c>
      <c r="B1382" s="19" t="s">
        <v>1263</v>
      </c>
      <c r="C1382" s="19" t="s">
        <v>1514</v>
      </c>
      <c r="D1382" s="26" t="s">
        <v>60</v>
      </c>
      <c r="E1382" s="25" t="s">
        <v>73</v>
      </c>
      <c r="F1382" s="25" t="s">
        <v>74</v>
      </c>
      <c r="G1382" s="25" t="s">
        <v>69</v>
      </c>
      <c r="H1382" s="25" t="s">
        <v>69</v>
      </c>
      <c r="I1382" s="122">
        <v>430516.12903225806</v>
      </c>
      <c r="J1382" s="122"/>
      <c r="K1382" s="122"/>
      <c r="L1382" s="122">
        <v>423070.96774193546</v>
      </c>
      <c r="M1382" s="124"/>
      <c r="N1382" s="123"/>
    </row>
    <row r="1383" spans="1:14" ht="29.25" customHeight="1" x14ac:dyDescent="0.35">
      <c r="A1383" s="21" t="s">
        <v>1521</v>
      </c>
      <c r="B1383" s="19" t="s">
        <v>1263</v>
      </c>
      <c r="C1383" s="19" t="s">
        <v>1514</v>
      </c>
      <c r="D1383" s="26" t="s">
        <v>60</v>
      </c>
      <c r="E1383" s="25" t="s">
        <v>73</v>
      </c>
      <c r="F1383" s="25" t="s">
        <v>74</v>
      </c>
      <c r="G1383" s="25" t="s">
        <v>71</v>
      </c>
      <c r="H1383" s="25" t="s">
        <v>71</v>
      </c>
      <c r="I1383" s="122">
        <v>71767.741935483864</v>
      </c>
      <c r="J1383" s="122"/>
      <c r="K1383" s="122"/>
      <c r="L1383" s="122">
        <v>70516.129032258061</v>
      </c>
      <c r="M1383" s="124"/>
      <c r="N1383" s="123"/>
    </row>
    <row r="1384" spans="1:14" ht="29.25" customHeight="1" x14ac:dyDescent="0.35">
      <c r="A1384" s="22" t="s">
        <v>1522</v>
      </c>
      <c r="B1384" s="25" t="s">
        <v>1263</v>
      </c>
      <c r="C1384" s="19" t="s">
        <v>1514</v>
      </c>
      <c r="D1384" s="26" t="s">
        <v>60</v>
      </c>
      <c r="E1384" s="27" t="s">
        <v>61</v>
      </c>
      <c r="F1384" s="27" t="s">
        <v>79</v>
      </c>
      <c r="G1384" s="27" t="s">
        <v>63</v>
      </c>
      <c r="H1384" s="27" t="s">
        <v>64</v>
      </c>
      <c r="I1384" s="122">
        <v>12979625.806451613</v>
      </c>
      <c r="J1384" s="122"/>
      <c r="K1384" s="122"/>
      <c r="L1384" s="122">
        <v>12755122.580645161</v>
      </c>
      <c r="M1384" s="123"/>
      <c r="N1384" s="123"/>
    </row>
    <row r="1385" spans="1:14" ht="29.25" customHeight="1" x14ac:dyDescent="0.35">
      <c r="A1385" s="21" t="s">
        <v>1523</v>
      </c>
      <c r="B1385" s="25" t="s">
        <v>1263</v>
      </c>
      <c r="C1385" s="19" t="s">
        <v>1514</v>
      </c>
      <c r="D1385" s="26" t="s">
        <v>60</v>
      </c>
      <c r="E1385" s="27" t="s">
        <v>66</v>
      </c>
      <c r="F1385" s="27" t="s">
        <v>79</v>
      </c>
      <c r="G1385" s="27" t="s">
        <v>63</v>
      </c>
      <c r="H1385" s="27" t="s">
        <v>67</v>
      </c>
      <c r="I1385" s="122">
        <v>18171458.064516127</v>
      </c>
      <c r="J1385" s="122"/>
      <c r="K1385" s="122"/>
      <c r="L1385" s="122">
        <v>17857174.193548385</v>
      </c>
      <c r="M1385" s="123"/>
      <c r="N1385" s="123"/>
    </row>
    <row r="1386" spans="1:14" ht="29.25" customHeight="1" x14ac:dyDescent="0.35">
      <c r="A1386" s="21" t="s">
        <v>1524</v>
      </c>
      <c r="B1386" s="25" t="s">
        <v>1263</v>
      </c>
      <c r="C1386" s="19" t="s">
        <v>1514</v>
      </c>
      <c r="D1386" s="26" t="s">
        <v>60</v>
      </c>
      <c r="E1386" s="27" t="s">
        <v>66</v>
      </c>
      <c r="F1386" s="27" t="s">
        <v>79</v>
      </c>
      <c r="G1386" s="27" t="s">
        <v>69</v>
      </c>
      <c r="H1386" s="27" t="s">
        <v>69</v>
      </c>
      <c r="I1386" s="122">
        <v>432645.16129032255</v>
      </c>
      <c r="J1386" s="122"/>
      <c r="K1386" s="122"/>
      <c r="L1386" s="122">
        <v>425161.29032258061</v>
      </c>
      <c r="M1386" s="123"/>
      <c r="N1386" s="123"/>
    </row>
    <row r="1387" spans="1:14" ht="29.25" customHeight="1" x14ac:dyDescent="0.35">
      <c r="A1387" s="21" t="s">
        <v>1525</v>
      </c>
      <c r="B1387" s="25" t="s">
        <v>1263</v>
      </c>
      <c r="C1387" s="19" t="s">
        <v>1514</v>
      </c>
      <c r="D1387" s="26" t="s">
        <v>60</v>
      </c>
      <c r="E1387" s="27" t="s">
        <v>66</v>
      </c>
      <c r="F1387" s="27" t="s">
        <v>79</v>
      </c>
      <c r="G1387" s="27" t="s">
        <v>71</v>
      </c>
      <c r="H1387" s="27" t="s">
        <v>71</v>
      </c>
      <c r="I1387" s="122">
        <v>72116.129032258061</v>
      </c>
      <c r="J1387" s="122"/>
      <c r="K1387" s="122"/>
      <c r="L1387" s="122">
        <v>70877.419354838712</v>
      </c>
      <c r="M1387" s="123"/>
      <c r="N1387" s="123"/>
    </row>
    <row r="1388" spans="1:14" ht="29.25" customHeight="1" x14ac:dyDescent="0.35">
      <c r="A1388" s="22" t="s">
        <v>1526</v>
      </c>
      <c r="B1388" s="19" t="s">
        <v>1263</v>
      </c>
      <c r="C1388" s="19" t="s">
        <v>1514</v>
      </c>
      <c r="D1388" s="26" t="s">
        <v>60</v>
      </c>
      <c r="E1388" s="25" t="s">
        <v>113</v>
      </c>
      <c r="F1388" s="25" t="s">
        <v>84</v>
      </c>
      <c r="G1388" s="25" t="s">
        <v>63</v>
      </c>
      <c r="H1388" s="25" t="s">
        <v>64</v>
      </c>
      <c r="I1388" s="122">
        <v>13808090.322580645</v>
      </c>
      <c r="J1388" s="122"/>
      <c r="K1388" s="122"/>
      <c r="L1388" s="122">
        <v>13569264.516129032</v>
      </c>
      <c r="M1388" s="124"/>
      <c r="N1388" s="124"/>
    </row>
    <row r="1389" spans="1:14" ht="29.25" customHeight="1" x14ac:dyDescent="0.35">
      <c r="A1389" s="21" t="s">
        <v>1527</v>
      </c>
      <c r="B1389" s="19" t="s">
        <v>1263</v>
      </c>
      <c r="C1389" s="19" t="s">
        <v>1514</v>
      </c>
      <c r="D1389" s="26" t="s">
        <v>60</v>
      </c>
      <c r="E1389" s="25" t="s">
        <v>113</v>
      </c>
      <c r="F1389" s="25" t="s">
        <v>84</v>
      </c>
      <c r="G1389" s="25" t="s">
        <v>63</v>
      </c>
      <c r="H1389" s="25" t="s">
        <v>67</v>
      </c>
      <c r="I1389" s="122">
        <v>19331341.935483869</v>
      </c>
      <c r="J1389" s="122"/>
      <c r="K1389" s="122"/>
      <c r="L1389" s="122">
        <v>18996993.548387095</v>
      </c>
      <c r="M1389" s="124"/>
      <c r="N1389" s="124"/>
    </row>
    <row r="1390" spans="1:14" ht="29.25" customHeight="1" x14ac:dyDescent="0.35">
      <c r="A1390" s="21" t="s">
        <v>1528</v>
      </c>
      <c r="B1390" s="19" t="s">
        <v>1263</v>
      </c>
      <c r="C1390" s="19" t="s">
        <v>1514</v>
      </c>
      <c r="D1390" s="26" t="s">
        <v>60</v>
      </c>
      <c r="E1390" s="25" t="s">
        <v>113</v>
      </c>
      <c r="F1390" s="25" t="s">
        <v>84</v>
      </c>
      <c r="G1390" s="25" t="s">
        <v>69</v>
      </c>
      <c r="H1390" s="25" t="s">
        <v>69</v>
      </c>
      <c r="I1390" s="122">
        <v>460283.87096774194</v>
      </c>
      <c r="J1390" s="122"/>
      <c r="K1390" s="122"/>
      <c r="L1390" s="122">
        <v>452322.58064516127</v>
      </c>
      <c r="M1390" s="124"/>
      <c r="N1390" s="124"/>
    </row>
    <row r="1391" spans="1:14" ht="29.25" customHeight="1" x14ac:dyDescent="0.35">
      <c r="A1391" s="21" t="s">
        <v>1529</v>
      </c>
      <c r="B1391" s="19" t="s">
        <v>1263</v>
      </c>
      <c r="C1391" s="19" t="s">
        <v>1514</v>
      </c>
      <c r="D1391" s="26" t="s">
        <v>60</v>
      </c>
      <c r="E1391" s="25" t="s">
        <v>113</v>
      </c>
      <c r="F1391" s="25" t="s">
        <v>84</v>
      </c>
      <c r="G1391" s="25" t="s">
        <v>71</v>
      </c>
      <c r="H1391" s="25" t="s">
        <v>71</v>
      </c>
      <c r="I1391" s="122">
        <v>76709.677419354834</v>
      </c>
      <c r="J1391" s="122"/>
      <c r="K1391" s="122"/>
      <c r="L1391" s="122">
        <v>75380.645161290318</v>
      </c>
      <c r="M1391" s="124"/>
      <c r="N1391" s="124"/>
    </row>
    <row r="1392" spans="1:14" ht="29.25" customHeight="1" x14ac:dyDescent="0.35">
      <c r="A1392" s="22" t="s">
        <v>1530</v>
      </c>
      <c r="B1392" s="25" t="s">
        <v>1263</v>
      </c>
      <c r="C1392" s="19" t="s">
        <v>1514</v>
      </c>
      <c r="D1392" s="26" t="s">
        <v>60</v>
      </c>
      <c r="E1392" s="27" t="s">
        <v>61</v>
      </c>
      <c r="F1392" s="27" t="s">
        <v>89</v>
      </c>
      <c r="G1392" s="27" t="s">
        <v>63</v>
      </c>
      <c r="H1392" s="27" t="s">
        <v>64</v>
      </c>
      <c r="I1392" s="122">
        <v>14689483.870967742</v>
      </c>
      <c r="J1392" s="122"/>
      <c r="K1392" s="122"/>
      <c r="L1392" s="122">
        <v>14435419.354838708</v>
      </c>
      <c r="M1392" s="124"/>
      <c r="N1392" s="124"/>
    </row>
    <row r="1393" spans="1:14" ht="29.25" customHeight="1" x14ac:dyDescent="0.35">
      <c r="A1393" s="21" t="s">
        <v>1531</v>
      </c>
      <c r="B1393" s="25" t="s">
        <v>1263</v>
      </c>
      <c r="C1393" s="19" t="s">
        <v>1514</v>
      </c>
      <c r="D1393" s="26" t="s">
        <v>60</v>
      </c>
      <c r="E1393" s="27" t="s">
        <v>66</v>
      </c>
      <c r="F1393" s="27" t="s">
        <v>89</v>
      </c>
      <c r="G1393" s="27" t="s">
        <v>63</v>
      </c>
      <c r="H1393" s="27" t="s">
        <v>67</v>
      </c>
      <c r="I1393" s="122">
        <v>20565264.516129032</v>
      </c>
      <c r="J1393" s="122"/>
      <c r="K1393" s="122"/>
      <c r="L1393" s="122">
        <v>20209561.290322579</v>
      </c>
      <c r="M1393" s="124"/>
      <c r="N1393" s="124"/>
    </row>
    <row r="1394" spans="1:14" ht="29.25" customHeight="1" x14ac:dyDescent="0.35">
      <c r="A1394" s="21" t="s">
        <v>1532</v>
      </c>
      <c r="B1394" s="25" t="s">
        <v>1263</v>
      </c>
      <c r="C1394" s="19" t="s">
        <v>1514</v>
      </c>
      <c r="D1394" s="26" t="s">
        <v>60</v>
      </c>
      <c r="E1394" s="27" t="s">
        <v>66</v>
      </c>
      <c r="F1394" s="27" t="s">
        <v>89</v>
      </c>
      <c r="G1394" s="27" t="s">
        <v>69</v>
      </c>
      <c r="H1394" s="27" t="s">
        <v>69</v>
      </c>
      <c r="I1394" s="122">
        <v>489651.61290322582</v>
      </c>
      <c r="J1394" s="122"/>
      <c r="K1394" s="122"/>
      <c r="L1394" s="122">
        <v>481174.19354838709</v>
      </c>
      <c r="M1394" s="124"/>
      <c r="N1394" s="124"/>
    </row>
    <row r="1395" spans="1:14" ht="29.25" customHeight="1" x14ac:dyDescent="0.35">
      <c r="A1395" s="21" t="s">
        <v>1533</v>
      </c>
      <c r="B1395" s="25" t="s">
        <v>1263</v>
      </c>
      <c r="C1395" s="19" t="s">
        <v>1514</v>
      </c>
      <c r="D1395" s="26" t="s">
        <v>60</v>
      </c>
      <c r="E1395" s="27" t="s">
        <v>66</v>
      </c>
      <c r="F1395" s="27" t="s">
        <v>89</v>
      </c>
      <c r="G1395" s="27" t="s">
        <v>71</v>
      </c>
      <c r="H1395" s="27" t="s">
        <v>71</v>
      </c>
      <c r="I1395" s="122">
        <v>81612.903225806454</v>
      </c>
      <c r="J1395" s="122"/>
      <c r="K1395" s="122"/>
      <c r="L1395" s="122">
        <v>80193.548387096773</v>
      </c>
      <c r="M1395" s="124"/>
      <c r="N1395" s="124"/>
    </row>
    <row r="1396" spans="1:14" ht="29.25" customHeight="1" x14ac:dyDescent="0.35">
      <c r="A1396" s="22" t="s">
        <v>1534</v>
      </c>
      <c r="B1396" s="19" t="s">
        <v>1263</v>
      </c>
      <c r="C1396" s="19" t="s">
        <v>1514</v>
      </c>
      <c r="D1396" s="26" t="s">
        <v>60</v>
      </c>
      <c r="E1396" s="25" t="s">
        <v>113</v>
      </c>
      <c r="F1396" s="25" t="s">
        <v>94</v>
      </c>
      <c r="G1396" s="25" t="s">
        <v>63</v>
      </c>
      <c r="H1396" s="25" t="s">
        <v>64</v>
      </c>
      <c r="I1396" s="122">
        <v>15627083.870967742</v>
      </c>
      <c r="J1396" s="122"/>
      <c r="K1396" s="122"/>
      <c r="L1396" s="122">
        <v>15356812.903225806</v>
      </c>
      <c r="M1396" s="124"/>
      <c r="N1396" s="124"/>
    </row>
    <row r="1397" spans="1:14" ht="29.25" customHeight="1" x14ac:dyDescent="0.35">
      <c r="A1397" s="21" t="s">
        <v>1535</v>
      </c>
      <c r="B1397" s="19" t="s">
        <v>1263</v>
      </c>
      <c r="C1397" s="19" t="s">
        <v>1514</v>
      </c>
      <c r="D1397" s="26" t="s">
        <v>60</v>
      </c>
      <c r="E1397" s="25" t="s">
        <v>113</v>
      </c>
      <c r="F1397" s="25" t="s">
        <v>94</v>
      </c>
      <c r="G1397" s="25" t="s">
        <v>63</v>
      </c>
      <c r="H1397" s="25" t="s">
        <v>67</v>
      </c>
      <c r="I1397" s="122">
        <v>21877935.483870968</v>
      </c>
      <c r="J1397" s="122"/>
      <c r="K1397" s="122"/>
      <c r="L1397" s="122">
        <v>21499535.483870968</v>
      </c>
      <c r="M1397" s="124"/>
      <c r="N1397" s="124"/>
    </row>
    <row r="1398" spans="1:14" ht="29.25" customHeight="1" x14ac:dyDescent="0.35">
      <c r="A1398" s="21" t="s">
        <v>1536</v>
      </c>
      <c r="B1398" s="19" t="s">
        <v>1263</v>
      </c>
      <c r="C1398" s="19" t="s">
        <v>1514</v>
      </c>
      <c r="D1398" s="26" t="s">
        <v>60</v>
      </c>
      <c r="E1398" s="25" t="s">
        <v>113</v>
      </c>
      <c r="F1398" s="25" t="s">
        <v>94</v>
      </c>
      <c r="G1398" s="25" t="s">
        <v>69</v>
      </c>
      <c r="H1398" s="25" t="s">
        <v>69</v>
      </c>
      <c r="I1398" s="122">
        <v>520903.22580645158</v>
      </c>
      <c r="J1398" s="122"/>
      <c r="K1398" s="122"/>
      <c r="L1398" s="122">
        <v>511896.77419354836</v>
      </c>
      <c r="M1398" s="124"/>
      <c r="N1398" s="124"/>
    </row>
    <row r="1399" spans="1:14" ht="29.25" customHeight="1" x14ac:dyDescent="0.35">
      <c r="A1399" s="21" t="s">
        <v>1537</v>
      </c>
      <c r="B1399" s="19" t="s">
        <v>1263</v>
      </c>
      <c r="C1399" s="19" t="s">
        <v>1514</v>
      </c>
      <c r="D1399" s="26" t="s">
        <v>60</v>
      </c>
      <c r="E1399" s="25" t="s">
        <v>113</v>
      </c>
      <c r="F1399" s="25" t="s">
        <v>94</v>
      </c>
      <c r="G1399" s="25" t="s">
        <v>71</v>
      </c>
      <c r="H1399" s="25" t="s">
        <v>71</v>
      </c>
      <c r="I1399" s="122">
        <v>86812.903225806454</v>
      </c>
      <c r="J1399" s="122"/>
      <c r="K1399" s="122"/>
      <c r="L1399" s="122">
        <v>85316.129032258061</v>
      </c>
      <c r="M1399" s="124"/>
      <c r="N1399" s="124"/>
    </row>
    <row r="1400" spans="1:14" ht="15" customHeight="1" x14ac:dyDescent="0.35">
      <c r="A1400" s="24" t="s">
        <v>1538</v>
      </c>
      <c r="B1400" s="25" t="s">
        <v>1263</v>
      </c>
      <c r="C1400" s="19" t="s">
        <v>1539</v>
      </c>
      <c r="D1400" s="26" t="s">
        <v>60</v>
      </c>
      <c r="E1400" s="27" t="s">
        <v>61</v>
      </c>
      <c r="F1400" s="27" t="s">
        <v>62</v>
      </c>
      <c r="G1400" s="27" t="s">
        <v>63</v>
      </c>
      <c r="H1400" s="27" t="s">
        <v>64</v>
      </c>
      <c r="I1400" s="122">
        <v>21508735.483870968</v>
      </c>
      <c r="J1400" s="122"/>
      <c r="K1400" s="122"/>
      <c r="L1400" s="122">
        <v>21136722.580645159</v>
      </c>
      <c r="M1400" s="123"/>
      <c r="N1400" s="123"/>
    </row>
    <row r="1401" spans="1:14" ht="15" customHeight="1" x14ac:dyDescent="0.35">
      <c r="A1401" s="21" t="s">
        <v>1540</v>
      </c>
      <c r="B1401" s="25" t="s">
        <v>1263</v>
      </c>
      <c r="C1401" s="19" t="s">
        <v>1539</v>
      </c>
      <c r="D1401" s="26" t="s">
        <v>60</v>
      </c>
      <c r="E1401" s="27" t="s">
        <v>66</v>
      </c>
      <c r="F1401" s="27" t="s">
        <v>62</v>
      </c>
      <c r="G1401" s="27" t="s">
        <v>63</v>
      </c>
      <c r="H1401" s="27" t="s">
        <v>67</v>
      </c>
      <c r="I1401" s="122">
        <v>30112232.258064516</v>
      </c>
      <c r="J1401" s="122"/>
      <c r="K1401" s="122"/>
      <c r="L1401" s="122">
        <v>29591419.35483871</v>
      </c>
      <c r="M1401" s="123"/>
      <c r="N1401" s="123"/>
    </row>
    <row r="1402" spans="1:14" ht="15" customHeight="1" x14ac:dyDescent="0.35">
      <c r="A1402" s="21" t="s">
        <v>1541</v>
      </c>
      <c r="B1402" s="25" t="s">
        <v>1263</v>
      </c>
      <c r="C1402" s="19" t="s">
        <v>1539</v>
      </c>
      <c r="D1402" s="26" t="s">
        <v>60</v>
      </c>
      <c r="E1402" s="27" t="s">
        <v>66</v>
      </c>
      <c r="F1402" s="27" t="s">
        <v>62</v>
      </c>
      <c r="G1402" s="27" t="s">
        <v>69</v>
      </c>
      <c r="H1402" s="27" t="s">
        <v>69</v>
      </c>
      <c r="I1402" s="122">
        <v>716967.74193548388</v>
      </c>
      <c r="J1402" s="122"/>
      <c r="K1402" s="122"/>
      <c r="L1402" s="122">
        <v>704554.83870967745</v>
      </c>
      <c r="M1402" s="123"/>
      <c r="N1402" s="123"/>
    </row>
    <row r="1403" spans="1:14" ht="15" customHeight="1" x14ac:dyDescent="0.35">
      <c r="A1403" s="21" t="s">
        <v>1542</v>
      </c>
      <c r="B1403" s="25" t="s">
        <v>1263</v>
      </c>
      <c r="C1403" s="19" t="s">
        <v>1539</v>
      </c>
      <c r="D1403" s="26" t="s">
        <v>60</v>
      </c>
      <c r="E1403" s="27" t="s">
        <v>66</v>
      </c>
      <c r="F1403" s="27" t="s">
        <v>62</v>
      </c>
      <c r="G1403" s="27" t="s">
        <v>71</v>
      </c>
      <c r="H1403" s="27" t="s">
        <v>71</v>
      </c>
      <c r="I1403" s="122">
        <v>119496.77419354838</v>
      </c>
      <c r="J1403" s="122"/>
      <c r="K1403" s="122"/>
      <c r="L1403" s="122">
        <v>117432.25806451612</v>
      </c>
      <c r="M1403" s="123"/>
      <c r="N1403" s="123"/>
    </row>
    <row r="1404" spans="1:14" ht="15" customHeight="1" x14ac:dyDescent="0.35">
      <c r="A1404" s="22" t="s">
        <v>1543</v>
      </c>
      <c r="B1404" s="19" t="s">
        <v>1263</v>
      </c>
      <c r="C1404" s="19" t="s">
        <v>1539</v>
      </c>
      <c r="D1404" s="26" t="s">
        <v>60</v>
      </c>
      <c r="E1404" s="25" t="s">
        <v>73</v>
      </c>
      <c r="F1404" s="25" t="s">
        <v>74</v>
      </c>
      <c r="G1404" s="25" t="s">
        <v>63</v>
      </c>
      <c r="H1404" s="25" t="s">
        <v>64</v>
      </c>
      <c r="I1404" s="122">
        <v>22223329.032258064</v>
      </c>
      <c r="J1404" s="122"/>
      <c r="K1404" s="122"/>
      <c r="L1404" s="122">
        <v>21838967.741935484</v>
      </c>
      <c r="M1404" s="124"/>
      <c r="N1404" s="123"/>
    </row>
    <row r="1405" spans="1:14" ht="15" customHeight="1" x14ac:dyDescent="0.35">
      <c r="A1405" s="21" t="s">
        <v>1544</v>
      </c>
      <c r="B1405" s="19" t="s">
        <v>1263</v>
      </c>
      <c r="C1405" s="19" t="s">
        <v>1539</v>
      </c>
      <c r="D1405" s="26" t="s">
        <v>60</v>
      </c>
      <c r="E1405" s="25" t="s">
        <v>73</v>
      </c>
      <c r="F1405" s="25" t="s">
        <v>74</v>
      </c>
      <c r="G1405" s="25" t="s">
        <v>63</v>
      </c>
      <c r="H1405" s="25" t="s">
        <v>67</v>
      </c>
      <c r="I1405" s="122">
        <v>30826825.806451611</v>
      </c>
      <c r="J1405" s="122"/>
      <c r="K1405" s="122"/>
      <c r="L1405" s="122">
        <v>30293651.612903226</v>
      </c>
      <c r="M1405" s="124"/>
      <c r="N1405" s="123"/>
    </row>
    <row r="1406" spans="1:14" ht="15" customHeight="1" x14ac:dyDescent="0.35">
      <c r="A1406" s="21" t="s">
        <v>1545</v>
      </c>
      <c r="B1406" s="19" t="s">
        <v>1263</v>
      </c>
      <c r="C1406" s="19" t="s">
        <v>1539</v>
      </c>
      <c r="D1406" s="26" t="s">
        <v>60</v>
      </c>
      <c r="E1406" s="25" t="s">
        <v>73</v>
      </c>
      <c r="F1406" s="25" t="s">
        <v>74</v>
      </c>
      <c r="G1406" s="25" t="s">
        <v>69</v>
      </c>
      <c r="H1406" s="25" t="s">
        <v>69</v>
      </c>
      <c r="I1406" s="122">
        <v>740787.09677419357</v>
      </c>
      <c r="J1406" s="122"/>
      <c r="K1406" s="122"/>
      <c r="L1406" s="122">
        <v>727974.19354838703</v>
      </c>
      <c r="M1406" s="124"/>
      <c r="N1406" s="123"/>
    </row>
    <row r="1407" spans="1:14" ht="15" customHeight="1" x14ac:dyDescent="0.35">
      <c r="A1407" s="21" t="s">
        <v>1546</v>
      </c>
      <c r="B1407" s="19" t="s">
        <v>1263</v>
      </c>
      <c r="C1407" s="19" t="s">
        <v>1539</v>
      </c>
      <c r="D1407" s="26" t="s">
        <v>60</v>
      </c>
      <c r="E1407" s="25" t="s">
        <v>73</v>
      </c>
      <c r="F1407" s="25" t="s">
        <v>74</v>
      </c>
      <c r="G1407" s="25" t="s">
        <v>71</v>
      </c>
      <c r="H1407" s="25" t="s">
        <v>71</v>
      </c>
      <c r="I1407" s="122">
        <v>123470.96774193548</v>
      </c>
      <c r="J1407" s="122"/>
      <c r="K1407" s="122"/>
      <c r="L1407" s="122">
        <v>121329.03225806452</v>
      </c>
      <c r="M1407" s="124"/>
      <c r="N1407" s="123"/>
    </row>
    <row r="1408" spans="1:14" ht="15" customHeight="1" x14ac:dyDescent="0.35">
      <c r="A1408" s="22" t="s">
        <v>1547</v>
      </c>
      <c r="B1408" s="25" t="s">
        <v>1263</v>
      </c>
      <c r="C1408" s="19" t="s">
        <v>1539</v>
      </c>
      <c r="D1408" s="26" t="s">
        <v>60</v>
      </c>
      <c r="E1408" s="27" t="s">
        <v>61</v>
      </c>
      <c r="F1408" s="27" t="s">
        <v>79</v>
      </c>
      <c r="G1408" s="27" t="s">
        <v>63</v>
      </c>
      <c r="H1408" s="27" t="s">
        <v>64</v>
      </c>
      <c r="I1408" s="122">
        <v>22881625.806451611</v>
      </c>
      <c r="J1408" s="122"/>
      <c r="K1408" s="122"/>
      <c r="L1408" s="122">
        <v>22485870.967741936</v>
      </c>
      <c r="M1408" s="123"/>
      <c r="N1408" s="123"/>
    </row>
    <row r="1409" spans="1:14" ht="15" customHeight="1" x14ac:dyDescent="0.35">
      <c r="A1409" s="21" t="s">
        <v>1548</v>
      </c>
      <c r="B1409" s="25" t="s">
        <v>1263</v>
      </c>
      <c r="C1409" s="19" t="s">
        <v>1539</v>
      </c>
      <c r="D1409" s="26" t="s">
        <v>60</v>
      </c>
      <c r="E1409" s="27" t="s">
        <v>66</v>
      </c>
      <c r="F1409" s="27" t="s">
        <v>79</v>
      </c>
      <c r="G1409" s="27" t="s">
        <v>63</v>
      </c>
      <c r="H1409" s="27" t="s">
        <v>67</v>
      </c>
      <c r="I1409" s="122">
        <v>32034283.870967742</v>
      </c>
      <c r="J1409" s="122"/>
      <c r="K1409" s="122"/>
      <c r="L1409" s="122">
        <v>31480219.35483871</v>
      </c>
      <c r="M1409" s="123"/>
      <c r="N1409" s="123"/>
    </row>
    <row r="1410" spans="1:14" ht="15" customHeight="1" x14ac:dyDescent="0.35">
      <c r="A1410" s="21" t="s">
        <v>1549</v>
      </c>
      <c r="B1410" s="25" t="s">
        <v>1263</v>
      </c>
      <c r="C1410" s="19" t="s">
        <v>1539</v>
      </c>
      <c r="D1410" s="26" t="s">
        <v>60</v>
      </c>
      <c r="E1410" s="27" t="s">
        <v>66</v>
      </c>
      <c r="F1410" s="27" t="s">
        <v>79</v>
      </c>
      <c r="G1410" s="27" t="s">
        <v>69</v>
      </c>
      <c r="H1410" s="27" t="s">
        <v>69</v>
      </c>
      <c r="I1410" s="122">
        <v>762722.58064516122</v>
      </c>
      <c r="J1410" s="122"/>
      <c r="K1410" s="122"/>
      <c r="L1410" s="122">
        <v>749535.48387096776</v>
      </c>
      <c r="M1410" s="123"/>
      <c r="N1410" s="123"/>
    </row>
    <row r="1411" spans="1:14" ht="15" customHeight="1" x14ac:dyDescent="0.35">
      <c r="A1411" s="21" t="s">
        <v>1550</v>
      </c>
      <c r="B1411" s="25" t="s">
        <v>1263</v>
      </c>
      <c r="C1411" s="19" t="s">
        <v>1539</v>
      </c>
      <c r="D1411" s="26" t="s">
        <v>60</v>
      </c>
      <c r="E1411" s="27" t="s">
        <v>66</v>
      </c>
      <c r="F1411" s="27" t="s">
        <v>79</v>
      </c>
      <c r="G1411" s="27" t="s">
        <v>71</v>
      </c>
      <c r="H1411" s="27" t="s">
        <v>71</v>
      </c>
      <c r="I1411" s="122">
        <v>127122.58064516129</v>
      </c>
      <c r="J1411" s="122"/>
      <c r="K1411" s="122"/>
      <c r="L1411" s="122">
        <v>124929.03225806452</v>
      </c>
      <c r="M1411" s="123"/>
      <c r="N1411" s="123"/>
    </row>
    <row r="1412" spans="1:14" ht="15" customHeight="1" x14ac:dyDescent="0.35">
      <c r="A1412" s="22" t="s">
        <v>1551</v>
      </c>
      <c r="B1412" s="19" t="s">
        <v>1263</v>
      </c>
      <c r="C1412" s="19" t="s">
        <v>1539</v>
      </c>
      <c r="D1412" s="26" t="s">
        <v>60</v>
      </c>
      <c r="E1412" s="25" t="s">
        <v>113</v>
      </c>
      <c r="F1412" s="25" t="s">
        <v>84</v>
      </c>
      <c r="G1412" s="25" t="s">
        <v>63</v>
      </c>
      <c r="H1412" s="25" t="s">
        <v>64</v>
      </c>
      <c r="I1412" s="122">
        <v>24342154.838709679</v>
      </c>
      <c r="J1412" s="122"/>
      <c r="K1412" s="122"/>
      <c r="L1412" s="122">
        <v>23921148.387096774</v>
      </c>
      <c r="M1412" s="124"/>
      <c r="N1412" s="124"/>
    </row>
    <row r="1413" spans="1:14" ht="15" customHeight="1" x14ac:dyDescent="0.35">
      <c r="A1413" s="21" t="s">
        <v>1552</v>
      </c>
      <c r="B1413" s="19" t="s">
        <v>1263</v>
      </c>
      <c r="C1413" s="19" t="s">
        <v>1539</v>
      </c>
      <c r="D1413" s="26" t="s">
        <v>60</v>
      </c>
      <c r="E1413" s="25" t="s">
        <v>113</v>
      </c>
      <c r="F1413" s="25" t="s">
        <v>84</v>
      </c>
      <c r="G1413" s="25" t="s">
        <v>63</v>
      </c>
      <c r="H1413" s="25" t="s">
        <v>67</v>
      </c>
      <c r="I1413" s="122">
        <v>34079019.354838707</v>
      </c>
      <c r="J1413" s="122"/>
      <c r="K1413" s="122"/>
      <c r="L1413" s="122">
        <v>33489600</v>
      </c>
      <c r="M1413" s="124"/>
      <c r="N1413" s="124"/>
    </row>
    <row r="1414" spans="1:14" ht="15" customHeight="1" x14ac:dyDescent="0.35">
      <c r="A1414" s="21" t="s">
        <v>1553</v>
      </c>
      <c r="B1414" s="19" t="s">
        <v>1263</v>
      </c>
      <c r="C1414" s="19" t="s">
        <v>1539</v>
      </c>
      <c r="D1414" s="26" t="s">
        <v>60</v>
      </c>
      <c r="E1414" s="25" t="s">
        <v>113</v>
      </c>
      <c r="F1414" s="25" t="s">
        <v>84</v>
      </c>
      <c r="G1414" s="25" t="s">
        <v>69</v>
      </c>
      <c r="H1414" s="25" t="s">
        <v>69</v>
      </c>
      <c r="I1414" s="122">
        <v>811406.45161290315</v>
      </c>
      <c r="J1414" s="122"/>
      <c r="K1414" s="122"/>
      <c r="L1414" s="122">
        <v>797367.74193548388</v>
      </c>
      <c r="M1414" s="124"/>
      <c r="N1414" s="124"/>
    </row>
    <row r="1415" spans="1:14" ht="15" customHeight="1" x14ac:dyDescent="0.35">
      <c r="A1415" s="21" t="s">
        <v>1554</v>
      </c>
      <c r="B1415" s="19" t="s">
        <v>1263</v>
      </c>
      <c r="C1415" s="19" t="s">
        <v>1539</v>
      </c>
      <c r="D1415" s="26" t="s">
        <v>60</v>
      </c>
      <c r="E1415" s="25" t="s">
        <v>113</v>
      </c>
      <c r="F1415" s="25" t="s">
        <v>84</v>
      </c>
      <c r="G1415" s="25" t="s">
        <v>71</v>
      </c>
      <c r="H1415" s="25" t="s">
        <v>71</v>
      </c>
      <c r="I1415" s="122">
        <v>135264.51612903224</v>
      </c>
      <c r="J1415" s="122"/>
      <c r="K1415" s="122"/>
      <c r="L1415" s="122">
        <v>132916.12903225806</v>
      </c>
      <c r="M1415" s="124"/>
      <c r="N1415" s="124"/>
    </row>
    <row r="1416" spans="1:14" ht="15" customHeight="1" x14ac:dyDescent="0.35">
      <c r="A1416" s="22" t="s">
        <v>1555</v>
      </c>
      <c r="B1416" s="25" t="s">
        <v>1263</v>
      </c>
      <c r="C1416" s="19" t="s">
        <v>1539</v>
      </c>
      <c r="D1416" s="26" t="s">
        <v>60</v>
      </c>
      <c r="E1416" s="27" t="s">
        <v>61</v>
      </c>
      <c r="F1416" s="27" t="s">
        <v>89</v>
      </c>
      <c r="G1416" s="27" t="s">
        <v>63</v>
      </c>
      <c r="H1416" s="27" t="s">
        <v>64</v>
      </c>
      <c r="I1416" s="122">
        <v>25895896.774193548</v>
      </c>
      <c r="J1416" s="122"/>
      <c r="K1416" s="122"/>
      <c r="L1416" s="122">
        <v>25448012.903225806</v>
      </c>
      <c r="M1416" s="124"/>
      <c r="N1416" s="124"/>
    </row>
    <row r="1417" spans="1:14" ht="15" customHeight="1" x14ac:dyDescent="0.35">
      <c r="A1417" s="21" t="s">
        <v>1556</v>
      </c>
      <c r="B1417" s="25" t="s">
        <v>1263</v>
      </c>
      <c r="C1417" s="19" t="s">
        <v>1539</v>
      </c>
      <c r="D1417" s="26" t="s">
        <v>60</v>
      </c>
      <c r="E1417" s="27" t="s">
        <v>66</v>
      </c>
      <c r="F1417" s="27" t="s">
        <v>89</v>
      </c>
      <c r="G1417" s="27" t="s">
        <v>63</v>
      </c>
      <c r="H1417" s="27" t="s">
        <v>67</v>
      </c>
      <c r="I1417" s="122">
        <v>36254283.870967738</v>
      </c>
      <c r="J1417" s="122"/>
      <c r="K1417" s="122"/>
      <c r="L1417" s="122">
        <v>35627238.709677421</v>
      </c>
      <c r="M1417" s="124"/>
      <c r="N1417" s="124"/>
    </row>
    <row r="1418" spans="1:14" ht="15" customHeight="1" x14ac:dyDescent="0.35">
      <c r="A1418" s="21" t="s">
        <v>1557</v>
      </c>
      <c r="B1418" s="25" t="s">
        <v>1263</v>
      </c>
      <c r="C1418" s="19" t="s">
        <v>1539</v>
      </c>
      <c r="D1418" s="26" t="s">
        <v>60</v>
      </c>
      <c r="E1418" s="27" t="s">
        <v>66</v>
      </c>
      <c r="F1418" s="27" t="s">
        <v>89</v>
      </c>
      <c r="G1418" s="27" t="s">
        <v>69</v>
      </c>
      <c r="H1418" s="27" t="s">
        <v>69</v>
      </c>
      <c r="I1418" s="122">
        <v>863187.09677419357</v>
      </c>
      <c r="J1418" s="122"/>
      <c r="K1418" s="122"/>
      <c r="L1418" s="122">
        <v>848258.06451612897</v>
      </c>
      <c r="M1418" s="124"/>
      <c r="N1418" s="124"/>
    </row>
    <row r="1419" spans="1:14" ht="15" customHeight="1" x14ac:dyDescent="0.35">
      <c r="A1419" s="21" t="s">
        <v>1558</v>
      </c>
      <c r="B1419" s="25" t="s">
        <v>1263</v>
      </c>
      <c r="C1419" s="19" t="s">
        <v>1539</v>
      </c>
      <c r="D1419" s="26" t="s">
        <v>60</v>
      </c>
      <c r="E1419" s="27" t="s">
        <v>66</v>
      </c>
      <c r="F1419" s="27" t="s">
        <v>89</v>
      </c>
      <c r="G1419" s="27" t="s">
        <v>71</v>
      </c>
      <c r="H1419" s="27" t="s">
        <v>71</v>
      </c>
      <c r="I1419" s="122">
        <v>143858.06451612903</v>
      </c>
      <c r="J1419" s="122"/>
      <c r="K1419" s="122"/>
      <c r="L1419" s="122">
        <v>141367.74193548388</v>
      </c>
      <c r="M1419" s="124"/>
      <c r="N1419" s="124"/>
    </row>
    <row r="1420" spans="1:14" ht="15" customHeight="1" x14ac:dyDescent="0.35">
      <c r="A1420" s="22" t="s">
        <v>1559</v>
      </c>
      <c r="B1420" s="19" t="s">
        <v>1263</v>
      </c>
      <c r="C1420" s="19" t="s">
        <v>1539</v>
      </c>
      <c r="D1420" s="26" t="s">
        <v>60</v>
      </c>
      <c r="E1420" s="25" t="s">
        <v>113</v>
      </c>
      <c r="F1420" s="25" t="s">
        <v>94</v>
      </c>
      <c r="G1420" s="25" t="s">
        <v>63</v>
      </c>
      <c r="H1420" s="25" t="s">
        <v>64</v>
      </c>
      <c r="I1420" s="122">
        <v>27548838.709677417</v>
      </c>
      <c r="J1420" s="122"/>
      <c r="K1420" s="122"/>
      <c r="L1420" s="122">
        <v>27072361.290322579</v>
      </c>
      <c r="M1420" s="124"/>
      <c r="N1420" s="124"/>
    </row>
    <row r="1421" spans="1:14" ht="15" customHeight="1" x14ac:dyDescent="0.35">
      <c r="A1421" s="21" t="s">
        <v>1560</v>
      </c>
      <c r="B1421" s="19" t="s">
        <v>1263</v>
      </c>
      <c r="C1421" s="19" t="s">
        <v>1539</v>
      </c>
      <c r="D1421" s="26" t="s">
        <v>60</v>
      </c>
      <c r="E1421" s="25" t="s">
        <v>113</v>
      </c>
      <c r="F1421" s="25" t="s">
        <v>94</v>
      </c>
      <c r="G1421" s="25" t="s">
        <v>63</v>
      </c>
      <c r="H1421" s="25" t="s">
        <v>67</v>
      </c>
      <c r="I1421" s="122">
        <v>38568374.193548389</v>
      </c>
      <c r="J1421" s="122"/>
      <c r="K1421" s="122"/>
      <c r="L1421" s="122">
        <v>37901316.129032254</v>
      </c>
      <c r="M1421" s="124"/>
      <c r="N1421" s="124"/>
    </row>
    <row r="1422" spans="1:14" ht="15" customHeight="1" x14ac:dyDescent="0.35">
      <c r="A1422" s="21" t="s">
        <v>1561</v>
      </c>
      <c r="B1422" s="19" t="s">
        <v>1263</v>
      </c>
      <c r="C1422" s="19" t="s">
        <v>1539</v>
      </c>
      <c r="D1422" s="26" t="s">
        <v>60</v>
      </c>
      <c r="E1422" s="25" t="s">
        <v>113</v>
      </c>
      <c r="F1422" s="25" t="s">
        <v>94</v>
      </c>
      <c r="G1422" s="25" t="s">
        <v>69</v>
      </c>
      <c r="H1422" s="25" t="s">
        <v>69</v>
      </c>
      <c r="I1422" s="122">
        <v>918296.77419354836</v>
      </c>
      <c r="J1422" s="122"/>
      <c r="K1422" s="122"/>
      <c r="L1422" s="122">
        <v>902412.90322580643</v>
      </c>
      <c r="M1422" s="124"/>
      <c r="N1422" s="124"/>
    </row>
    <row r="1423" spans="1:14" ht="15" customHeight="1" x14ac:dyDescent="0.35">
      <c r="A1423" s="21" t="s">
        <v>1562</v>
      </c>
      <c r="B1423" s="19" t="s">
        <v>1263</v>
      </c>
      <c r="C1423" s="19" t="s">
        <v>1539</v>
      </c>
      <c r="D1423" s="26" t="s">
        <v>60</v>
      </c>
      <c r="E1423" s="25" t="s">
        <v>113</v>
      </c>
      <c r="F1423" s="25" t="s">
        <v>94</v>
      </c>
      <c r="G1423" s="25" t="s">
        <v>71</v>
      </c>
      <c r="H1423" s="25" t="s">
        <v>71</v>
      </c>
      <c r="I1423" s="122">
        <v>153045.16129032258</v>
      </c>
      <c r="J1423" s="122"/>
      <c r="K1423" s="122"/>
      <c r="L1423" s="122">
        <v>150400</v>
      </c>
      <c r="M1423" s="124"/>
      <c r="N1423" s="124"/>
    </row>
    <row r="1424" spans="1:14" ht="15" customHeight="1" x14ac:dyDescent="0.35">
      <c r="A1424" s="24" t="s">
        <v>1563</v>
      </c>
      <c r="B1424" s="25" t="s">
        <v>1263</v>
      </c>
      <c r="C1424" s="19" t="s">
        <v>1564</v>
      </c>
      <c r="D1424" s="26" t="s">
        <v>60</v>
      </c>
      <c r="E1424" s="27" t="s">
        <v>61</v>
      </c>
      <c r="F1424" s="27" t="s">
        <v>62</v>
      </c>
      <c r="G1424" s="27" t="s">
        <v>63</v>
      </c>
      <c r="H1424" s="27" t="s">
        <v>64</v>
      </c>
      <c r="I1424" s="122">
        <v>19181767.741935484</v>
      </c>
      <c r="J1424" s="122"/>
      <c r="K1424" s="122"/>
      <c r="L1424" s="122">
        <v>18850000</v>
      </c>
      <c r="M1424" s="123"/>
      <c r="N1424" s="123"/>
    </row>
    <row r="1425" spans="1:14" ht="15" customHeight="1" x14ac:dyDescent="0.35">
      <c r="A1425" s="21" t="s">
        <v>1565</v>
      </c>
      <c r="B1425" s="25" t="s">
        <v>1263</v>
      </c>
      <c r="C1425" s="19" t="s">
        <v>1564</v>
      </c>
      <c r="D1425" s="26" t="s">
        <v>60</v>
      </c>
      <c r="E1425" s="27" t="s">
        <v>66</v>
      </c>
      <c r="F1425" s="27" t="s">
        <v>62</v>
      </c>
      <c r="G1425" s="27" t="s">
        <v>63</v>
      </c>
      <c r="H1425" s="27" t="s">
        <v>67</v>
      </c>
      <c r="I1425" s="122">
        <v>26854464.516129032</v>
      </c>
      <c r="J1425" s="122"/>
      <c r="K1425" s="122"/>
      <c r="L1425" s="122">
        <v>26390000</v>
      </c>
      <c r="M1425" s="123"/>
      <c r="N1425" s="123"/>
    </row>
    <row r="1426" spans="1:14" ht="15" customHeight="1" x14ac:dyDescent="0.35">
      <c r="A1426" s="21" t="s">
        <v>1566</v>
      </c>
      <c r="B1426" s="25" t="s">
        <v>1263</v>
      </c>
      <c r="C1426" s="19" t="s">
        <v>1564</v>
      </c>
      <c r="D1426" s="26" t="s">
        <v>60</v>
      </c>
      <c r="E1426" s="27" t="s">
        <v>66</v>
      </c>
      <c r="F1426" s="27" t="s">
        <v>62</v>
      </c>
      <c r="G1426" s="27" t="s">
        <v>69</v>
      </c>
      <c r="H1426" s="27" t="s">
        <v>69</v>
      </c>
      <c r="I1426" s="122">
        <v>639393.54838709673</v>
      </c>
      <c r="J1426" s="122"/>
      <c r="K1426" s="122"/>
      <c r="L1426" s="122">
        <v>628335.48387096776</v>
      </c>
      <c r="M1426" s="123"/>
      <c r="N1426" s="123"/>
    </row>
    <row r="1427" spans="1:14" ht="15" customHeight="1" x14ac:dyDescent="0.35">
      <c r="A1427" s="21" t="s">
        <v>1567</v>
      </c>
      <c r="B1427" s="25" t="s">
        <v>1263</v>
      </c>
      <c r="C1427" s="19" t="s">
        <v>1564</v>
      </c>
      <c r="D1427" s="26" t="s">
        <v>60</v>
      </c>
      <c r="E1427" s="27" t="s">
        <v>66</v>
      </c>
      <c r="F1427" s="27" t="s">
        <v>62</v>
      </c>
      <c r="G1427" s="27" t="s">
        <v>71</v>
      </c>
      <c r="H1427" s="27" t="s">
        <v>71</v>
      </c>
      <c r="I1427" s="122">
        <v>106567.74193548386</v>
      </c>
      <c r="J1427" s="122"/>
      <c r="K1427" s="122"/>
      <c r="L1427" s="122">
        <v>104722.58064516129</v>
      </c>
      <c r="M1427" s="123"/>
      <c r="N1427" s="123"/>
    </row>
    <row r="1428" spans="1:14" ht="15" customHeight="1" x14ac:dyDescent="0.35">
      <c r="A1428" s="22" t="s">
        <v>1568</v>
      </c>
      <c r="B1428" s="19" t="s">
        <v>1263</v>
      </c>
      <c r="C1428" s="19" t="s">
        <v>1564</v>
      </c>
      <c r="D1428" s="26" t="s">
        <v>60</v>
      </c>
      <c r="E1428" s="25" t="s">
        <v>73</v>
      </c>
      <c r="F1428" s="25" t="s">
        <v>74</v>
      </c>
      <c r="G1428" s="25" t="s">
        <v>63</v>
      </c>
      <c r="H1428" s="25" t="s">
        <v>64</v>
      </c>
      <c r="I1428" s="122">
        <v>19896361.290322579</v>
      </c>
      <c r="J1428" s="122"/>
      <c r="K1428" s="122"/>
      <c r="L1428" s="122">
        <v>19552245.161290321</v>
      </c>
      <c r="M1428" s="124"/>
      <c r="N1428" s="123"/>
    </row>
    <row r="1429" spans="1:14" ht="15" customHeight="1" x14ac:dyDescent="0.35">
      <c r="A1429" s="21" t="s">
        <v>1569</v>
      </c>
      <c r="B1429" s="19" t="s">
        <v>1263</v>
      </c>
      <c r="C1429" s="19" t="s">
        <v>1564</v>
      </c>
      <c r="D1429" s="26" t="s">
        <v>60</v>
      </c>
      <c r="E1429" s="25" t="s">
        <v>73</v>
      </c>
      <c r="F1429" s="25" t="s">
        <v>74</v>
      </c>
      <c r="G1429" s="25" t="s">
        <v>63</v>
      </c>
      <c r="H1429" s="25" t="s">
        <v>67</v>
      </c>
      <c r="I1429" s="122">
        <v>27569070.967741936</v>
      </c>
      <c r="J1429" s="122"/>
      <c r="K1429" s="122"/>
      <c r="L1429" s="122">
        <v>27092245.161290321</v>
      </c>
      <c r="M1429" s="124"/>
      <c r="N1429" s="123"/>
    </row>
    <row r="1430" spans="1:14" ht="15" customHeight="1" x14ac:dyDescent="0.35">
      <c r="A1430" s="21" t="s">
        <v>1570</v>
      </c>
      <c r="B1430" s="19" t="s">
        <v>1263</v>
      </c>
      <c r="C1430" s="19" t="s">
        <v>1564</v>
      </c>
      <c r="D1430" s="26" t="s">
        <v>60</v>
      </c>
      <c r="E1430" s="25" t="s">
        <v>73</v>
      </c>
      <c r="F1430" s="25" t="s">
        <v>74</v>
      </c>
      <c r="G1430" s="25" t="s">
        <v>69</v>
      </c>
      <c r="H1430" s="25" t="s">
        <v>69</v>
      </c>
      <c r="I1430" s="122">
        <v>663212.90322580643</v>
      </c>
      <c r="J1430" s="122"/>
      <c r="K1430" s="122"/>
      <c r="L1430" s="122">
        <v>651729.03225806449</v>
      </c>
      <c r="M1430" s="124"/>
      <c r="N1430" s="123"/>
    </row>
    <row r="1431" spans="1:14" ht="15" customHeight="1" x14ac:dyDescent="0.35">
      <c r="A1431" s="21" t="s">
        <v>1571</v>
      </c>
      <c r="B1431" s="19" t="s">
        <v>1263</v>
      </c>
      <c r="C1431" s="19" t="s">
        <v>1564</v>
      </c>
      <c r="D1431" s="26" t="s">
        <v>60</v>
      </c>
      <c r="E1431" s="25" t="s">
        <v>73</v>
      </c>
      <c r="F1431" s="25" t="s">
        <v>74</v>
      </c>
      <c r="G1431" s="25" t="s">
        <v>71</v>
      </c>
      <c r="H1431" s="25" t="s">
        <v>71</v>
      </c>
      <c r="I1431" s="122">
        <v>110529.03225806452</v>
      </c>
      <c r="J1431" s="122"/>
      <c r="K1431" s="122"/>
      <c r="L1431" s="122">
        <v>108619.35483870967</v>
      </c>
      <c r="M1431" s="124"/>
      <c r="N1431" s="123"/>
    </row>
    <row r="1432" spans="1:14" ht="15" customHeight="1" x14ac:dyDescent="0.35">
      <c r="A1432" s="22" t="s">
        <v>1572</v>
      </c>
      <c r="B1432" s="25" t="s">
        <v>1263</v>
      </c>
      <c r="C1432" s="19" t="s">
        <v>1564</v>
      </c>
      <c r="D1432" s="26" t="s">
        <v>60</v>
      </c>
      <c r="E1432" s="27" t="s">
        <v>61</v>
      </c>
      <c r="F1432" s="27" t="s">
        <v>79</v>
      </c>
      <c r="G1432" s="27" t="s">
        <v>63</v>
      </c>
      <c r="H1432" s="27" t="s">
        <v>64</v>
      </c>
      <c r="I1432" s="122">
        <v>20406129.032258064</v>
      </c>
      <c r="J1432" s="122"/>
      <c r="K1432" s="122"/>
      <c r="L1432" s="122">
        <v>20053187.096774194</v>
      </c>
      <c r="M1432" s="123"/>
      <c r="N1432" s="123"/>
    </row>
    <row r="1433" spans="1:14" ht="15" customHeight="1" x14ac:dyDescent="0.35">
      <c r="A1433" s="21" t="s">
        <v>1573</v>
      </c>
      <c r="B1433" s="25" t="s">
        <v>1263</v>
      </c>
      <c r="C1433" s="19" t="s">
        <v>1564</v>
      </c>
      <c r="D1433" s="26" t="s">
        <v>60</v>
      </c>
      <c r="E1433" s="27" t="s">
        <v>66</v>
      </c>
      <c r="F1433" s="27" t="s">
        <v>79</v>
      </c>
      <c r="G1433" s="27" t="s">
        <v>63</v>
      </c>
      <c r="H1433" s="27" t="s">
        <v>67</v>
      </c>
      <c r="I1433" s="122">
        <v>28568567.741935484</v>
      </c>
      <c r="J1433" s="122"/>
      <c r="K1433" s="122"/>
      <c r="L1433" s="122">
        <v>28074451.612903226</v>
      </c>
      <c r="M1433" s="123"/>
      <c r="N1433" s="123"/>
    </row>
    <row r="1434" spans="1:14" ht="15" customHeight="1" x14ac:dyDescent="0.35">
      <c r="A1434" s="21" t="s">
        <v>1574</v>
      </c>
      <c r="B1434" s="25" t="s">
        <v>1263</v>
      </c>
      <c r="C1434" s="19" t="s">
        <v>1564</v>
      </c>
      <c r="D1434" s="26" t="s">
        <v>60</v>
      </c>
      <c r="E1434" s="27" t="s">
        <v>66</v>
      </c>
      <c r="F1434" s="27" t="s">
        <v>79</v>
      </c>
      <c r="G1434" s="27" t="s">
        <v>69</v>
      </c>
      <c r="H1434" s="27" t="s">
        <v>69</v>
      </c>
      <c r="I1434" s="122">
        <v>680206.45161290315</v>
      </c>
      <c r="J1434" s="122"/>
      <c r="K1434" s="122"/>
      <c r="L1434" s="122">
        <v>668438.70967741939</v>
      </c>
      <c r="M1434" s="123"/>
      <c r="N1434" s="123"/>
    </row>
    <row r="1435" spans="1:14" ht="15" customHeight="1" x14ac:dyDescent="0.35">
      <c r="A1435" s="21" t="s">
        <v>1575</v>
      </c>
      <c r="B1435" s="25" t="s">
        <v>1263</v>
      </c>
      <c r="C1435" s="19" t="s">
        <v>1564</v>
      </c>
      <c r="D1435" s="26" t="s">
        <v>60</v>
      </c>
      <c r="E1435" s="27" t="s">
        <v>66</v>
      </c>
      <c r="F1435" s="27" t="s">
        <v>79</v>
      </c>
      <c r="G1435" s="27" t="s">
        <v>71</v>
      </c>
      <c r="H1435" s="27" t="s">
        <v>71</v>
      </c>
      <c r="I1435" s="122">
        <v>113367.74193548386</v>
      </c>
      <c r="J1435" s="122"/>
      <c r="K1435" s="122"/>
      <c r="L1435" s="122">
        <v>111406.45161290323</v>
      </c>
      <c r="M1435" s="123"/>
      <c r="N1435" s="123"/>
    </row>
    <row r="1436" spans="1:14" ht="15" customHeight="1" x14ac:dyDescent="0.35">
      <c r="A1436" s="22" t="s">
        <v>1576</v>
      </c>
      <c r="B1436" s="19" t="s">
        <v>1263</v>
      </c>
      <c r="C1436" s="19" t="s">
        <v>1564</v>
      </c>
      <c r="D1436" s="26" t="s">
        <v>60</v>
      </c>
      <c r="E1436" s="25" t="s">
        <v>113</v>
      </c>
      <c r="F1436" s="25" t="s">
        <v>84</v>
      </c>
      <c r="G1436" s="25" t="s">
        <v>63</v>
      </c>
      <c r="H1436" s="25" t="s">
        <v>64</v>
      </c>
      <c r="I1436" s="122">
        <v>21708645.161290321</v>
      </c>
      <c r="J1436" s="122"/>
      <c r="K1436" s="122"/>
      <c r="L1436" s="122">
        <v>21333174.193548385</v>
      </c>
      <c r="M1436" s="124"/>
      <c r="N1436" s="124"/>
    </row>
    <row r="1437" spans="1:14" ht="15" customHeight="1" x14ac:dyDescent="0.35">
      <c r="A1437" s="21" t="s">
        <v>1577</v>
      </c>
      <c r="B1437" s="19" t="s">
        <v>1263</v>
      </c>
      <c r="C1437" s="19" t="s">
        <v>1564</v>
      </c>
      <c r="D1437" s="26" t="s">
        <v>60</v>
      </c>
      <c r="E1437" s="25" t="s">
        <v>113</v>
      </c>
      <c r="F1437" s="25" t="s">
        <v>84</v>
      </c>
      <c r="G1437" s="25" t="s">
        <v>63</v>
      </c>
      <c r="H1437" s="25" t="s">
        <v>67</v>
      </c>
      <c r="I1437" s="122">
        <v>30392103.225806452</v>
      </c>
      <c r="J1437" s="122"/>
      <c r="K1437" s="122"/>
      <c r="L1437" s="122">
        <v>29866464.516129032</v>
      </c>
      <c r="M1437" s="124"/>
      <c r="N1437" s="124"/>
    </row>
    <row r="1438" spans="1:14" ht="15" customHeight="1" x14ac:dyDescent="0.35">
      <c r="A1438" s="21" t="s">
        <v>1578</v>
      </c>
      <c r="B1438" s="19" t="s">
        <v>1263</v>
      </c>
      <c r="C1438" s="19" t="s">
        <v>1564</v>
      </c>
      <c r="D1438" s="26" t="s">
        <v>60</v>
      </c>
      <c r="E1438" s="25" t="s">
        <v>113</v>
      </c>
      <c r="F1438" s="25" t="s">
        <v>84</v>
      </c>
      <c r="G1438" s="25" t="s">
        <v>69</v>
      </c>
      <c r="H1438" s="25" t="s">
        <v>69</v>
      </c>
      <c r="I1438" s="122">
        <v>723612.90322580643</v>
      </c>
      <c r="J1438" s="122"/>
      <c r="K1438" s="122"/>
      <c r="L1438" s="122">
        <v>711096.77419354836</v>
      </c>
      <c r="M1438" s="124"/>
      <c r="N1438" s="124"/>
    </row>
    <row r="1439" spans="1:14" ht="15" customHeight="1" x14ac:dyDescent="0.35">
      <c r="A1439" s="21" t="s">
        <v>1579</v>
      </c>
      <c r="B1439" s="19" t="s">
        <v>1263</v>
      </c>
      <c r="C1439" s="19" t="s">
        <v>1564</v>
      </c>
      <c r="D1439" s="26" t="s">
        <v>60</v>
      </c>
      <c r="E1439" s="25" t="s">
        <v>113</v>
      </c>
      <c r="F1439" s="25" t="s">
        <v>84</v>
      </c>
      <c r="G1439" s="25" t="s">
        <v>71</v>
      </c>
      <c r="H1439" s="25" t="s">
        <v>71</v>
      </c>
      <c r="I1439" s="122">
        <v>120606.45161290323</v>
      </c>
      <c r="J1439" s="122"/>
      <c r="K1439" s="122"/>
      <c r="L1439" s="122">
        <v>118516.12903225806</v>
      </c>
      <c r="M1439" s="124"/>
      <c r="N1439" s="124"/>
    </row>
    <row r="1440" spans="1:14" ht="15" customHeight="1" x14ac:dyDescent="0.35">
      <c r="A1440" s="22" t="s">
        <v>1580</v>
      </c>
      <c r="B1440" s="25" t="s">
        <v>1263</v>
      </c>
      <c r="C1440" s="19" t="s">
        <v>1564</v>
      </c>
      <c r="D1440" s="26" t="s">
        <v>60</v>
      </c>
      <c r="E1440" s="27" t="s">
        <v>61</v>
      </c>
      <c r="F1440" s="27" t="s">
        <v>89</v>
      </c>
      <c r="G1440" s="27" t="s">
        <v>63</v>
      </c>
      <c r="H1440" s="27" t="s">
        <v>64</v>
      </c>
      <c r="I1440" s="122">
        <v>23094309.677419353</v>
      </c>
      <c r="J1440" s="122"/>
      <c r="K1440" s="122"/>
      <c r="L1440" s="122">
        <v>22694864.516129032</v>
      </c>
      <c r="M1440" s="124"/>
      <c r="N1440" s="124"/>
    </row>
    <row r="1441" spans="1:14" ht="15" customHeight="1" x14ac:dyDescent="0.35">
      <c r="A1441" s="21" t="s">
        <v>1581</v>
      </c>
      <c r="B1441" s="25" t="s">
        <v>1263</v>
      </c>
      <c r="C1441" s="19" t="s">
        <v>1564</v>
      </c>
      <c r="D1441" s="26" t="s">
        <v>60</v>
      </c>
      <c r="E1441" s="27" t="s">
        <v>66</v>
      </c>
      <c r="F1441" s="27" t="s">
        <v>89</v>
      </c>
      <c r="G1441" s="27" t="s">
        <v>63</v>
      </c>
      <c r="H1441" s="27" t="s">
        <v>67</v>
      </c>
      <c r="I1441" s="122">
        <v>32332025.806451611</v>
      </c>
      <c r="J1441" s="122"/>
      <c r="K1441" s="122"/>
      <c r="L1441" s="122">
        <v>31772825.806451611</v>
      </c>
      <c r="M1441" s="124"/>
      <c r="N1441" s="124"/>
    </row>
    <row r="1442" spans="1:14" ht="15" customHeight="1" x14ac:dyDescent="0.35">
      <c r="A1442" s="21" t="s">
        <v>1582</v>
      </c>
      <c r="B1442" s="25" t="s">
        <v>1263</v>
      </c>
      <c r="C1442" s="19" t="s">
        <v>1564</v>
      </c>
      <c r="D1442" s="26" t="s">
        <v>60</v>
      </c>
      <c r="E1442" s="27" t="s">
        <v>66</v>
      </c>
      <c r="F1442" s="27" t="s">
        <v>89</v>
      </c>
      <c r="G1442" s="27" t="s">
        <v>69</v>
      </c>
      <c r="H1442" s="27" t="s">
        <v>69</v>
      </c>
      <c r="I1442" s="122">
        <v>769832.25806451612</v>
      </c>
      <c r="J1442" s="122"/>
      <c r="K1442" s="122"/>
      <c r="L1442" s="122">
        <v>756516.12903225806</v>
      </c>
      <c r="M1442" s="124"/>
      <c r="N1442" s="124"/>
    </row>
    <row r="1443" spans="1:14" ht="15" customHeight="1" x14ac:dyDescent="0.35">
      <c r="A1443" s="21" t="s">
        <v>1583</v>
      </c>
      <c r="B1443" s="25" t="s">
        <v>1263</v>
      </c>
      <c r="C1443" s="19" t="s">
        <v>1564</v>
      </c>
      <c r="D1443" s="26" t="s">
        <v>60</v>
      </c>
      <c r="E1443" s="27" t="s">
        <v>66</v>
      </c>
      <c r="F1443" s="27" t="s">
        <v>89</v>
      </c>
      <c r="G1443" s="27" t="s">
        <v>71</v>
      </c>
      <c r="H1443" s="27" t="s">
        <v>71</v>
      </c>
      <c r="I1443" s="122">
        <v>128296.77419354838</v>
      </c>
      <c r="J1443" s="122"/>
      <c r="K1443" s="122"/>
      <c r="L1443" s="122">
        <v>126077.41935483871</v>
      </c>
      <c r="M1443" s="124"/>
      <c r="N1443" s="124"/>
    </row>
    <row r="1444" spans="1:14" ht="15" customHeight="1" x14ac:dyDescent="0.35">
      <c r="A1444" s="22" t="s">
        <v>1584</v>
      </c>
      <c r="B1444" s="19" t="s">
        <v>1263</v>
      </c>
      <c r="C1444" s="19" t="s">
        <v>1564</v>
      </c>
      <c r="D1444" s="26" t="s">
        <v>60</v>
      </c>
      <c r="E1444" s="25" t="s">
        <v>113</v>
      </c>
      <c r="F1444" s="25" t="s">
        <v>94</v>
      </c>
      <c r="G1444" s="25" t="s">
        <v>63</v>
      </c>
      <c r="H1444" s="25" t="s">
        <v>64</v>
      </c>
      <c r="I1444" s="122">
        <v>24568400</v>
      </c>
      <c r="J1444" s="122"/>
      <c r="K1444" s="122"/>
      <c r="L1444" s="122">
        <v>24143483.870967742</v>
      </c>
      <c r="M1444" s="124"/>
      <c r="N1444" s="124"/>
    </row>
    <row r="1445" spans="1:14" ht="15" customHeight="1" x14ac:dyDescent="0.35">
      <c r="A1445" s="21" t="s">
        <v>1585</v>
      </c>
      <c r="B1445" s="19" t="s">
        <v>1263</v>
      </c>
      <c r="C1445" s="19" t="s">
        <v>1564</v>
      </c>
      <c r="D1445" s="26" t="s">
        <v>60</v>
      </c>
      <c r="E1445" s="25" t="s">
        <v>113</v>
      </c>
      <c r="F1445" s="25" t="s">
        <v>94</v>
      </c>
      <c r="G1445" s="25" t="s">
        <v>63</v>
      </c>
      <c r="H1445" s="25" t="s">
        <v>67</v>
      </c>
      <c r="I1445" s="122">
        <v>34395780.645161286</v>
      </c>
      <c r="J1445" s="122"/>
      <c r="K1445" s="122"/>
      <c r="L1445" s="122">
        <v>33800877.419354841</v>
      </c>
      <c r="M1445" s="124"/>
      <c r="N1445" s="124"/>
    </row>
    <row r="1446" spans="1:14" ht="15" customHeight="1" x14ac:dyDescent="0.35">
      <c r="A1446" s="21" t="s">
        <v>1586</v>
      </c>
      <c r="B1446" s="19" t="s">
        <v>1263</v>
      </c>
      <c r="C1446" s="19" t="s">
        <v>1564</v>
      </c>
      <c r="D1446" s="26" t="s">
        <v>60</v>
      </c>
      <c r="E1446" s="25" t="s">
        <v>113</v>
      </c>
      <c r="F1446" s="25" t="s">
        <v>94</v>
      </c>
      <c r="G1446" s="25" t="s">
        <v>69</v>
      </c>
      <c r="H1446" s="25" t="s">
        <v>69</v>
      </c>
      <c r="I1446" s="122">
        <v>818954.83870967745</v>
      </c>
      <c r="J1446" s="122"/>
      <c r="K1446" s="122"/>
      <c r="L1446" s="122">
        <v>804787.09677419357</v>
      </c>
      <c r="M1446" s="124"/>
      <c r="N1446" s="124"/>
    </row>
    <row r="1447" spans="1:14" ht="15" customHeight="1" x14ac:dyDescent="0.35">
      <c r="A1447" s="21" t="s">
        <v>1587</v>
      </c>
      <c r="B1447" s="19" t="s">
        <v>1263</v>
      </c>
      <c r="C1447" s="19" t="s">
        <v>1564</v>
      </c>
      <c r="D1447" s="26" t="s">
        <v>60</v>
      </c>
      <c r="E1447" s="25" t="s">
        <v>113</v>
      </c>
      <c r="F1447" s="25" t="s">
        <v>94</v>
      </c>
      <c r="G1447" s="25" t="s">
        <v>71</v>
      </c>
      <c r="H1447" s="25" t="s">
        <v>71</v>
      </c>
      <c r="I1447" s="122">
        <v>136477.4193548387</v>
      </c>
      <c r="J1447" s="122"/>
      <c r="K1447" s="122"/>
      <c r="L1447" s="122">
        <v>134129.03225806452</v>
      </c>
      <c r="M1447" s="124"/>
      <c r="N1447" s="124"/>
    </row>
    <row r="1448" spans="1:14" ht="15" customHeight="1" x14ac:dyDescent="0.35">
      <c r="A1448" s="24" t="s">
        <v>1588</v>
      </c>
      <c r="B1448" s="25" t="s">
        <v>1263</v>
      </c>
      <c r="C1448" s="19" t="s">
        <v>1589</v>
      </c>
      <c r="D1448" s="26" t="s">
        <v>60</v>
      </c>
      <c r="E1448" s="27" t="s">
        <v>61</v>
      </c>
      <c r="F1448" s="27" t="s">
        <v>62</v>
      </c>
      <c r="G1448" s="27" t="s">
        <v>63</v>
      </c>
      <c r="H1448" s="27" t="s">
        <v>64</v>
      </c>
      <c r="I1448" s="122">
        <v>19181767.741935484</v>
      </c>
      <c r="J1448" s="122"/>
      <c r="K1448" s="122"/>
      <c r="L1448" s="122">
        <v>18850000</v>
      </c>
      <c r="M1448" s="123"/>
      <c r="N1448" s="123"/>
    </row>
    <row r="1449" spans="1:14" ht="15" customHeight="1" x14ac:dyDescent="0.35">
      <c r="A1449" s="21" t="s">
        <v>1590</v>
      </c>
      <c r="B1449" s="25" t="s">
        <v>1263</v>
      </c>
      <c r="C1449" s="19" t="s">
        <v>1589</v>
      </c>
      <c r="D1449" s="26" t="s">
        <v>60</v>
      </c>
      <c r="E1449" s="27" t="s">
        <v>66</v>
      </c>
      <c r="F1449" s="27" t="s">
        <v>62</v>
      </c>
      <c r="G1449" s="27" t="s">
        <v>63</v>
      </c>
      <c r="H1449" s="27" t="s">
        <v>67</v>
      </c>
      <c r="I1449" s="122">
        <v>26854464.516129032</v>
      </c>
      <c r="J1449" s="122"/>
      <c r="K1449" s="122"/>
      <c r="L1449" s="122">
        <v>26390000</v>
      </c>
      <c r="M1449" s="123"/>
      <c r="N1449" s="123"/>
    </row>
    <row r="1450" spans="1:14" ht="15" customHeight="1" x14ac:dyDescent="0.35">
      <c r="A1450" s="21" t="s">
        <v>1591</v>
      </c>
      <c r="B1450" s="25" t="s">
        <v>1263</v>
      </c>
      <c r="C1450" s="19" t="s">
        <v>1589</v>
      </c>
      <c r="D1450" s="26" t="s">
        <v>60</v>
      </c>
      <c r="E1450" s="27" t="s">
        <v>66</v>
      </c>
      <c r="F1450" s="27" t="s">
        <v>62</v>
      </c>
      <c r="G1450" s="27" t="s">
        <v>69</v>
      </c>
      <c r="H1450" s="27" t="s">
        <v>69</v>
      </c>
      <c r="I1450" s="122">
        <v>639393.54838709673</v>
      </c>
      <c r="J1450" s="122"/>
      <c r="K1450" s="122"/>
      <c r="L1450" s="122">
        <v>628335.48387096776</v>
      </c>
      <c r="M1450" s="123"/>
      <c r="N1450" s="123"/>
    </row>
    <row r="1451" spans="1:14" ht="15" customHeight="1" x14ac:dyDescent="0.35">
      <c r="A1451" s="21" t="s">
        <v>1592</v>
      </c>
      <c r="B1451" s="25" t="s">
        <v>1263</v>
      </c>
      <c r="C1451" s="19" t="s">
        <v>1589</v>
      </c>
      <c r="D1451" s="26" t="s">
        <v>60</v>
      </c>
      <c r="E1451" s="27" t="s">
        <v>66</v>
      </c>
      <c r="F1451" s="27" t="s">
        <v>62</v>
      </c>
      <c r="G1451" s="27" t="s">
        <v>71</v>
      </c>
      <c r="H1451" s="27" t="s">
        <v>71</v>
      </c>
      <c r="I1451" s="122">
        <v>106567.74193548386</v>
      </c>
      <c r="J1451" s="122"/>
      <c r="K1451" s="122"/>
      <c r="L1451" s="122">
        <v>104722.58064516129</v>
      </c>
      <c r="M1451" s="123"/>
      <c r="N1451" s="123"/>
    </row>
    <row r="1452" spans="1:14" ht="15" customHeight="1" x14ac:dyDescent="0.35">
      <c r="A1452" s="22" t="s">
        <v>1593</v>
      </c>
      <c r="B1452" s="19" t="s">
        <v>1263</v>
      </c>
      <c r="C1452" s="19" t="s">
        <v>1589</v>
      </c>
      <c r="D1452" s="26" t="s">
        <v>60</v>
      </c>
      <c r="E1452" s="25" t="s">
        <v>73</v>
      </c>
      <c r="F1452" s="25" t="s">
        <v>74</v>
      </c>
      <c r="G1452" s="25" t="s">
        <v>63</v>
      </c>
      <c r="H1452" s="25" t="s">
        <v>64</v>
      </c>
      <c r="I1452" s="122">
        <v>19896361.290322579</v>
      </c>
      <c r="J1452" s="122"/>
      <c r="K1452" s="122"/>
      <c r="L1452" s="122">
        <v>19552245.161290321</v>
      </c>
      <c r="M1452" s="124"/>
      <c r="N1452" s="123"/>
    </row>
    <row r="1453" spans="1:14" ht="15" customHeight="1" x14ac:dyDescent="0.35">
      <c r="A1453" s="21" t="s">
        <v>1594</v>
      </c>
      <c r="B1453" s="19" t="s">
        <v>1263</v>
      </c>
      <c r="C1453" s="19" t="s">
        <v>1589</v>
      </c>
      <c r="D1453" s="26" t="s">
        <v>60</v>
      </c>
      <c r="E1453" s="25" t="s">
        <v>73</v>
      </c>
      <c r="F1453" s="25" t="s">
        <v>74</v>
      </c>
      <c r="G1453" s="25" t="s">
        <v>63</v>
      </c>
      <c r="H1453" s="25" t="s">
        <v>67</v>
      </c>
      <c r="I1453" s="122">
        <v>27569070.967741936</v>
      </c>
      <c r="J1453" s="122"/>
      <c r="K1453" s="122"/>
      <c r="L1453" s="122">
        <v>27092245.161290321</v>
      </c>
      <c r="M1453" s="124"/>
      <c r="N1453" s="123"/>
    </row>
    <row r="1454" spans="1:14" ht="15" customHeight="1" x14ac:dyDescent="0.35">
      <c r="A1454" s="21" t="s">
        <v>1595</v>
      </c>
      <c r="B1454" s="19" t="s">
        <v>1263</v>
      </c>
      <c r="C1454" s="19" t="s">
        <v>1589</v>
      </c>
      <c r="D1454" s="26" t="s">
        <v>60</v>
      </c>
      <c r="E1454" s="25" t="s">
        <v>73</v>
      </c>
      <c r="F1454" s="25" t="s">
        <v>74</v>
      </c>
      <c r="G1454" s="25" t="s">
        <v>69</v>
      </c>
      <c r="H1454" s="25" t="s">
        <v>69</v>
      </c>
      <c r="I1454" s="122">
        <v>663212.90322580643</v>
      </c>
      <c r="J1454" s="122"/>
      <c r="K1454" s="122"/>
      <c r="L1454" s="122">
        <v>651729.03225806449</v>
      </c>
      <c r="M1454" s="124"/>
      <c r="N1454" s="123"/>
    </row>
    <row r="1455" spans="1:14" ht="15" customHeight="1" x14ac:dyDescent="0.35">
      <c r="A1455" s="21" t="s">
        <v>1596</v>
      </c>
      <c r="B1455" s="19" t="s">
        <v>1263</v>
      </c>
      <c r="C1455" s="19" t="s">
        <v>1589</v>
      </c>
      <c r="D1455" s="26" t="s">
        <v>60</v>
      </c>
      <c r="E1455" s="25" t="s">
        <v>73</v>
      </c>
      <c r="F1455" s="25" t="s">
        <v>74</v>
      </c>
      <c r="G1455" s="25" t="s">
        <v>71</v>
      </c>
      <c r="H1455" s="25" t="s">
        <v>71</v>
      </c>
      <c r="I1455" s="122">
        <v>110529.03225806452</v>
      </c>
      <c r="J1455" s="122"/>
      <c r="K1455" s="122"/>
      <c r="L1455" s="122">
        <v>108619.35483870967</v>
      </c>
      <c r="M1455" s="124"/>
      <c r="N1455" s="123"/>
    </row>
    <row r="1456" spans="1:14" ht="15" customHeight="1" x14ac:dyDescent="0.35">
      <c r="A1456" s="22" t="s">
        <v>1597</v>
      </c>
      <c r="B1456" s="25" t="s">
        <v>1263</v>
      </c>
      <c r="C1456" s="19" t="s">
        <v>1589</v>
      </c>
      <c r="D1456" s="26" t="s">
        <v>60</v>
      </c>
      <c r="E1456" s="27" t="s">
        <v>61</v>
      </c>
      <c r="F1456" s="27" t="s">
        <v>79</v>
      </c>
      <c r="G1456" s="27" t="s">
        <v>63</v>
      </c>
      <c r="H1456" s="27" t="s">
        <v>64</v>
      </c>
      <c r="I1456" s="122">
        <v>20406129.032258064</v>
      </c>
      <c r="J1456" s="122"/>
      <c r="K1456" s="122"/>
      <c r="L1456" s="122">
        <v>20053187.096774194</v>
      </c>
      <c r="M1456" s="123"/>
      <c r="N1456" s="123"/>
    </row>
    <row r="1457" spans="1:14" ht="15" customHeight="1" x14ac:dyDescent="0.35">
      <c r="A1457" s="21" t="s">
        <v>1598</v>
      </c>
      <c r="B1457" s="25" t="s">
        <v>1263</v>
      </c>
      <c r="C1457" s="19" t="s">
        <v>1589</v>
      </c>
      <c r="D1457" s="26" t="s">
        <v>60</v>
      </c>
      <c r="E1457" s="27" t="s">
        <v>66</v>
      </c>
      <c r="F1457" s="27" t="s">
        <v>79</v>
      </c>
      <c r="G1457" s="27" t="s">
        <v>63</v>
      </c>
      <c r="H1457" s="27" t="s">
        <v>67</v>
      </c>
      <c r="I1457" s="122">
        <v>28568567.741935484</v>
      </c>
      <c r="J1457" s="122"/>
      <c r="K1457" s="122"/>
      <c r="L1457" s="122">
        <v>28074451.612903226</v>
      </c>
      <c r="M1457" s="123"/>
      <c r="N1457" s="123"/>
    </row>
    <row r="1458" spans="1:14" ht="15" customHeight="1" x14ac:dyDescent="0.35">
      <c r="A1458" s="21" t="s">
        <v>1599</v>
      </c>
      <c r="B1458" s="25" t="s">
        <v>1263</v>
      </c>
      <c r="C1458" s="19" t="s">
        <v>1589</v>
      </c>
      <c r="D1458" s="26" t="s">
        <v>60</v>
      </c>
      <c r="E1458" s="27" t="s">
        <v>66</v>
      </c>
      <c r="F1458" s="27" t="s">
        <v>79</v>
      </c>
      <c r="G1458" s="27" t="s">
        <v>69</v>
      </c>
      <c r="H1458" s="27" t="s">
        <v>69</v>
      </c>
      <c r="I1458" s="122">
        <v>680206.45161290315</v>
      </c>
      <c r="J1458" s="122"/>
      <c r="K1458" s="122"/>
      <c r="L1458" s="122">
        <v>668438.70967741939</v>
      </c>
      <c r="M1458" s="123"/>
      <c r="N1458" s="123"/>
    </row>
    <row r="1459" spans="1:14" ht="15" customHeight="1" x14ac:dyDescent="0.35">
      <c r="A1459" s="21" t="s">
        <v>1600</v>
      </c>
      <c r="B1459" s="25" t="s">
        <v>1263</v>
      </c>
      <c r="C1459" s="19" t="s">
        <v>1589</v>
      </c>
      <c r="D1459" s="26" t="s">
        <v>60</v>
      </c>
      <c r="E1459" s="27" t="s">
        <v>66</v>
      </c>
      <c r="F1459" s="27" t="s">
        <v>79</v>
      </c>
      <c r="G1459" s="27" t="s">
        <v>71</v>
      </c>
      <c r="H1459" s="27" t="s">
        <v>71</v>
      </c>
      <c r="I1459" s="122">
        <v>113367.74193548386</v>
      </c>
      <c r="J1459" s="122"/>
      <c r="K1459" s="122"/>
      <c r="L1459" s="122">
        <v>111406.45161290323</v>
      </c>
      <c r="M1459" s="123"/>
      <c r="N1459" s="123"/>
    </row>
    <row r="1460" spans="1:14" ht="15" customHeight="1" x14ac:dyDescent="0.35">
      <c r="A1460" s="22" t="s">
        <v>1601</v>
      </c>
      <c r="B1460" s="19" t="s">
        <v>1263</v>
      </c>
      <c r="C1460" s="19" t="s">
        <v>1589</v>
      </c>
      <c r="D1460" s="26" t="s">
        <v>60</v>
      </c>
      <c r="E1460" s="25" t="s">
        <v>113</v>
      </c>
      <c r="F1460" s="25" t="s">
        <v>84</v>
      </c>
      <c r="G1460" s="25" t="s">
        <v>63</v>
      </c>
      <c r="H1460" s="25" t="s">
        <v>64</v>
      </c>
      <c r="I1460" s="122">
        <v>21708645.161290321</v>
      </c>
      <c r="J1460" s="122"/>
      <c r="K1460" s="122"/>
      <c r="L1460" s="122">
        <v>21333174.193548385</v>
      </c>
      <c r="M1460" s="124"/>
      <c r="N1460" s="124"/>
    </row>
    <row r="1461" spans="1:14" ht="15" customHeight="1" x14ac:dyDescent="0.35">
      <c r="A1461" s="21" t="s">
        <v>1602</v>
      </c>
      <c r="B1461" s="19" t="s">
        <v>1263</v>
      </c>
      <c r="C1461" s="19" t="s">
        <v>1589</v>
      </c>
      <c r="D1461" s="26" t="s">
        <v>60</v>
      </c>
      <c r="E1461" s="25" t="s">
        <v>113</v>
      </c>
      <c r="F1461" s="25" t="s">
        <v>84</v>
      </c>
      <c r="G1461" s="25" t="s">
        <v>63</v>
      </c>
      <c r="H1461" s="25" t="s">
        <v>67</v>
      </c>
      <c r="I1461" s="122">
        <v>30392103.225806452</v>
      </c>
      <c r="J1461" s="122"/>
      <c r="K1461" s="122"/>
      <c r="L1461" s="122">
        <v>29866464.516129032</v>
      </c>
      <c r="M1461" s="124"/>
      <c r="N1461" s="124"/>
    </row>
    <row r="1462" spans="1:14" ht="15" customHeight="1" x14ac:dyDescent="0.35">
      <c r="A1462" s="21" t="s">
        <v>1603</v>
      </c>
      <c r="B1462" s="19" t="s">
        <v>1263</v>
      </c>
      <c r="C1462" s="19" t="s">
        <v>1589</v>
      </c>
      <c r="D1462" s="26" t="s">
        <v>60</v>
      </c>
      <c r="E1462" s="25" t="s">
        <v>113</v>
      </c>
      <c r="F1462" s="25" t="s">
        <v>84</v>
      </c>
      <c r="G1462" s="25" t="s">
        <v>69</v>
      </c>
      <c r="H1462" s="25" t="s">
        <v>69</v>
      </c>
      <c r="I1462" s="122">
        <v>723612.90322580643</v>
      </c>
      <c r="J1462" s="122"/>
      <c r="K1462" s="122"/>
      <c r="L1462" s="122">
        <v>711096.77419354836</v>
      </c>
      <c r="M1462" s="124"/>
      <c r="N1462" s="124"/>
    </row>
    <row r="1463" spans="1:14" ht="15" customHeight="1" x14ac:dyDescent="0.35">
      <c r="A1463" s="21" t="s">
        <v>1604</v>
      </c>
      <c r="B1463" s="19" t="s">
        <v>1263</v>
      </c>
      <c r="C1463" s="19" t="s">
        <v>1589</v>
      </c>
      <c r="D1463" s="26" t="s">
        <v>60</v>
      </c>
      <c r="E1463" s="25" t="s">
        <v>113</v>
      </c>
      <c r="F1463" s="25" t="s">
        <v>84</v>
      </c>
      <c r="G1463" s="25" t="s">
        <v>71</v>
      </c>
      <c r="H1463" s="25" t="s">
        <v>71</v>
      </c>
      <c r="I1463" s="122">
        <v>120606.45161290323</v>
      </c>
      <c r="J1463" s="122"/>
      <c r="K1463" s="122"/>
      <c r="L1463" s="122">
        <v>118516.12903225806</v>
      </c>
      <c r="M1463" s="124"/>
      <c r="N1463" s="124"/>
    </row>
    <row r="1464" spans="1:14" ht="15" customHeight="1" x14ac:dyDescent="0.35">
      <c r="A1464" s="22" t="s">
        <v>1605</v>
      </c>
      <c r="B1464" s="25" t="s">
        <v>1263</v>
      </c>
      <c r="C1464" s="19" t="s">
        <v>1589</v>
      </c>
      <c r="D1464" s="26" t="s">
        <v>60</v>
      </c>
      <c r="E1464" s="27" t="s">
        <v>61</v>
      </c>
      <c r="F1464" s="27" t="s">
        <v>89</v>
      </c>
      <c r="G1464" s="27" t="s">
        <v>63</v>
      </c>
      <c r="H1464" s="27" t="s">
        <v>64</v>
      </c>
      <c r="I1464" s="122">
        <v>23094309.677419353</v>
      </c>
      <c r="J1464" s="122"/>
      <c r="K1464" s="122"/>
      <c r="L1464" s="122">
        <v>22694864.516129032</v>
      </c>
      <c r="M1464" s="124"/>
      <c r="N1464" s="124"/>
    </row>
    <row r="1465" spans="1:14" ht="15" customHeight="1" x14ac:dyDescent="0.35">
      <c r="A1465" s="21" t="s">
        <v>1606</v>
      </c>
      <c r="B1465" s="25" t="s">
        <v>1263</v>
      </c>
      <c r="C1465" s="19" t="s">
        <v>1589</v>
      </c>
      <c r="D1465" s="26" t="s">
        <v>60</v>
      </c>
      <c r="E1465" s="27" t="s">
        <v>66</v>
      </c>
      <c r="F1465" s="27" t="s">
        <v>89</v>
      </c>
      <c r="G1465" s="27" t="s">
        <v>63</v>
      </c>
      <c r="H1465" s="27" t="s">
        <v>67</v>
      </c>
      <c r="I1465" s="122">
        <v>32332025.806451611</v>
      </c>
      <c r="J1465" s="122"/>
      <c r="K1465" s="122"/>
      <c r="L1465" s="122">
        <v>31772825.806451611</v>
      </c>
      <c r="M1465" s="124"/>
      <c r="N1465" s="124"/>
    </row>
    <row r="1466" spans="1:14" ht="15" customHeight="1" x14ac:dyDescent="0.35">
      <c r="A1466" s="21" t="s">
        <v>1607</v>
      </c>
      <c r="B1466" s="25" t="s">
        <v>1263</v>
      </c>
      <c r="C1466" s="19" t="s">
        <v>1589</v>
      </c>
      <c r="D1466" s="26" t="s">
        <v>60</v>
      </c>
      <c r="E1466" s="27" t="s">
        <v>66</v>
      </c>
      <c r="F1466" s="27" t="s">
        <v>89</v>
      </c>
      <c r="G1466" s="27" t="s">
        <v>69</v>
      </c>
      <c r="H1466" s="27" t="s">
        <v>69</v>
      </c>
      <c r="I1466" s="122">
        <v>769832.25806451612</v>
      </c>
      <c r="J1466" s="122"/>
      <c r="K1466" s="122"/>
      <c r="L1466" s="122">
        <v>756516.12903225806</v>
      </c>
      <c r="M1466" s="124"/>
      <c r="N1466" s="124"/>
    </row>
    <row r="1467" spans="1:14" ht="15" customHeight="1" x14ac:dyDescent="0.35">
      <c r="A1467" s="21" t="s">
        <v>1608</v>
      </c>
      <c r="B1467" s="25" t="s">
        <v>1263</v>
      </c>
      <c r="C1467" s="19" t="s">
        <v>1589</v>
      </c>
      <c r="D1467" s="26" t="s">
        <v>60</v>
      </c>
      <c r="E1467" s="27" t="s">
        <v>66</v>
      </c>
      <c r="F1467" s="27" t="s">
        <v>89</v>
      </c>
      <c r="G1467" s="27" t="s">
        <v>71</v>
      </c>
      <c r="H1467" s="27" t="s">
        <v>71</v>
      </c>
      <c r="I1467" s="122">
        <v>128296.77419354838</v>
      </c>
      <c r="J1467" s="122"/>
      <c r="K1467" s="122"/>
      <c r="L1467" s="122">
        <v>126077.41935483871</v>
      </c>
      <c r="M1467" s="124"/>
      <c r="N1467" s="124"/>
    </row>
    <row r="1468" spans="1:14" ht="15" customHeight="1" x14ac:dyDescent="0.35">
      <c r="A1468" s="22" t="s">
        <v>1609</v>
      </c>
      <c r="B1468" s="19" t="s">
        <v>1263</v>
      </c>
      <c r="C1468" s="19" t="s">
        <v>1589</v>
      </c>
      <c r="D1468" s="26" t="s">
        <v>60</v>
      </c>
      <c r="E1468" s="25" t="s">
        <v>113</v>
      </c>
      <c r="F1468" s="25" t="s">
        <v>94</v>
      </c>
      <c r="G1468" s="25" t="s">
        <v>63</v>
      </c>
      <c r="H1468" s="25" t="s">
        <v>64</v>
      </c>
      <c r="I1468" s="122">
        <v>24568400</v>
      </c>
      <c r="J1468" s="122"/>
      <c r="K1468" s="122"/>
      <c r="L1468" s="122">
        <v>24143483.870967742</v>
      </c>
      <c r="M1468" s="124"/>
      <c r="N1468" s="124"/>
    </row>
    <row r="1469" spans="1:14" ht="15" customHeight="1" x14ac:dyDescent="0.35">
      <c r="A1469" s="21" t="s">
        <v>1610</v>
      </c>
      <c r="B1469" s="19" t="s">
        <v>1263</v>
      </c>
      <c r="C1469" s="19" t="s">
        <v>1589</v>
      </c>
      <c r="D1469" s="26" t="s">
        <v>60</v>
      </c>
      <c r="E1469" s="25" t="s">
        <v>113</v>
      </c>
      <c r="F1469" s="25" t="s">
        <v>94</v>
      </c>
      <c r="G1469" s="25" t="s">
        <v>63</v>
      </c>
      <c r="H1469" s="25" t="s">
        <v>67</v>
      </c>
      <c r="I1469" s="122">
        <v>34395780.645161286</v>
      </c>
      <c r="J1469" s="122"/>
      <c r="K1469" s="122"/>
      <c r="L1469" s="122">
        <v>33800877.419354841</v>
      </c>
      <c r="M1469" s="124"/>
      <c r="N1469" s="124"/>
    </row>
    <row r="1470" spans="1:14" ht="15" customHeight="1" x14ac:dyDescent="0.35">
      <c r="A1470" s="21" t="s">
        <v>1611</v>
      </c>
      <c r="B1470" s="19" t="s">
        <v>1263</v>
      </c>
      <c r="C1470" s="19" t="s">
        <v>1589</v>
      </c>
      <c r="D1470" s="26" t="s">
        <v>60</v>
      </c>
      <c r="E1470" s="25" t="s">
        <v>113</v>
      </c>
      <c r="F1470" s="25" t="s">
        <v>94</v>
      </c>
      <c r="G1470" s="25" t="s">
        <v>69</v>
      </c>
      <c r="H1470" s="25" t="s">
        <v>69</v>
      </c>
      <c r="I1470" s="122">
        <v>818954.83870967745</v>
      </c>
      <c r="J1470" s="122"/>
      <c r="K1470" s="122"/>
      <c r="L1470" s="122">
        <v>804787.09677419357</v>
      </c>
      <c r="M1470" s="124"/>
      <c r="N1470" s="124"/>
    </row>
    <row r="1471" spans="1:14" ht="15" customHeight="1" x14ac:dyDescent="0.35">
      <c r="A1471" s="21" t="s">
        <v>1612</v>
      </c>
      <c r="B1471" s="19" t="s">
        <v>1263</v>
      </c>
      <c r="C1471" s="19" t="s">
        <v>1589</v>
      </c>
      <c r="D1471" s="26" t="s">
        <v>60</v>
      </c>
      <c r="E1471" s="25" t="s">
        <v>113</v>
      </c>
      <c r="F1471" s="25" t="s">
        <v>94</v>
      </c>
      <c r="G1471" s="25" t="s">
        <v>71</v>
      </c>
      <c r="H1471" s="25" t="s">
        <v>71</v>
      </c>
      <c r="I1471" s="122">
        <v>136477.4193548387</v>
      </c>
      <c r="J1471" s="122"/>
      <c r="K1471" s="122"/>
      <c r="L1471" s="122">
        <v>134129.03225806452</v>
      </c>
      <c r="M1471" s="124"/>
      <c r="N1471" s="124"/>
    </row>
    <row r="1472" spans="1:14" ht="15" customHeight="1" x14ac:dyDescent="0.35">
      <c r="A1472" s="24" t="s">
        <v>1613</v>
      </c>
      <c r="B1472" s="25" t="s">
        <v>1263</v>
      </c>
      <c r="C1472" s="19" t="s">
        <v>1614</v>
      </c>
      <c r="D1472" s="26" t="s">
        <v>60</v>
      </c>
      <c r="E1472" s="27" t="s">
        <v>61</v>
      </c>
      <c r="F1472" s="27" t="s">
        <v>62</v>
      </c>
      <c r="G1472" s="27" t="s">
        <v>63</v>
      </c>
      <c r="H1472" s="27" t="s">
        <v>64</v>
      </c>
      <c r="I1472" s="122">
        <v>12200838.709677419</v>
      </c>
      <c r="J1472" s="122"/>
      <c r="K1472" s="122"/>
      <c r="L1472" s="122">
        <v>11989819.354838708</v>
      </c>
      <c r="M1472" s="123"/>
      <c r="N1472" s="123"/>
    </row>
    <row r="1473" spans="1:14" ht="15" customHeight="1" x14ac:dyDescent="0.35">
      <c r="A1473" s="21" t="s">
        <v>1615</v>
      </c>
      <c r="B1473" s="25" t="s">
        <v>1263</v>
      </c>
      <c r="C1473" s="19" t="s">
        <v>1614</v>
      </c>
      <c r="D1473" s="26" t="s">
        <v>60</v>
      </c>
      <c r="E1473" s="27" t="s">
        <v>66</v>
      </c>
      <c r="F1473" s="27" t="s">
        <v>62</v>
      </c>
      <c r="G1473" s="27" t="s">
        <v>63</v>
      </c>
      <c r="H1473" s="27" t="s">
        <v>67</v>
      </c>
      <c r="I1473" s="122">
        <v>17081174.193548385</v>
      </c>
      <c r="J1473" s="122"/>
      <c r="K1473" s="122"/>
      <c r="L1473" s="122">
        <v>16785754.838709679</v>
      </c>
      <c r="M1473" s="123"/>
      <c r="N1473" s="123"/>
    </row>
    <row r="1474" spans="1:14" ht="15" customHeight="1" x14ac:dyDescent="0.35">
      <c r="A1474" s="21" t="s">
        <v>1616</v>
      </c>
      <c r="B1474" s="25" t="s">
        <v>1263</v>
      </c>
      <c r="C1474" s="19" t="s">
        <v>1614</v>
      </c>
      <c r="D1474" s="26" t="s">
        <v>60</v>
      </c>
      <c r="E1474" s="27" t="s">
        <v>66</v>
      </c>
      <c r="F1474" s="27" t="s">
        <v>62</v>
      </c>
      <c r="G1474" s="27" t="s">
        <v>69</v>
      </c>
      <c r="H1474" s="27" t="s">
        <v>69</v>
      </c>
      <c r="I1474" s="122">
        <v>406683.87096774194</v>
      </c>
      <c r="J1474" s="122"/>
      <c r="K1474" s="122"/>
      <c r="L1474" s="122">
        <v>399651.61290322582</v>
      </c>
      <c r="M1474" s="123"/>
      <c r="N1474" s="123"/>
    </row>
    <row r="1475" spans="1:14" ht="15" customHeight="1" x14ac:dyDescent="0.35">
      <c r="A1475" s="21" t="s">
        <v>1617</v>
      </c>
      <c r="B1475" s="25" t="s">
        <v>1263</v>
      </c>
      <c r="C1475" s="19" t="s">
        <v>1614</v>
      </c>
      <c r="D1475" s="26" t="s">
        <v>60</v>
      </c>
      <c r="E1475" s="27" t="s">
        <v>66</v>
      </c>
      <c r="F1475" s="27" t="s">
        <v>62</v>
      </c>
      <c r="G1475" s="27" t="s">
        <v>71</v>
      </c>
      <c r="H1475" s="27" t="s">
        <v>71</v>
      </c>
      <c r="I1475" s="122">
        <v>67780.645161290318</v>
      </c>
      <c r="J1475" s="122"/>
      <c r="K1475" s="122"/>
      <c r="L1475" s="122">
        <v>66606.451612903227</v>
      </c>
      <c r="M1475" s="123"/>
      <c r="N1475" s="123"/>
    </row>
    <row r="1476" spans="1:14" ht="15" customHeight="1" x14ac:dyDescent="0.35">
      <c r="A1476" s="22" t="s">
        <v>1618</v>
      </c>
      <c r="B1476" s="19" t="s">
        <v>1263</v>
      </c>
      <c r="C1476" s="19" t="s">
        <v>1614</v>
      </c>
      <c r="D1476" s="26" t="s">
        <v>60</v>
      </c>
      <c r="E1476" s="25" t="s">
        <v>73</v>
      </c>
      <c r="F1476" s="25" t="s">
        <v>74</v>
      </c>
      <c r="G1476" s="25" t="s">
        <v>63</v>
      </c>
      <c r="H1476" s="25" t="s">
        <v>64</v>
      </c>
      <c r="I1476" s="122">
        <v>12915458.064516129</v>
      </c>
      <c r="J1476" s="122"/>
      <c r="K1476" s="122"/>
      <c r="L1476" s="122">
        <v>12692077.419354839</v>
      </c>
      <c r="M1476" s="124"/>
      <c r="N1476" s="123"/>
    </row>
    <row r="1477" spans="1:14" ht="15" customHeight="1" x14ac:dyDescent="0.35">
      <c r="A1477" s="21" t="s">
        <v>1619</v>
      </c>
      <c r="B1477" s="19" t="s">
        <v>1263</v>
      </c>
      <c r="C1477" s="19" t="s">
        <v>1614</v>
      </c>
      <c r="D1477" s="26" t="s">
        <v>60</v>
      </c>
      <c r="E1477" s="25" t="s">
        <v>73</v>
      </c>
      <c r="F1477" s="25" t="s">
        <v>74</v>
      </c>
      <c r="G1477" s="25" t="s">
        <v>63</v>
      </c>
      <c r="H1477" s="25" t="s">
        <v>67</v>
      </c>
      <c r="I1477" s="122">
        <v>17795780.64516129</v>
      </c>
      <c r="J1477" s="122"/>
      <c r="K1477" s="122"/>
      <c r="L1477" s="122">
        <v>17487987.096774194</v>
      </c>
      <c r="M1477" s="124"/>
      <c r="N1477" s="123"/>
    </row>
    <row r="1478" spans="1:14" ht="15" customHeight="1" x14ac:dyDescent="0.35">
      <c r="A1478" s="21" t="s">
        <v>1620</v>
      </c>
      <c r="B1478" s="19" t="s">
        <v>1263</v>
      </c>
      <c r="C1478" s="19" t="s">
        <v>1614</v>
      </c>
      <c r="D1478" s="26" t="s">
        <v>60</v>
      </c>
      <c r="E1478" s="25" t="s">
        <v>73</v>
      </c>
      <c r="F1478" s="25" t="s">
        <v>74</v>
      </c>
      <c r="G1478" s="25" t="s">
        <v>69</v>
      </c>
      <c r="H1478" s="25" t="s">
        <v>69</v>
      </c>
      <c r="I1478" s="122">
        <v>430516.12903225806</v>
      </c>
      <c r="J1478" s="122"/>
      <c r="K1478" s="122"/>
      <c r="L1478" s="122">
        <v>423070.96774193546</v>
      </c>
      <c r="M1478" s="124"/>
      <c r="N1478" s="123"/>
    </row>
    <row r="1479" spans="1:14" ht="15" customHeight="1" x14ac:dyDescent="0.35">
      <c r="A1479" s="21" t="s">
        <v>1621</v>
      </c>
      <c r="B1479" s="19" t="s">
        <v>1263</v>
      </c>
      <c r="C1479" s="19" t="s">
        <v>1614</v>
      </c>
      <c r="D1479" s="26" t="s">
        <v>60</v>
      </c>
      <c r="E1479" s="25" t="s">
        <v>73</v>
      </c>
      <c r="F1479" s="25" t="s">
        <v>74</v>
      </c>
      <c r="G1479" s="25" t="s">
        <v>71</v>
      </c>
      <c r="H1479" s="25" t="s">
        <v>71</v>
      </c>
      <c r="I1479" s="122">
        <v>71767.741935483864</v>
      </c>
      <c r="J1479" s="122"/>
      <c r="K1479" s="122"/>
      <c r="L1479" s="122">
        <v>70516.129032258061</v>
      </c>
      <c r="M1479" s="124"/>
      <c r="N1479" s="123"/>
    </row>
    <row r="1480" spans="1:14" ht="15" customHeight="1" x14ac:dyDescent="0.35">
      <c r="A1480" s="22" t="s">
        <v>1622</v>
      </c>
      <c r="B1480" s="25" t="s">
        <v>1263</v>
      </c>
      <c r="C1480" s="19" t="s">
        <v>1614</v>
      </c>
      <c r="D1480" s="26" t="s">
        <v>60</v>
      </c>
      <c r="E1480" s="27" t="s">
        <v>61</v>
      </c>
      <c r="F1480" s="27" t="s">
        <v>79</v>
      </c>
      <c r="G1480" s="27" t="s">
        <v>63</v>
      </c>
      <c r="H1480" s="27" t="s">
        <v>64</v>
      </c>
      <c r="I1480" s="122">
        <v>12979625.806451613</v>
      </c>
      <c r="J1480" s="122"/>
      <c r="K1480" s="122"/>
      <c r="L1480" s="122">
        <v>12755122.580645161</v>
      </c>
      <c r="M1480" s="123"/>
      <c r="N1480" s="123"/>
    </row>
    <row r="1481" spans="1:14" ht="15" customHeight="1" x14ac:dyDescent="0.35">
      <c r="A1481" s="21" t="s">
        <v>1623</v>
      </c>
      <c r="B1481" s="25" t="s">
        <v>1263</v>
      </c>
      <c r="C1481" s="19" t="s">
        <v>1614</v>
      </c>
      <c r="D1481" s="26" t="s">
        <v>60</v>
      </c>
      <c r="E1481" s="27" t="s">
        <v>66</v>
      </c>
      <c r="F1481" s="27" t="s">
        <v>79</v>
      </c>
      <c r="G1481" s="27" t="s">
        <v>63</v>
      </c>
      <c r="H1481" s="27" t="s">
        <v>67</v>
      </c>
      <c r="I1481" s="122">
        <v>18171458.064516127</v>
      </c>
      <c r="J1481" s="122"/>
      <c r="K1481" s="122"/>
      <c r="L1481" s="122">
        <v>17857174.193548385</v>
      </c>
      <c r="M1481" s="123"/>
      <c r="N1481" s="123"/>
    </row>
    <row r="1482" spans="1:14" ht="15" customHeight="1" x14ac:dyDescent="0.35">
      <c r="A1482" s="21" t="s">
        <v>1624</v>
      </c>
      <c r="B1482" s="25" t="s">
        <v>1263</v>
      </c>
      <c r="C1482" s="19" t="s">
        <v>1614</v>
      </c>
      <c r="D1482" s="26" t="s">
        <v>60</v>
      </c>
      <c r="E1482" s="27" t="s">
        <v>66</v>
      </c>
      <c r="F1482" s="27" t="s">
        <v>79</v>
      </c>
      <c r="G1482" s="27" t="s">
        <v>69</v>
      </c>
      <c r="H1482" s="27" t="s">
        <v>69</v>
      </c>
      <c r="I1482" s="122">
        <v>432645.16129032255</v>
      </c>
      <c r="J1482" s="122"/>
      <c r="K1482" s="122"/>
      <c r="L1482" s="122">
        <v>425161.29032258061</v>
      </c>
      <c r="M1482" s="123"/>
      <c r="N1482" s="123"/>
    </row>
    <row r="1483" spans="1:14" ht="15" customHeight="1" x14ac:dyDescent="0.35">
      <c r="A1483" s="21" t="s">
        <v>1625</v>
      </c>
      <c r="B1483" s="25" t="s">
        <v>1263</v>
      </c>
      <c r="C1483" s="19" t="s">
        <v>1614</v>
      </c>
      <c r="D1483" s="26" t="s">
        <v>60</v>
      </c>
      <c r="E1483" s="27" t="s">
        <v>66</v>
      </c>
      <c r="F1483" s="27" t="s">
        <v>79</v>
      </c>
      <c r="G1483" s="27" t="s">
        <v>71</v>
      </c>
      <c r="H1483" s="27" t="s">
        <v>71</v>
      </c>
      <c r="I1483" s="122">
        <v>72116.129032258061</v>
      </c>
      <c r="J1483" s="122"/>
      <c r="K1483" s="122"/>
      <c r="L1483" s="122">
        <v>70877.419354838712</v>
      </c>
      <c r="M1483" s="123"/>
      <c r="N1483" s="123"/>
    </row>
    <row r="1484" spans="1:14" ht="15" customHeight="1" x14ac:dyDescent="0.35">
      <c r="A1484" s="22" t="s">
        <v>1626</v>
      </c>
      <c r="B1484" s="19" t="s">
        <v>1263</v>
      </c>
      <c r="C1484" s="19" t="s">
        <v>1614</v>
      </c>
      <c r="D1484" s="26" t="s">
        <v>60</v>
      </c>
      <c r="E1484" s="25" t="s">
        <v>113</v>
      </c>
      <c r="F1484" s="25" t="s">
        <v>84</v>
      </c>
      <c r="G1484" s="25" t="s">
        <v>63</v>
      </c>
      <c r="H1484" s="25" t="s">
        <v>64</v>
      </c>
      <c r="I1484" s="122">
        <v>13808090.322580645</v>
      </c>
      <c r="J1484" s="122"/>
      <c r="K1484" s="122"/>
      <c r="L1484" s="122">
        <v>13569264.516129032</v>
      </c>
      <c r="M1484" s="124"/>
      <c r="N1484" s="124"/>
    </row>
    <row r="1485" spans="1:14" ht="15" customHeight="1" x14ac:dyDescent="0.35">
      <c r="A1485" s="21" t="s">
        <v>1627</v>
      </c>
      <c r="B1485" s="19" t="s">
        <v>1263</v>
      </c>
      <c r="C1485" s="19" t="s">
        <v>1614</v>
      </c>
      <c r="D1485" s="26" t="s">
        <v>60</v>
      </c>
      <c r="E1485" s="25" t="s">
        <v>113</v>
      </c>
      <c r="F1485" s="25" t="s">
        <v>84</v>
      </c>
      <c r="G1485" s="25" t="s">
        <v>63</v>
      </c>
      <c r="H1485" s="25" t="s">
        <v>67</v>
      </c>
      <c r="I1485" s="122">
        <v>19331341.935483869</v>
      </c>
      <c r="J1485" s="122"/>
      <c r="K1485" s="122"/>
      <c r="L1485" s="122">
        <v>18996993.548387095</v>
      </c>
      <c r="M1485" s="124"/>
      <c r="N1485" s="124"/>
    </row>
    <row r="1486" spans="1:14" ht="15" customHeight="1" x14ac:dyDescent="0.35">
      <c r="A1486" s="21" t="s">
        <v>1628</v>
      </c>
      <c r="B1486" s="19" t="s">
        <v>1263</v>
      </c>
      <c r="C1486" s="19" t="s">
        <v>1614</v>
      </c>
      <c r="D1486" s="26" t="s">
        <v>60</v>
      </c>
      <c r="E1486" s="25" t="s">
        <v>113</v>
      </c>
      <c r="F1486" s="25" t="s">
        <v>84</v>
      </c>
      <c r="G1486" s="25" t="s">
        <v>69</v>
      </c>
      <c r="H1486" s="25" t="s">
        <v>69</v>
      </c>
      <c r="I1486" s="122">
        <v>460283.87096774194</v>
      </c>
      <c r="J1486" s="122"/>
      <c r="K1486" s="122"/>
      <c r="L1486" s="122">
        <v>452322.58064516127</v>
      </c>
      <c r="M1486" s="124"/>
      <c r="N1486" s="124"/>
    </row>
    <row r="1487" spans="1:14" ht="15" customHeight="1" x14ac:dyDescent="0.35">
      <c r="A1487" s="21" t="s">
        <v>1629</v>
      </c>
      <c r="B1487" s="19" t="s">
        <v>1263</v>
      </c>
      <c r="C1487" s="19" t="s">
        <v>1614</v>
      </c>
      <c r="D1487" s="26" t="s">
        <v>60</v>
      </c>
      <c r="E1487" s="25" t="s">
        <v>113</v>
      </c>
      <c r="F1487" s="25" t="s">
        <v>84</v>
      </c>
      <c r="G1487" s="25" t="s">
        <v>71</v>
      </c>
      <c r="H1487" s="25" t="s">
        <v>71</v>
      </c>
      <c r="I1487" s="122">
        <v>76709.677419354834</v>
      </c>
      <c r="J1487" s="122"/>
      <c r="K1487" s="122"/>
      <c r="L1487" s="122">
        <v>75380.645161290318</v>
      </c>
      <c r="M1487" s="124"/>
      <c r="N1487" s="124"/>
    </row>
    <row r="1488" spans="1:14" ht="15" customHeight="1" x14ac:dyDescent="0.35">
      <c r="A1488" s="22" t="s">
        <v>1630</v>
      </c>
      <c r="B1488" s="25" t="s">
        <v>1263</v>
      </c>
      <c r="C1488" s="19" t="s">
        <v>1614</v>
      </c>
      <c r="D1488" s="26" t="s">
        <v>60</v>
      </c>
      <c r="E1488" s="27" t="s">
        <v>61</v>
      </c>
      <c r="F1488" s="27" t="s">
        <v>89</v>
      </c>
      <c r="G1488" s="27" t="s">
        <v>63</v>
      </c>
      <c r="H1488" s="27" t="s">
        <v>64</v>
      </c>
      <c r="I1488" s="122">
        <v>14689483.870967742</v>
      </c>
      <c r="J1488" s="122"/>
      <c r="K1488" s="122"/>
      <c r="L1488" s="122">
        <v>14435419.354838708</v>
      </c>
      <c r="M1488" s="124"/>
      <c r="N1488" s="124"/>
    </row>
    <row r="1489" spans="1:14" ht="15" customHeight="1" x14ac:dyDescent="0.35">
      <c r="A1489" s="21" t="s">
        <v>1631</v>
      </c>
      <c r="B1489" s="25" t="s">
        <v>1263</v>
      </c>
      <c r="C1489" s="19" t="s">
        <v>1614</v>
      </c>
      <c r="D1489" s="26" t="s">
        <v>60</v>
      </c>
      <c r="E1489" s="27" t="s">
        <v>66</v>
      </c>
      <c r="F1489" s="27" t="s">
        <v>89</v>
      </c>
      <c r="G1489" s="27" t="s">
        <v>63</v>
      </c>
      <c r="H1489" s="27" t="s">
        <v>67</v>
      </c>
      <c r="I1489" s="122">
        <v>20565264.516129032</v>
      </c>
      <c r="J1489" s="122"/>
      <c r="K1489" s="122"/>
      <c r="L1489" s="122">
        <v>20209561.290322579</v>
      </c>
      <c r="M1489" s="124"/>
      <c r="N1489" s="124"/>
    </row>
    <row r="1490" spans="1:14" ht="15" customHeight="1" x14ac:dyDescent="0.35">
      <c r="A1490" s="21" t="s">
        <v>1632</v>
      </c>
      <c r="B1490" s="25" t="s">
        <v>1263</v>
      </c>
      <c r="C1490" s="19" t="s">
        <v>1614</v>
      </c>
      <c r="D1490" s="26" t="s">
        <v>60</v>
      </c>
      <c r="E1490" s="27" t="s">
        <v>66</v>
      </c>
      <c r="F1490" s="27" t="s">
        <v>89</v>
      </c>
      <c r="G1490" s="27" t="s">
        <v>69</v>
      </c>
      <c r="H1490" s="27" t="s">
        <v>69</v>
      </c>
      <c r="I1490" s="122">
        <v>489651.61290322582</v>
      </c>
      <c r="J1490" s="122"/>
      <c r="K1490" s="122"/>
      <c r="L1490" s="122">
        <v>481174.19354838709</v>
      </c>
      <c r="M1490" s="124"/>
      <c r="N1490" s="124"/>
    </row>
    <row r="1491" spans="1:14" ht="15" customHeight="1" x14ac:dyDescent="0.35">
      <c r="A1491" s="21" t="s">
        <v>1633</v>
      </c>
      <c r="B1491" s="25" t="s">
        <v>1263</v>
      </c>
      <c r="C1491" s="19" t="s">
        <v>1614</v>
      </c>
      <c r="D1491" s="26" t="s">
        <v>60</v>
      </c>
      <c r="E1491" s="27" t="s">
        <v>66</v>
      </c>
      <c r="F1491" s="27" t="s">
        <v>89</v>
      </c>
      <c r="G1491" s="27" t="s">
        <v>71</v>
      </c>
      <c r="H1491" s="27" t="s">
        <v>71</v>
      </c>
      <c r="I1491" s="122">
        <v>81612.903225806454</v>
      </c>
      <c r="J1491" s="122"/>
      <c r="K1491" s="122"/>
      <c r="L1491" s="122">
        <v>80193.548387096773</v>
      </c>
      <c r="M1491" s="124"/>
      <c r="N1491" s="124"/>
    </row>
    <row r="1492" spans="1:14" ht="15" customHeight="1" x14ac:dyDescent="0.35">
      <c r="A1492" s="22" t="s">
        <v>1634</v>
      </c>
      <c r="B1492" s="19" t="s">
        <v>1263</v>
      </c>
      <c r="C1492" s="19" t="s">
        <v>1614</v>
      </c>
      <c r="D1492" s="26" t="s">
        <v>60</v>
      </c>
      <c r="E1492" s="25" t="s">
        <v>113</v>
      </c>
      <c r="F1492" s="25" t="s">
        <v>94</v>
      </c>
      <c r="G1492" s="25" t="s">
        <v>63</v>
      </c>
      <c r="H1492" s="25" t="s">
        <v>64</v>
      </c>
      <c r="I1492" s="122">
        <v>15627083.870967742</v>
      </c>
      <c r="J1492" s="122"/>
      <c r="K1492" s="122"/>
      <c r="L1492" s="122">
        <v>15356812.903225806</v>
      </c>
      <c r="M1492" s="124"/>
      <c r="N1492" s="124"/>
    </row>
    <row r="1493" spans="1:14" ht="15" customHeight="1" x14ac:dyDescent="0.35">
      <c r="A1493" s="21" t="s">
        <v>1635</v>
      </c>
      <c r="B1493" s="19" t="s">
        <v>1263</v>
      </c>
      <c r="C1493" s="19" t="s">
        <v>1614</v>
      </c>
      <c r="D1493" s="26" t="s">
        <v>60</v>
      </c>
      <c r="E1493" s="25" t="s">
        <v>113</v>
      </c>
      <c r="F1493" s="25" t="s">
        <v>94</v>
      </c>
      <c r="G1493" s="25" t="s">
        <v>63</v>
      </c>
      <c r="H1493" s="25" t="s">
        <v>67</v>
      </c>
      <c r="I1493" s="122">
        <v>21877935.483870968</v>
      </c>
      <c r="J1493" s="122"/>
      <c r="K1493" s="122"/>
      <c r="L1493" s="122">
        <v>21499535.483870968</v>
      </c>
      <c r="M1493" s="124"/>
      <c r="N1493" s="124"/>
    </row>
    <row r="1494" spans="1:14" ht="15" customHeight="1" x14ac:dyDescent="0.35">
      <c r="A1494" s="21" t="s">
        <v>1636</v>
      </c>
      <c r="B1494" s="19" t="s">
        <v>1263</v>
      </c>
      <c r="C1494" s="19" t="s">
        <v>1614</v>
      </c>
      <c r="D1494" s="26" t="s">
        <v>60</v>
      </c>
      <c r="E1494" s="25" t="s">
        <v>113</v>
      </c>
      <c r="F1494" s="25" t="s">
        <v>94</v>
      </c>
      <c r="G1494" s="25" t="s">
        <v>69</v>
      </c>
      <c r="H1494" s="25" t="s">
        <v>69</v>
      </c>
      <c r="I1494" s="122">
        <v>520903.22580645158</v>
      </c>
      <c r="J1494" s="122"/>
      <c r="K1494" s="122"/>
      <c r="L1494" s="122">
        <v>511896.77419354836</v>
      </c>
      <c r="M1494" s="124"/>
      <c r="N1494" s="124"/>
    </row>
    <row r="1495" spans="1:14" ht="15" customHeight="1" x14ac:dyDescent="0.35">
      <c r="A1495" s="21" t="s">
        <v>1637</v>
      </c>
      <c r="B1495" s="19" t="s">
        <v>1263</v>
      </c>
      <c r="C1495" s="19" t="s">
        <v>1614</v>
      </c>
      <c r="D1495" s="26" t="s">
        <v>60</v>
      </c>
      <c r="E1495" s="25" t="s">
        <v>113</v>
      </c>
      <c r="F1495" s="25" t="s">
        <v>94</v>
      </c>
      <c r="G1495" s="25" t="s">
        <v>71</v>
      </c>
      <c r="H1495" s="25" t="s">
        <v>71</v>
      </c>
      <c r="I1495" s="122">
        <v>86812.903225806454</v>
      </c>
      <c r="J1495" s="122"/>
      <c r="K1495" s="122"/>
      <c r="L1495" s="122">
        <v>85316.129032258061</v>
      </c>
      <c r="M1495" s="124"/>
      <c r="N1495" s="124"/>
    </row>
    <row r="1496" spans="1:14" ht="15" customHeight="1" x14ac:dyDescent="0.35">
      <c r="A1496" s="24" t="s">
        <v>1638</v>
      </c>
      <c r="B1496" s="25" t="s">
        <v>1263</v>
      </c>
      <c r="C1496" s="19" t="s">
        <v>1639</v>
      </c>
      <c r="D1496" s="26" t="s">
        <v>60</v>
      </c>
      <c r="E1496" s="27" t="s">
        <v>61</v>
      </c>
      <c r="F1496" s="27" t="s">
        <v>62</v>
      </c>
      <c r="G1496" s="27" t="s">
        <v>63</v>
      </c>
      <c r="H1496" s="27" t="s">
        <v>64</v>
      </c>
      <c r="I1496" s="122">
        <v>16854774.193548385</v>
      </c>
      <c r="J1496" s="122"/>
      <c r="K1496" s="122"/>
      <c r="L1496" s="122">
        <v>16563264.516129032</v>
      </c>
      <c r="M1496" s="123"/>
      <c r="N1496" s="123"/>
    </row>
    <row r="1497" spans="1:14" ht="15" customHeight="1" x14ac:dyDescent="0.35">
      <c r="A1497" s="21" t="s">
        <v>1640</v>
      </c>
      <c r="B1497" s="25" t="s">
        <v>1263</v>
      </c>
      <c r="C1497" s="19" t="s">
        <v>1639</v>
      </c>
      <c r="D1497" s="26" t="s">
        <v>60</v>
      </c>
      <c r="E1497" s="27" t="s">
        <v>66</v>
      </c>
      <c r="F1497" s="27" t="s">
        <v>62</v>
      </c>
      <c r="G1497" s="27" t="s">
        <v>63</v>
      </c>
      <c r="H1497" s="27" t="s">
        <v>67</v>
      </c>
      <c r="I1497" s="122">
        <v>23596696.774193548</v>
      </c>
      <c r="J1497" s="122"/>
      <c r="K1497" s="122"/>
      <c r="L1497" s="122">
        <v>23188580.64516129</v>
      </c>
      <c r="M1497" s="123"/>
      <c r="N1497" s="123"/>
    </row>
    <row r="1498" spans="1:14" ht="15" customHeight="1" x14ac:dyDescent="0.35">
      <c r="A1498" s="21" t="s">
        <v>1641</v>
      </c>
      <c r="B1498" s="25" t="s">
        <v>1263</v>
      </c>
      <c r="C1498" s="19" t="s">
        <v>1639</v>
      </c>
      <c r="D1498" s="26" t="s">
        <v>60</v>
      </c>
      <c r="E1498" s="27" t="s">
        <v>66</v>
      </c>
      <c r="F1498" s="27" t="s">
        <v>62</v>
      </c>
      <c r="G1498" s="27" t="s">
        <v>69</v>
      </c>
      <c r="H1498" s="27" t="s">
        <v>69</v>
      </c>
      <c r="I1498" s="122">
        <v>561806.45161290315</v>
      </c>
      <c r="J1498" s="122"/>
      <c r="K1498" s="122"/>
      <c r="L1498" s="122">
        <v>552103.22580645164</v>
      </c>
      <c r="M1498" s="123"/>
      <c r="N1498" s="123"/>
    </row>
    <row r="1499" spans="1:14" ht="15" customHeight="1" x14ac:dyDescent="0.35">
      <c r="A1499" s="21" t="s">
        <v>1642</v>
      </c>
      <c r="B1499" s="25" t="s">
        <v>1263</v>
      </c>
      <c r="C1499" s="19" t="s">
        <v>1639</v>
      </c>
      <c r="D1499" s="26" t="s">
        <v>60</v>
      </c>
      <c r="E1499" s="27" t="s">
        <v>66</v>
      </c>
      <c r="F1499" s="27" t="s">
        <v>62</v>
      </c>
      <c r="G1499" s="27" t="s">
        <v>71</v>
      </c>
      <c r="H1499" s="27" t="s">
        <v>71</v>
      </c>
      <c r="I1499" s="122">
        <v>93638.709677419349</v>
      </c>
      <c r="J1499" s="122"/>
      <c r="K1499" s="122"/>
      <c r="L1499" s="122">
        <v>92025.806451612894</v>
      </c>
      <c r="M1499" s="123"/>
      <c r="N1499" s="123"/>
    </row>
    <row r="1500" spans="1:14" ht="15" customHeight="1" x14ac:dyDescent="0.35">
      <c r="A1500" s="22" t="s">
        <v>1643</v>
      </c>
      <c r="B1500" s="19" t="s">
        <v>1263</v>
      </c>
      <c r="C1500" s="19" t="s">
        <v>1639</v>
      </c>
      <c r="D1500" s="26" t="s">
        <v>60</v>
      </c>
      <c r="E1500" s="25" t="s">
        <v>73</v>
      </c>
      <c r="F1500" s="25" t="s">
        <v>74</v>
      </c>
      <c r="G1500" s="25" t="s">
        <v>63</v>
      </c>
      <c r="H1500" s="25" t="s">
        <v>64</v>
      </c>
      <c r="I1500" s="122">
        <v>17569380.64516129</v>
      </c>
      <c r="J1500" s="122"/>
      <c r="K1500" s="122"/>
      <c r="L1500" s="122">
        <v>17265522.580645163</v>
      </c>
      <c r="M1500" s="124"/>
      <c r="N1500" s="123"/>
    </row>
    <row r="1501" spans="1:14" ht="15" customHeight="1" x14ac:dyDescent="0.35">
      <c r="A1501" s="21" t="s">
        <v>1644</v>
      </c>
      <c r="B1501" s="19" t="s">
        <v>1263</v>
      </c>
      <c r="C1501" s="19" t="s">
        <v>1639</v>
      </c>
      <c r="D1501" s="26" t="s">
        <v>60</v>
      </c>
      <c r="E1501" s="25" t="s">
        <v>73</v>
      </c>
      <c r="F1501" s="25" t="s">
        <v>74</v>
      </c>
      <c r="G1501" s="25" t="s">
        <v>63</v>
      </c>
      <c r="H1501" s="25" t="s">
        <v>67</v>
      </c>
      <c r="I1501" s="122">
        <v>24311290.322580643</v>
      </c>
      <c r="J1501" s="122"/>
      <c r="K1501" s="122"/>
      <c r="L1501" s="122">
        <v>23890812.903225806</v>
      </c>
      <c r="M1501" s="124"/>
      <c r="N1501" s="123"/>
    </row>
    <row r="1502" spans="1:14" ht="15" customHeight="1" x14ac:dyDescent="0.35">
      <c r="A1502" s="21" t="s">
        <v>1645</v>
      </c>
      <c r="B1502" s="19" t="s">
        <v>1263</v>
      </c>
      <c r="C1502" s="19" t="s">
        <v>1639</v>
      </c>
      <c r="D1502" s="26" t="s">
        <v>60</v>
      </c>
      <c r="E1502" s="25" t="s">
        <v>73</v>
      </c>
      <c r="F1502" s="25" t="s">
        <v>74</v>
      </c>
      <c r="G1502" s="25" t="s">
        <v>69</v>
      </c>
      <c r="H1502" s="25" t="s">
        <v>69</v>
      </c>
      <c r="I1502" s="122">
        <v>585651.61290322582</v>
      </c>
      <c r="J1502" s="122"/>
      <c r="K1502" s="122"/>
      <c r="L1502" s="122">
        <v>575522.58064516133</v>
      </c>
      <c r="M1502" s="124"/>
      <c r="N1502" s="123"/>
    </row>
    <row r="1503" spans="1:14" ht="15" customHeight="1" x14ac:dyDescent="0.35">
      <c r="A1503" s="21" t="s">
        <v>1646</v>
      </c>
      <c r="B1503" s="19" t="s">
        <v>1263</v>
      </c>
      <c r="C1503" s="19" t="s">
        <v>1639</v>
      </c>
      <c r="D1503" s="26" t="s">
        <v>60</v>
      </c>
      <c r="E1503" s="25" t="s">
        <v>73</v>
      </c>
      <c r="F1503" s="25" t="s">
        <v>74</v>
      </c>
      <c r="G1503" s="25" t="s">
        <v>71</v>
      </c>
      <c r="H1503" s="25" t="s">
        <v>71</v>
      </c>
      <c r="I1503" s="122">
        <v>97600</v>
      </c>
      <c r="J1503" s="122"/>
      <c r="K1503" s="122"/>
      <c r="L1503" s="122">
        <v>95909.677419354834</v>
      </c>
      <c r="M1503" s="124"/>
      <c r="N1503" s="123"/>
    </row>
    <row r="1504" spans="1:14" ht="15" customHeight="1" x14ac:dyDescent="0.35">
      <c r="A1504" s="22" t="s">
        <v>1647</v>
      </c>
      <c r="B1504" s="25" t="s">
        <v>1263</v>
      </c>
      <c r="C1504" s="19" t="s">
        <v>1639</v>
      </c>
      <c r="D1504" s="26" t="s">
        <v>60</v>
      </c>
      <c r="E1504" s="27" t="s">
        <v>61</v>
      </c>
      <c r="F1504" s="27" t="s">
        <v>79</v>
      </c>
      <c r="G1504" s="27" t="s">
        <v>63</v>
      </c>
      <c r="H1504" s="27" t="s">
        <v>64</v>
      </c>
      <c r="I1504" s="122">
        <v>17930593.548387095</v>
      </c>
      <c r="J1504" s="122"/>
      <c r="K1504" s="122"/>
      <c r="L1504" s="122">
        <v>17620490.322580643</v>
      </c>
      <c r="M1504" s="123"/>
      <c r="N1504" s="123"/>
    </row>
    <row r="1505" spans="1:14" ht="15" customHeight="1" x14ac:dyDescent="0.35">
      <c r="A1505" s="21" t="s">
        <v>1648</v>
      </c>
      <c r="B1505" s="25" t="s">
        <v>1263</v>
      </c>
      <c r="C1505" s="19" t="s">
        <v>1639</v>
      </c>
      <c r="D1505" s="26" t="s">
        <v>60</v>
      </c>
      <c r="E1505" s="27" t="s">
        <v>66</v>
      </c>
      <c r="F1505" s="27" t="s">
        <v>79</v>
      </c>
      <c r="G1505" s="27" t="s">
        <v>63</v>
      </c>
      <c r="H1505" s="27" t="s">
        <v>67</v>
      </c>
      <c r="I1505" s="122">
        <v>25102851.612903226</v>
      </c>
      <c r="J1505" s="122"/>
      <c r="K1505" s="122"/>
      <c r="L1505" s="122">
        <v>24668683.870967742</v>
      </c>
      <c r="M1505" s="123"/>
      <c r="N1505" s="123"/>
    </row>
    <row r="1506" spans="1:14" ht="15" customHeight="1" x14ac:dyDescent="0.35">
      <c r="A1506" s="21" t="s">
        <v>1649</v>
      </c>
      <c r="B1506" s="25" t="s">
        <v>1263</v>
      </c>
      <c r="C1506" s="19" t="s">
        <v>1639</v>
      </c>
      <c r="D1506" s="26" t="s">
        <v>60</v>
      </c>
      <c r="E1506" s="27" t="s">
        <v>66</v>
      </c>
      <c r="F1506" s="27" t="s">
        <v>79</v>
      </c>
      <c r="G1506" s="27" t="s">
        <v>69</v>
      </c>
      <c r="H1506" s="27" t="s">
        <v>69</v>
      </c>
      <c r="I1506" s="122">
        <v>597690.32258064509</v>
      </c>
      <c r="J1506" s="122"/>
      <c r="K1506" s="122"/>
      <c r="L1506" s="122">
        <v>587341.93548387091</v>
      </c>
      <c r="M1506" s="123"/>
      <c r="N1506" s="123"/>
    </row>
    <row r="1507" spans="1:14" ht="15" customHeight="1" x14ac:dyDescent="0.35">
      <c r="A1507" s="21" t="s">
        <v>1650</v>
      </c>
      <c r="B1507" s="25" t="s">
        <v>1263</v>
      </c>
      <c r="C1507" s="19" t="s">
        <v>1639</v>
      </c>
      <c r="D1507" s="26" t="s">
        <v>60</v>
      </c>
      <c r="E1507" s="27" t="s">
        <v>66</v>
      </c>
      <c r="F1507" s="27" t="s">
        <v>79</v>
      </c>
      <c r="G1507" s="27" t="s">
        <v>71</v>
      </c>
      <c r="H1507" s="27" t="s">
        <v>71</v>
      </c>
      <c r="I1507" s="122">
        <v>99612.903225806454</v>
      </c>
      <c r="J1507" s="122"/>
      <c r="K1507" s="122"/>
      <c r="L1507" s="122">
        <v>97883.870967741939</v>
      </c>
      <c r="M1507" s="123"/>
      <c r="N1507" s="123"/>
    </row>
    <row r="1508" spans="1:14" ht="15" customHeight="1" x14ac:dyDescent="0.35">
      <c r="A1508" s="22" t="s">
        <v>1651</v>
      </c>
      <c r="B1508" s="19" t="s">
        <v>1263</v>
      </c>
      <c r="C1508" s="19" t="s">
        <v>1639</v>
      </c>
      <c r="D1508" s="26" t="s">
        <v>60</v>
      </c>
      <c r="E1508" s="25" t="s">
        <v>113</v>
      </c>
      <c r="F1508" s="25" t="s">
        <v>84</v>
      </c>
      <c r="G1508" s="25" t="s">
        <v>63</v>
      </c>
      <c r="H1508" s="25" t="s">
        <v>64</v>
      </c>
      <c r="I1508" s="122">
        <v>19075122.580645159</v>
      </c>
      <c r="J1508" s="122"/>
      <c r="K1508" s="122"/>
      <c r="L1508" s="122">
        <v>18745212.903225806</v>
      </c>
      <c r="M1508" s="124"/>
      <c r="N1508" s="124"/>
    </row>
    <row r="1509" spans="1:14" ht="15" customHeight="1" x14ac:dyDescent="0.35">
      <c r="A1509" s="21" t="s">
        <v>1652</v>
      </c>
      <c r="B1509" s="19" t="s">
        <v>1263</v>
      </c>
      <c r="C1509" s="19" t="s">
        <v>1639</v>
      </c>
      <c r="D1509" s="26" t="s">
        <v>60</v>
      </c>
      <c r="E1509" s="25" t="s">
        <v>113</v>
      </c>
      <c r="F1509" s="25" t="s">
        <v>84</v>
      </c>
      <c r="G1509" s="25" t="s">
        <v>63</v>
      </c>
      <c r="H1509" s="25" t="s">
        <v>67</v>
      </c>
      <c r="I1509" s="122">
        <v>26705174.193548385</v>
      </c>
      <c r="J1509" s="122"/>
      <c r="K1509" s="122"/>
      <c r="L1509" s="122">
        <v>26243290.322580643</v>
      </c>
      <c r="M1509" s="124"/>
      <c r="N1509" s="124"/>
    </row>
    <row r="1510" spans="1:14" ht="15" customHeight="1" x14ac:dyDescent="0.35">
      <c r="A1510" s="21" t="s">
        <v>1653</v>
      </c>
      <c r="B1510" s="19" t="s">
        <v>1263</v>
      </c>
      <c r="C1510" s="19" t="s">
        <v>1639</v>
      </c>
      <c r="D1510" s="26" t="s">
        <v>60</v>
      </c>
      <c r="E1510" s="25" t="s">
        <v>113</v>
      </c>
      <c r="F1510" s="25" t="s">
        <v>84</v>
      </c>
      <c r="G1510" s="25" t="s">
        <v>69</v>
      </c>
      <c r="H1510" s="25" t="s">
        <v>69</v>
      </c>
      <c r="I1510" s="122">
        <v>635832.25806451612</v>
      </c>
      <c r="J1510" s="122"/>
      <c r="K1510" s="122"/>
      <c r="L1510" s="122">
        <v>624838.70967741939</v>
      </c>
      <c r="M1510" s="124"/>
      <c r="N1510" s="124"/>
    </row>
    <row r="1511" spans="1:14" ht="15" customHeight="1" x14ac:dyDescent="0.35">
      <c r="A1511" s="21" t="s">
        <v>1654</v>
      </c>
      <c r="B1511" s="19" t="s">
        <v>1263</v>
      </c>
      <c r="C1511" s="19" t="s">
        <v>1639</v>
      </c>
      <c r="D1511" s="26" t="s">
        <v>60</v>
      </c>
      <c r="E1511" s="25" t="s">
        <v>113</v>
      </c>
      <c r="F1511" s="25" t="s">
        <v>84</v>
      </c>
      <c r="G1511" s="25" t="s">
        <v>71</v>
      </c>
      <c r="H1511" s="25" t="s">
        <v>71</v>
      </c>
      <c r="I1511" s="122">
        <v>105974.19354838709</v>
      </c>
      <c r="J1511" s="122"/>
      <c r="K1511" s="122"/>
      <c r="L1511" s="122">
        <v>104141.93548387097</v>
      </c>
      <c r="M1511" s="124"/>
      <c r="N1511" s="124"/>
    </row>
    <row r="1512" spans="1:14" ht="15" customHeight="1" x14ac:dyDescent="0.35">
      <c r="A1512" s="22" t="s">
        <v>1655</v>
      </c>
      <c r="B1512" s="25" t="s">
        <v>1263</v>
      </c>
      <c r="C1512" s="19" t="s">
        <v>1639</v>
      </c>
      <c r="D1512" s="26" t="s">
        <v>60</v>
      </c>
      <c r="E1512" s="27" t="s">
        <v>61</v>
      </c>
      <c r="F1512" s="27" t="s">
        <v>89</v>
      </c>
      <c r="G1512" s="27" t="s">
        <v>63</v>
      </c>
      <c r="H1512" s="27" t="s">
        <v>64</v>
      </c>
      <c r="I1512" s="122">
        <v>20292670.967741936</v>
      </c>
      <c r="J1512" s="122"/>
      <c r="K1512" s="122"/>
      <c r="L1512" s="122">
        <v>19941703.225806452</v>
      </c>
      <c r="M1512" s="124"/>
      <c r="N1512" s="124"/>
    </row>
    <row r="1513" spans="1:14" ht="15" customHeight="1" x14ac:dyDescent="0.35">
      <c r="A1513" s="21" t="s">
        <v>1656</v>
      </c>
      <c r="B1513" s="25" t="s">
        <v>1263</v>
      </c>
      <c r="C1513" s="19" t="s">
        <v>1639</v>
      </c>
      <c r="D1513" s="26" t="s">
        <v>60</v>
      </c>
      <c r="E1513" s="27" t="s">
        <v>66</v>
      </c>
      <c r="F1513" s="27" t="s">
        <v>89</v>
      </c>
      <c r="G1513" s="27" t="s">
        <v>63</v>
      </c>
      <c r="H1513" s="27" t="s">
        <v>67</v>
      </c>
      <c r="I1513" s="122">
        <v>28409754.838709675</v>
      </c>
      <c r="J1513" s="122"/>
      <c r="K1513" s="122"/>
      <c r="L1513" s="122">
        <v>27918400</v>
      </c>
      <c r="M1513" s="124"/>
      <c r="N1513" s="124"/>
    </row>
    <row r="1514" spans="1:14" ht="15" customHeight="1" x14ac:dyDescent="0.35">
      <c r="A1514" s="21" t="s">
        <v>1657</v>
      </c>
      <c r="B1514" s="25" t="s">
        <v>1263</v>
      </c>
      <c r="C1514" s="19" t="s">
        <v>1639</v>
      </c>
      <c r="D1514" s="26" t="s">
        <v>60</v>
      </c>
      <c r="E1514" s="27" t="s">
        <v>66</v>
      </c>
      <c r="F1514" s="27" t="s">
        <v>89</v>
      </c>
      <c r="G1514" s="27" t="s">
        <v>69</v>
      </c>
      <c r="H1514" s="27" t="s">
        <v>69</v>
      </c>
      <c r="I1514" s="122">
        <v>676412.90322580643</v>
      </c>
      <c r="J1514" s="122"/>
      <c r="K1514" s="122"/>
      <c r="L1514" s="122">
        <v>664722.58064516122</v>
      </c>
      <c r="M1514" s="124"/>
      <c r="N1514" s="124"/>
    </row>
    <row r="1515" spans="1:14" ht="15" customHeight="1" x14ac:dyDescent="0.35">
      <c r="A1515" s="21" t="s">
        <v>1658</v>
      </c>
      <c r="B1515" s="25" t="s">
        <v>1263</v>
      </c>
      <c r="C1515" s="19" t="s">
        <v>1639</v>
      </c>
      <c r="D1515" s="26" t="s">
        <v>60</v>
      </c>
      <c r="E1515" s="27" t="s">
        <v>66</v>
      </c>
      <c r="F1515" s="27" t="s">
        <v>89</v>
      </c>
      <c r="G1515" s="27" t="s">
        <v>71</v>
      </c>
      <c r="H1515" s="27" t="s">
        <v>71</v>
      </c>
      <c r="I1515" s="122">
        <v>112735.48387096774</v>
      </c>
      <c r="J1515" s="122"/>
      <c r="K1515" s="122"/>
      <c r="L1515" s="122">
        <v>110787.09677419355</v>
      </c>
      <c r="M1515" s="124"/>
      <c r="N1515" s="124"/>
    </row>
    <row r="1516" spans="1:14" ht="15" customHeight="1" x14ac:dyDescent="0.35">
      <c r="A1516" s="22" t="s">
        <v>1659</v>
      </c>
      <c r="B1516" s="19" t="s">
        <v>1263</v>
      </c>
      <c r="C1516" s="19" t="s">
        <v>1639</v>
      </c>
      <c r="D1516" s="26" t="s">
        <v>60</v>
      </c>
      <c r="E1516" s="25" t="s">
        <v>113</v>
      </c>
      <c r="F1516" s="25" t="s">
        <v>94</v>
      </c>
      <c r="G1516" s="25" t="s">
        <v>63</v>
      </c>
      <c r="H1516" s="25" t="s">
        <v>64</v>
      </c>
      <c r="I1516" s="122">
        <v>21587948.387096774</v>
      </c>
      <c r="J1516" s="122"/>
      <c r="K1516" s="122"/>
      <c r="L1516" s="122">
        <v>21214580.64516129</v>
      </c>
      <c r="M1516" s="124"/>
      <c r="N1516" s="124"/>
    </row>
    <row r="1517" spans="1:14" ht="15" customHeight="1" x14ac:dyDescent="0.35">
      <c r="A1517" s="21" t="s">
        <v>1660</v>
      </c>
      <c r="B1517" s="19" t="s">
        <v>1263</v>
      </c>
      <c r="C1517" s="19" t="s">
        <v>1639</v>
      </c>
      <c r="D1517" s="26" t="s">
        <v>60</v>
      </c>
      <c r="E1517" s="25" t="s">
        <v>113</v>
      </c>
      <c r="F1517" s="25" t="s">
        <v>94</v>
      </c>
      <c r="G1517" s="25" t="s">
        <v>63</v>
      </c>
      <c r="H1517" s="25" t="s">
        <v>67</v>
      </c>
      <c r="I1517" s="122">
        <v>30223148.387096774</v>
      </c>
      <c r="J1517" s="122"/>
      <c r="K1517" s="122"/>
      <c r="L1517" s="122">
        <v>29700425.806451611</v>
      </c>
      <c r="M1517" s="124"/>
      <c r="N1517" s="124"/>
    </row>
    <row r="1518" spans="1:14" ht="15" customHeight="1" x14ac:dyDescent="0.35">
      <c r="A1518" s="21" t="s">
        <v>1661</v>
      </c>
      <c r="B1518" s="19" t="s">
        <v>1263</v>
      </c>
      <c r="C1518" s="19" t="s">
        <v>1639</v>
      </c>
      <c r="D1518" s="26" t="s">
        <v>60</v>
      </c>
      <c r="E1518" s="25" t="s">
        <v>113</v>
      </c>
      <c r="F1518" s="25" t="s">
        <v>94</v>
      </c>
      <c r="G1518" s="25" t="s">
        <v>69</v>
      </c>
      <c r="H1518" s="25" t="s">
        <v>69</v>
      </c>
      <c r="I1518" s="122">
        <v>719600</v>
      </c>
      <c r="J1518" s="122"/>
      <c r="K1518" s="122"/>
      <c r="L1518" s="122">
        <v>707161.29032258061</v>
      </c>
      <c r="M1518" s="124"/>
      <c r="N1518" s="124"/>
    </row>
    <row r="1519" spans="1:14" ht="15" customHeight="1" x14ac:dyDescent="0.35">
      <c r="A1519" s="21" t="s">
        <v>1662</v>
      </c>
      <c r="B1519" s="19" t="s">
        <v>1263</v>
      </c>
      <c r="C1519" s="19" t="s">
        <v>1639</v>
      </c>
      <c r="D1519" s="26" t="s">
        <v>60</v>
      </c>
      <c r="E1519" s="25" t="s">
        <v>113</v>
      </c>
      <c r="F1519" s="25" t="s">
        <v>94</v>
      </c>
      <c r="G1519" s="25" t="s">
        <v>71</v>
      </c>
      <c r="H1519" s="25" t="s">
        <v>71</v>
      </c>
      <c r="I1519" s="122">
        <v>119935.48387096774</v>
      </c>
      <c r="J1519" s="122"/>
      <c r="K1519" s="122"/>
      <c r="L1519" s="122">
        <v>117845.16129032258</v>
      </c>
      <c r="M1519" s="124"/>
      <c r="N1519" s="124"/>
    </row>
    <row r="1520" spans="1:14" ht="15" customHeight="1" x14ac:dyDescent="0.35">
      <c r="A1520" s="24" t="s">
        <v>1663</v>
      </c>
      <c r="B1520" s="25" t="s">
        <v>1263</v>
      </c>
      <c r="C1520" s="19" t="s">
        <v>1664</v>
      </c>
      <c r="D1520" s="26" t="s">
        <v>60</v>
      </c>
      <c r="E1520" s="27" t="s">
        <v>61</v>
      </c>
      <c r="F1520" s="27" t="s">
        <v>62</v>
      </c>
      <c r="G1520" s="27" t="s">
        <v>63</v>
      </c>
      <c r="H1520" s="27" t="s">
        <v>64</v>
      </c>
      <c r="I1520" s="122">
        <v>11037341.935483871</v>
      </c>
      <c r="J1520" s="122"/>
      <c r="K1520" s="122"/>
      <c r="L1520" s="122">
        <v>10846451.612903226</v>
      </c>
      <c r="M1520" s="123"/>
      <c r="N1520" s="123"/>
    </row>
    <row r="1521" spans="1:14" ht="15" customHeight="1" x14ac:dyDescent="0.35">
      <c r="A1521" s="21" t="s">
        <v>1665</v>
      </c>
      <c r="B1521" s="25" t="s">
        <v>1263</v>
      </c>
      <c r="C1521" s="19" t="s">
        <v>1664</v>
      </c>
      <c r="D1521" s="26" t="s">
        <v>60</v>
      </c>
      <c r="E1521" s="27" t="s">
        <v>66</v>
      </c>
      <c r="F1521" s="27" t="s">
        <v>62</v>
      </c>
      <c r="G1521" s="27" t="s">
        <v>63</v>
      </c>
      <c r="H1521" s="27" t="s">
        <v>67</v>
      </c>
      <c r="I1521" s="122">
        <v>15452283.870967742</v>
      </c>
      <c r="J1521" s="122"/>
      <c r="K1521" s="122"/>
      <c r="L1521" s="122">
        <v>15185032.258064516</v>
      </c>
      <c r="M1521" s="123"/>
      <c r="N1521" s="123"/>
    </row>
    <row r="1522" spans="1:14" ht="15" customHeight="1" x14ac:dyDescent="0.35">
      <c r="A1522" s="21" t="s">
        <v>1666</v>
      </c>
      <c r="B1522" s="25" t="s">
        <v>1263</v>
      </c>
      <c r="C1522" s="19" t="s">
        <v>1664</v>
      </c>
      <c r="D1522" s="26" t="s">
        <v>60</v>
      </c>
      <c r="E1522" s="27" t="s">
        <v>66</v>
      </c>
      <c r="F1522" s="27" t="s">
        <v>62</v>
      </c>
      <c r="G1522" s="27" t="s">
        <v>69</v>
      </c>
      <c r="H1522" s="27" t="s">
        <v>69</v>
      </c>
      <c r="I1522" s="122">
        <v>367922.58064516127</v>
      </c>
      <c r="J1522" s="122"/>
      <c r="K1522" s="122"/>
      <c r="L1522" s="122">
        <v>361548.38709677418</v>
      </c>
      <c r="M1522" s="123"/>
      <c r="N1522" s="123"/>
    </row>
    <row r="1523" spans="1:14" ht="15" customHeight="1" x14ac:dyDescent="0.35">
      <c r="A1523" s="21" t="s">
        <v>1667</v>
      </c>
      <c r="B1523" s="25" t="s">
        <v>1263</v>
      </c>
      <c r="C1523" s="19" t="s">
        <v>1664</v>
      </c>
      <c r="D1523" s="26" t="s">
        <v>60</v>
      </c>
      <c r="E1523" s="27" t="s">
        <v>66</v>
      </c>
      <c r="F1523" s="27" t="s">
        <v>62</v>
      </c>
      <c r="G1523" s="27" t="s">
        <v>71</v>
      </c>
      <c r="H1523" s="27" t="s">
        <v>71</v>
      </c>
      <c r="I1523" s="122">
        <v>61329.032258064515</v>
      </c>
      <c r="J1523" s="122"/>
      <c r="K1523" s="122"/>
      <c r="L1523" s="122">
        <v>60270.967741935485</v>
      </c>
      <c r="M1523" s="123"/>
      <c r="N1523" s="123"/>
    </row>
    <row r="1524" spans="1:14" ht="15" customHeight="1" x14ac:dyDescent="0.35">
      <c r="A1524" s="22" t="s">
        <v>1668</v>
      </c>
      <c r="B1524" s="19" t="s">
        <v>1263</v>
      </c>
      <c r="C1524" s="19" t="s">
        <v>1664</v>
      </c>
      <c r="D1524" s="26" t="s">
        <v>60</v>
      </c>
      <c r="E1524" s="25" t="s">
        <v>73</v>
      </c>
      <c r="F1524" s="25" t="s">
        <v>74</v>
      </c>
      <c r="G1524" s="25" t="s">
        <v>63</v>
      </c>
      <c r="H1524" s="25" t="s">
        <v>64</v>
      </c>
      <c r="I1524" s="122">
        <v>11751948.387096774</v>
      </c>
      <c r="J1524" s="122"/>
      <c r="K1524" s="122"/>
      <c r="L1524" s="122">
        <v>11548696.774193548</v>
      </c>
      <c r="M1524" s="124"/>
      <c r="N1524" s="123"/>
    </row>
    <row r="1525" spans="1:14" ht="15" customHeight="1" x14ac:dyDescent="0.35">
      <c r="A1525" s="21" t="s">
        <v>1669</v>
      </c>
      <c r="B1525" s="19" t="s">
        <v>1263</v>
      </c>
      <c r="C1525" s="19" t="s">
        <v>1664</v>
      </c>
      <c r="D1525" s="26" t="s">
        <v>60</v>
      </c>
      <c r="E1525" s="25" t="s">
        <v>73</v>
      </c>
      <c r="F1525" s="25" t="s">
        <v>74</v>
      </c>
      <c r="G1525" s="25" t="s">
        <v>63</v>
      </c>
      <c r="H1525" s="25" t="s">
        <v>67</v>
      </c>
      <c r="I1525" s="122">
        <v>16166890.322580645</v>
      </c>
      <c r="J1525" s="122"/>
      <c r="K1525" s="122"/>
      <c r="L1525" s="122">
        <v>15887277.419354837</v>
      </c>
      <c r="M1525" s="124"/>
      <c r="N1525" s="123"/>
    </row>
    <row r="1526" spans="1:14" ht="15" customHeight="1" x14ac:dyDescent="0.35">
      <c r="A1526" s="21" t="s">
        <v>1670</v>
      </c>
      <c r="B1526" s="19" t="s">
        <v>1263</v>
      </c>
      <c r="C1526" s="19" t="s">
        <v>1664</v>
      </c>
      <c r="D1526" s="26" t="s">
        <v>60</v>
      </c>
      <c r="E1526" s="25" t="s">
        <v>73</v>
      </c>
      <c r="F1526" s="25" t="s">
        <v>74</v>
      </c>
      <c r="G1526" s="25" t="s">
        <v>69</v>
      </c>
      <c r="H1526" s="25" t="s">
        <v>69</v>
      </c>
      <c r="I1526" s="122">
        <v>391741.93548387097</v>
      </c>
      <c r="J1526" s="122"/>
      <c r="K1526" s="122"/>
      <c r="L1526" s="122">
        <v>384967.74193548388</v>
      </c>
      <c r="M1526" s="124"/>
      <c r="N1526" s="123"/>
    </row>
    <row r="1527" spans="1:14" ht="15" customHeight="1" x14ac:dyDescent="0.35">
      <c r="A1527" s="21" t="s">
        <v>1671</v>
      </c>
      <c r="B1527" s="19" t="s">
        <v>1263</v>
      </c>
      <c r="C1527" s="19" t="s">
        <v>1664</v>
      </c>
      <c r="D1527" s="26" t="s">
        <v>60</v>
      </c>
      <c r="E1527" s="25" t="s">
        <v>73</v>
      </c>
      <c r="F1527" s="25" t="s">
        <v>74</v>
      </c>
      <c r="G1527" s="25" t="s">
        <v>71</v>
      </c>
      <c r="H1527" s="25" t="s">
        <v>71</v>
      </c>
      <c r="I1527" s="122">
        <v>65316.129032258061</v>
      </c>
      <c r="J1527" s="122"/>
      <c r="K1527" s="122"/>
      <c r="L1527" s="122">
        <v>64180.645161290318</v>
      </c>
      <c r="M1527" s="124"/>
      <c r="N1527" s="123"/>
    </row>
    <row r="1528" spans="1:14" ht="15" customHeight="1" x14ac:dyDescent="0.35">
      <c r="A1528" s="22" t="s">
        <v>1672</v>
      </c>
      <c r="B1528" s="25" t="s">
        <v>1263</v>
      </c>
      <c r="C1528" s="19" t="s">
        <v>1664</v>
      </c>
      <c r="D1528" s="26" t="s">
        <v>60</v>
      </c>
      <c r="E1528" s="27" t="s">
        <v>61</v>
      </c>
      <c r="F1528" s="27" t="s">
        <v>79</v>
      </c>
      <c r="G1528" s="27" t="s">
        <v>63</v>
      </c>
      <c r="H1528" s="27" t="s">
        <v>64</v>
      </c>
      <c r="I1528" s="122">
        <v>11741870.967741935</v>
      </c>
      <c r="J1528" s="122"/>
      <c r="K1528" s="122"/>
      <c r="L1528" s="122">
        <v>11538787.096774193</v>
      </c>
      <c r="M1528" s="123"/>
      <c r="N1528" s="123"/>
    </row>
    <row r="1529" spans="1:14" ht="15" customHeight="1" x14ac:dyDescent="0.35">
      <c r="A1529" s="21" t="s">
        <v>1673</v>
      </c>
      <c r="B1529" s="25" t="s">
        <v>1263</v>
      </c>
      <c r="C1529" s="19" t="s">
        <v>1664</v>
      </c>
      <c r="D1529" s="26" t="s">
        <v>60</v>
      </c>
      <c r="E1529" s="27" t="s">
        <v>66</v>
      </c>
      <c r="F1529" s="27" t="s">
        <v>79</v>
      </c>
      <c r="G1529" s="27" t="s">
        <v>63</v>
      </c>
      <c r="H1529" s="27" t="s">
        <v>67</v>
      </c>
      <c r="I1529" s="122">
        <v>16438606.451612903</v>
      </c>
      <c r="J1529" s="122"/>
      <c r="K1529" s="122"/>
      <c r="L1529" s="122">
        <v>16154283.870967742</v>
      </c>
      <c r="M1529" s="123"/>
      <c r="N1529" s="123"/>
    </row>
    <row r="1530" spans="1:14" ht="15" customHeight="1" x14ac:dyDescent="0.35">
      <c r="A1530" s="21" t="s">
        <v>1674</v>
      </c>
      <c r="B1530" s="25" t="s">
        <v>1263</v>
      </c>
      <c r="C1530" s="19" t="s">
        <v>1664</v>
      </c>
      <c r="D1530" s="26" t="s">
        <v>60</v>
      </c>
      <c r="E1530" s="27" t="s">
        <v>66</v>
      </c>
      <c r="F1530" s="27" t="s">
        <v>79</v>
      </c>
      <c r="G1530" s="27" t="s">
        <v>69</v>
      </c>
      <c r="H1530" s="27" t="s">
        <v>69</v>
      </c>
      <c r="I1530" s="122">
        <v>391393.54838709679</v>
      </c>
      <c r="J1530" s="122"/>
      <c r="K1530" s="122"/>
      <c r="L1530" s="122">
        <v>384619.35483870964</v>
      </c>
      <c r="M1530" s="123"/>
      <c r="N1530" s="123"/>
    </row>
    <row r="1531" spans="1:14" ht="15" customHeight="1" x14ac:dyDescent="0.35">
      <c r="A1531" s="21" t="s">
        <v>1675</v>
      </c>
      <c r="B1531" s="25" t="s">
        <v>1263</v>
      </c>
      <c r="C1531" s="19" t="s">
        <v>1664</v>
      </c>
      <c r="D1531" s="26" t="s">
        <v>60</v>
      </c>
      <c r="E1531" s="27" t="s">
        <v>66</v>
      </c>
      <c r="F1531" s="27" t="s">
        <v>79</v>
      </c>
      <c r="G1531" s="27" t="s">
        <v>71</v>
      </c>
      <c r="H1531" s="27" t="s">
        <v>71</v>
      </c>
      <c r="I1531" s="122">
        <v>65225.806451612902</v>
      </c>
      <c r="J1531" s="122"/>
      <c r="K1531" s="122"/>
      <c r="L1531" s="122">
        <v>64103.225806451614</v>
      </c>
      <c r="M1531" s="123"/>
      <c r="N1531" s="123"/>
    </row>
    <row r="1532" spans="1:14" ht="15" customHeight="1" x14ac:dyDescent="0.35">
      <c r="A1532" s="22" t="s">
        <v>1676</v>
      </c>
      <c r="B1532" s="19" t="s">
        <v>1263</v>
      </c>
      <c r="C1532" s="19" t="s">
        <v>1664</v>
      </c>
      <c r="D1532" s="26" t="s">
        <v>60</v>
      </c>
      <c r="E1532" s="25" t="s">
        <v>113</v>
      </c>
      <c r="F1532" s="25" t="s">
        <v>84</v>
      </c>
      <c r="G1532" s="25" t="s">
        <v>63</v>
      </c>
      <c r="H1532" s="25" t="s">
        <v>64</v>
      </c>
      <c r="I1532" s="122">
        <v>12491341.935483871</v>
      </c>
      <c r="J1532" s="122"/>
      <c r="K1532" s="122"/>
      <c r="L1532" s="122">
        <v>12275290.322580645</v>
      </c>
      <c r="M1532" s="124"/>
      <c r="N1532" s="124"/>
    </row>
    <row r="1533" spans="1:14" ht="15" customHeight="1" x14ac:dyDescent="0.35">
      <c r="A1533" s="21" t="s">
        <v>1677</v>
      </c>
      <c r="B1533" s="19" t="s">
        <v>1263</v>
      </c>
      <c r="C1533" s="19" t="s">
        <v>1664</v>
      </c>
      <c r="D1533" s="26" t="s">
        <v>60</v>
      </c>
      <c r="E1533" s="25" t="s">
        <v>113</v>
      </c>
      <c r="F1533" s="25" t="s">
        <v>84</v>
      </c>
      <c r="G1533" s="25" t="s">
        <v>63</v>
      </c>
      <c r="H1533" s="25" t="s">
        <v>67</v>
      </c>
      <c r="I1533" s="122">
        <v>17487883.870967742</v>
      </c>
      <c r="J1533" s="122"/>
      <c r="K1533" s="122"/>
      <c r="L1533" s="122">
        <v>17185419.35483871</v>
      </c>
      <c r="M1533" s="124"/>
      <c r="N1533" s="124"/>
    </row>
    <row r="1534" spans="1:14" ht="15" customHeight="1" x14ac:dyDescent="0.35">
      <c r="A1534" s="21" t="s">
        <v>1678</v>
      </c>
      <c r="B1534" s="19" t="s">
        <v>1263</v>
      </c>
      <c r="C1534" s="19" t="s">
        <v>1664</v>
      </c>
      <c r="D1534" s="26" t="s">
        <v>60</v>
      </c>
      <c r="E1534" s="25" t="s">
        <v>113</v>
      </c>
      <c r="F1534" s="25" t="s">
        <v>84</v>
      </c>
      <c r="G1534" s="25" t="s">
        <v>69</v>
      </c>
      <c r="H1534" s="25" t="s">
        <v>69</v>
      </c>
      <c r="I1534" s="122">
        <v>416387.09677419352</v>
      </c>
      <c r="J1534" s="122"/>
      <c r="K1534" s="122"/>
      <c r="L1534" s="122">
        <v>409187.09677419352</v>
      </c>
      <c r="M1534" s="124"/>
      <c r="N1534" s="124"/>
    </row>
    <row r="1535" spans="1:14" ht="15" customHeight="1" x14ac:dyDescent="0.35">
      <c r="A1535" s="21" t="s">
        <v>1679</v>
      </c>
      <c r="B1535" s="19" t="s">
        <v>1263</v>
      </c>
      <c r="C1535" s="19" t="s">
        <v>1664</v>
      </c>
      <c r="D1535" s="26" t="s">
        <v>60</v>
      </c>
      <c r="E1535" s="25" t="s">
        <v>113</v>
      </c>
      <c r="F1535" s="25" t="s">
        <v>84</v>
      </c>
      <c r="G1535" s="25" t="s">
        <v>71</v>
      </c>
      <c r="H1535" s="25" t="s">
        <v>71</v>
      </c>
      <c r="I1535" s="122">
        <v>69393.548387096773</v>
      </c>
      <c r="J1535" s="122"/>
      <c r="K1535" s="122"/>
      <c r="L1535" s="122">
        <v>68206.451612903227</v>
      </c>
      <c r="M1535" s="124"/>
      <c r="N1535" s="124"/>
    </row>
    <row r="1536" spans="1:14" ht="15" customHeight="1" x14ac:dyDescent="0.35">
      <c r="A1536" s="22" t="s">
        <v>1680</v>
      </c>
      <c r="B1536" s="25" t="s">
        <v>1263</v>
      </c>
      <c r="C1536" s="19" t="s">
        <v>1664</v>
      </c>
      <c r="D1536" s="26" t="s">
        <v>60</v>
      </c>
      <c r="E1536" s="27" t="s">
        <v>61</v>
      </c>
      <c r="F1536" s="27" t="s">
        <v>89</v>
      </c>
      <c r="G1536" s="27" t="s">
        <v>63</v>
      </c>
      <c r="H1536" s="27" t="s">
        <v>64</v>
      </c>
      <c r="I1536" s="122">
        <v>13288658.064516129</v>
      </c>
      <c r="J1536" s="122"/>
      <c r="K1536" s="122"/>
      <c r="L1536" s="122">
        <v>13058825.806451613</v>
      </c>
      <c r="M1536" s="124"/>
      <c r="N1536" s="124"/>
    </row>
    <row r="1537" spans="1:14" ht="15" customHeight="1" x14ac:dyDescent="0.35">
      <c r="A1537" s="21" t="s">
        <v>1681</v>
      </c>
      <c r="B1537" s="25" t="s">
        <v>1263</v>
      </c>
      <c r="C1537" s="19" t="s">
        <v>1664</v>
      </c>
      <c r="D1537" s="26" t="s">
        <v>60</v>
      </c>
      <c r="E1537" s="27" t="s">
        <v>66</v>
      </c>
      <c r="F1537" s="27" t="s">
        <v>89</v>
      </c>
      <c r="G1537" s="27" t="s">
        <v>63</v>
      </c>
      <c r="H1537" s="27" t="s">
        <v>67</v>
      </c>
      <c r="I1537" s="122">
        <v>18604129.032258064</v>
      </c>
      <c r="J1537" s="122"/>
      <c r="K1537" s="122"/>
      <c r="L1537" s="122">
        <v>18282348.387096774</v>
      </c>
      <c r="M1537" s="124"/>
      <c r="N1537" s="124"/>
    </row>
    <row r="1538" spans="1:14" ht="15" customHeight="1" x14ac:dyDescent="0.35">
      <c r="A1538" s="21" t="s">
        <v>1682</v>
      </c>
      <c r="B1538" s="25" t="s">
        <v>1263</v>
      </c>
      <c r="C1538" s="19" t="s">
        <v>1664</v>
      </c>
      <c r="D1538" s="26" t="s">
        <v>60</v>
      </c>
      <c r="E1538" s="27" t="s">
        <v>66</v>
      </c>
      <c r="F1538" s="27" t="s">
        <v>89</v>
      </c>
      <c r="G1538" s="27" t="s">
        <v>69</v>
      </c>
      <c r="H1538" s="27" t="s">
        <v>69</v>
      </c>
      <c r="I1538" s="122">
        <v>442954.83870967739</v>
      </c>
      <c r="J1538" s="122"/>
      <c r="K1538" s="122"/>
      <c r="L1538" s="122">
        <v>435303.22580645158</v>
      </c>
      <c r="M1538" s="124"/>
      <c r="N1538" s="124"/>
    </row>
    <row r="1539" spans="1:14" ht="15" customHeight="1" x14ac:dyDescent="0.35">
      <c r="A1539" s="21" t="s">
        <v>1683</v>
      </c>
      <c r="B1539" s="25" t="s">
        <v>1263</v>
      </c>
      <c r="C1539" s="19" t="s">
        <v>1664</v>
      </c>
      <c r="D1539" s="26" t="s">
        <v>60</v>
      </c>
      <c r="E1539" s="27" t="s">
        <v>66</v>
      </c>
      <c r="F1539" s="27" t="s">
        <v>89</v>
      </c>
      <c r="G1539" s="27" t="s">
        <v>71</v>
      </c>
      <c r="H1539" s="27" t="s">
        <v>71</v>
      </c>
      <c r="I1539" s="122">
        <v>73845.161290322576</v>
      </c>
      <c r="J1539" s="122"/>
      <c r="K1539" s="122"/>
      <c r="L1539" s="122">
        <v>72567.741935483864</v>
      </c>
      <c r="M1539" s="124"/>
      <c r="N1539" s="124"/>
    </row>
    <row r="1540" spans="1:14" ht="15" customHeight="1" x14ac:dyDescent="0.35">
      <c r="A1540" s="22" t="s">
        <v>1684</v>
      </c>
      <c r="B1540" s="19" t="s">
        <v>1263</v>
      </c>
      <c r="C1540" s="19" t="s">
        <v>1664</v>
      </c>
      <c r="D1540" s="26" t="s">
        <v>60</v>
      </c>
      <c r="E1540" s="25" t="s">
        <v>113</v>
      </c>
      <c r="F1540" s="25" t="s">
        <v>94</v>
      </c>
      <c r="G1540" s="25" t="s">
        <v>63</v>
      </c>
      <c r="H1540" s="25" t="s">
        <v>64</v>
      </c>
      <c r="I1540" s="122">
        <v>14136864.516129032</v>
      </c>
      <c r="J1540" s="122"/>
      <c r="K1540" s="122"/>
      <c r="L1540" s="122">
        <v>13892348.387096774</v>
      </c>
      <c r="M1540" s="124"/>
      <c r="N1540" s="124"/>
    </row>
    <row r="1541" spans="1:14" ht="15" customHeight="1" x14ac:dyDescent="0.35">
      <c r="A1541" s="21" t="s">
        <v>1685</v>
      </c>
      <c r="B1541" s="19" t="s">
        <v>1263</v>
      </c>
      <c r="C1541" s="19" t="s">
        <v>1664</v>
      </c>
      <c r="D1541" s="26" t="s">
        <v>60</v>
      </c>
      <c r="E1541" s="25" t="s">
        <v>113</v>
      </c>
      <c r="F1541" s="25" t="s">
        <v>94</v>
      </c>
      <c r="G1541" s="25" t="s">
        <v>63</v>
      </c>
      <c r="H1541" s="25" t="s">
        <v>67</v>
      </c>
      <c r="I1541" s="122">
        <v>19791612.903225806</v>
      </c>
      <c r="J1541" s="122"/>
      <c r="K1541" s="122"/>
      <c r="L1541" s="122">
        <v>19449303.225806452</v>
      </c>
      <c r="M1541" s="124"/>
      <c r="N1541" s="124"/>
    </row>
    <row r="1542" spans="1:14" ht="15" customHeight="1" x14ac:dyDescent="0.35">
      <c r="A1542" s="21" t="s">
        <v>1686</v>
      </c>
      <c r="B1542" s="19" t="s">
        <v>1263</v>
      </c>
      <c r="C1542" s="19" t="s">
        <v>1664</v>
      </c>
      <c r="D1542" s="26" t="s">
        <v>60</v>
      </c>
      <c r="E1542" s="25" t="s">
        <v>113</v>
      </c>
      <c r="F1542" s="25" t="s">
        <v>94</v>
      </c>
      <c r="G1542" s="25" t="s">
        <v>69</v>
      </c>
      <c r="H1542" s="25" t="s">
        <v>69</v>
      </c>
      <c r="I1542" s="122">
        <v>471238.70967741933</v>
      </c>
      <c r="J1542" s="122"/>
      <c r="K1542" s="122"/>
      <c r="L1542" s="122">
        <v>463083.87096774194</v>
      </c>
      <c r="M1542" s="124"/>
      <c r="N1542" s="124"/>
    </row>
    <row r="1543" spans="1:14" ht="15" customHeight="1" x14ac:dyDescent="0.35">
      <c r="A1543" s="21" t="s">
        <v>1687</v>
      </c>
      <c r="B1543" s="19" t="s">
        <v>1263</v>
      </c>
      <c r="C1543" s="19" t="s">
        <v>1664</v>
      </c>
      <c r="D1543" s="26" t="s">
        <v>60</v>
      </c>
      <c r="E1543" s="25" t="s">
        <v>113</v>
      </c>
      <c r="F1543" s="25" t="s">
        <v>94</v>
      </c>
      <c r="G1543" s="25" t="s">
        <v>71</v>
      </c>
      <c r="H1543" s="25" t="s">
        <v>71</v>
      </c>
      <c r="I1543" s="122">
        <v>78529.032258064515</v>
      </c>
      <c r="J1543" s="122"/>
      <c r="K1543" s="122"/>
      <c r="L1543" s="122">
        <v>77174.193548387091</v>
      </c>
      <c r="M1543" s="124"/>
      <c r="N1543" s="124"/>
    </row>
    <row r="1544" spans="1:14" ht="15" customHeight="1" x14ac:dyDescent="0.35">
      <c r="A1544" s="24" t="s">
        <v>1688</v>
      </c>
      <c r="B1544" s="28" t="s">
        <v>1137</v>
      </c>
      <c r="C1544" s="28" t="s">
        <v>1689</v>
      </c>
      <c r="D1544" s="26" t="s">
        <v>100</v>
      </c>
      <c r="E1544" s="27" t="s">
        <v>61</v>
      </c>
      <c r="F1544" s="27" t="s">
        <v>62</v>
      </c>
      <c r="G1544" s="27" t="s">
        <v>63</v>
      </c>
      <c r="H1544" s="27" t="s">
        <v>64</v>
      </c>
      <c r="I1544" s="122">
        <v>4994967.7419354841</v>
      </c>
      <c r="J1544" s="122"/>
      <c r="K1544" s="122"/>
      <c r="L1544" s="122">
        <v>4908580.6451612897</v>
      </c>
      <c r="M1544" s="123"/>
      <c r="N1544" s="123"/>
    </row>
    <row r="1545" spans="1:14" ht="15" customHeight="1" x14ac:dyDescent="0.35">
      <c r="A1545" s="29" t="s">
        <v>1690</v>
      </c>
      <c r="B1545" s="28" t="s">
        <v>1137</v>
      </c>
      <c r="C1545" s="28" t="s">
        <v>1689</v>
      </c>
      <c r="D1545" s="26" t="s">
        <v>100</v>
      </c>
      <c r="E1545" s="27" t="s">
        <v>66</v>
      </c>
      <c r="F1545" s="27" t="s">
        <v>62</v>
      </c>
      <c r="G1545" s="27" t="s">
        <v>63</v>
      </c>
      <c r="H1545" s="27" t="s">
        <v>67</v>
      </c>
      <c r="I1545" s="122">
        <v>6992954.8387096776</v>
      </c>
      <c r="J1545" s="122"/>
      <c r="K1545" s="122"/>
      <c r="L1545" s="122">
        <v>6872000</v>
      </c>
      <c r="M1545" s="123"/>
      <c r="N1545" s="123"/>
    </row>
    <row r="1546" spans="1:14" ht="15" customHeight="1" x14ac:dyDescent="0.35">
      <c r="A1546" s="19" t="s">
        <v>1691</v>
      </c>
      <c r="B1546" s="28" t="s">
        <v>1137</v>
      </c>
      <c r="C1546" s="28" t="s">
        <v>1689</v>
      </c>
      <c r="D1546" s="26" t="s">
        <v>100</v>
      </c>
      <c r="E1546" s="27" t="s">
        <v>66</v>
      </c>
      <c r="F1546" s="27" t="s">
        <v>62</v>
      </c>
      <c r="G1546" s="27" t="s">
        <v>69</v>
      </c>
      <c r="H1546" s="27" t="s">
        <v>69</v>
      </c>
      <c r="I1546" s="122">
        <v>166516.12903225806</v>
      </c>
      <c r="J1546" s="122"/>
      <c r="K1546" s="122"/>
      <c r="L1546" s="122">
        <v>163651.61290322579</v>
      </c>
      <c r="M1546" s="123"/>
      <c r="N1546" s="123"/>
    </row>
    <row r="1547" spans="1:14" ht="15" customHeight="1" x14ac:dyDescent="0.35">
      <c r="A1547" s="29" t="s">
        <v>1692</v>
      </c>
      <c r="B1547" s="28" t="s">
        <v>1137</v>
      </c>
      <c r="C1547" s="28" t="s">
        <v>1689</v>
      </c>
      <c r="D1547" s="26" t="s">
        <v>100</v>
      </c>
      <c r="E1547" s="27" t="s">
        <v>66</v>
      </c>
      <c r="F1547" s="27" t="s">
        <v>62</v>
      </c>
      <c r="G1547" s="27" t="s">
        <v>71</v>
      </c>
      <c r="H1547" s="27" t="s">
        <v>71</v>
      </c>
      <c r="I1547" s="122">
        <v>27767.741935483871</v>
      </c>
      <c r="J1547" s="122"/>
      <c r="K1547" s="122"/>
      <c r="L1547" s="122">
        <v>27290.322580645159</v>
      </c>
      <c r="M1547" s="123"/>
      <c r="N1547" s="123"/>
    </row>
    <row r="1548" spans="1:14" ht="15" customHeight="1" x14ac:dyDescent="0.35">
      <c r="A1548" s="22" t="s">
        <v>1693</v>
      </c>
      <c r="B1548" s="28" t="s">
        <v>1137</v>
      </c>
      <c r="C1548" s="28" t="s">
        <v>1689</v>
      </c>
      <c r="D1548" s="26" t="s">
        <v>100</v>
      </c>
      <c r="E1548" s="25" t="s">
        <v>73</v>
      </c>
      <c r="F1548" s="25" t="s">
        <v>74</v>
      </c>
      <c r="G1548" s="25" t="s">
        <v>63</v>
      </c>
      <c r="H1548" s="25" t="s">
        <v>64</v>
      </c>
      <c r="I1548" s="122">
        <v>6806890.3225806449</v>
      </c>
      <c r="J1548" s="122"/>
      <c r="K1548" s="122"/>
      <c r="L1548" s="122">
        <v>6545367.7419354841</v>
      </c>
      <c r="M1548" s="123"/>
      <c r="N1548" s="123"/>
    </row>
    <row r="1549" spans="1:14" ht="15" customHeight="1" x14ac:dyDescent="0.35">
      <c r="A1549" s="29" t="s">
        <v>1694</v>
      </c>
      <c r="B1549" s="28" t="s">
        <v>1137</v>
      </c>
      <c r="C1549" s="28" t="s">
        <v>1689</v>
      </c>
      <c r="D1549" s="26" t="s">
        <v>100</v>
      </c>
      <c r="E1549" s="25" t="s">
        <v>73</v>
      </c>
      <c r="F1549" s="25" t="s">
        <v>74</v>
      </c>
      <c r="G1549" s="25" t="s">
        <v>63</v>
      </c>
      <c r="H1549" s="25" t="s">
        <v>67</v>
      </c>
      <c r="I1549" s="122">
        <v>7624077.4193548383</v>
      </c>
      <c r="J1549" s="122"/>
      <c r="K1549" s="122"/>
      <c r="L1549" s="122">
        <v>7492206.4516129028</v>
      </c>
      <c r="M1549" s="123"/>
      <c r="N1549" s="123"/>
    </row>
    <row r="1550" spans="1:14" ht="15" customHeight="1" x14ac:dyDescent="0.35">
      <c r="A1550" s="19" t="s">
        <v>1695</v>
      </c>
      <c r="B1550" s="28" t="s">
        <v>1137</v>
      </c>
      <c r="C1550" s="28" t="s">
        <v>1689</v>
      </c>
      <c r="D1550" s="26" t="s">
        <v>100</v>
      </c>
      <c r="E1550" s="25" t="s">
        <v>73</v>
      </c>
      <c r="F1550" s="25" t="s">
        <v>74</v>
      </c>
      <c r="G1550" s="25" t="s">
        <v>69</v>
      </c>
      <c r="H1550" s="25" t="s">
        <v>69</v>
      </c>
      <c r="I1550" s="122">
        <v>187548.38709677418</v>
      </c>
      <c r="J1550" s="122"/>
      <c r="K1550" s="122"/>
      <c r="L1550" s="122">
        <v>184296.77419354839</v>
      </c>
      <c r="M1550" s="123"/>
      <c r="N1550" s="123"/>
    </row>
    <row r="1551" spans="1:14" ht="15" customHeight="1" x14ac:dyDescent="0.35">
      <c r="A1551" s="29" t="s">
        <v>1696</v>
      </c>
      <c r="B1551" s="28" t="s">
        <v>1137</v>
      </c>
      <c r="C1551" s="28" t="s">
        <v>1689</v>
      </c>
      <c r="D1551" s="26" t="s">
        <v>100</v>
      </c>
      <c r="E1551" s="25" t="s">
        <v>73</v>
      </c>
      <c r="F1551" s="25" t="s">
        <v>74</v>
      </c>
      <c r="G1551" s="25" t="s">
        <v>71</v>
      </c>
      <c r="H1551" s="25" t="s">
        <v>71</v>
      </c>
      <c r="I1551" s="122">
        <v>31277.419354838708</v>
      </c>
      <c r="J1551" s="122"/>
      <c r="K1551" s="122"/>
      <c r="L1551" s="122">
        <v>30735.483870967742</v>
      </c>
      <c r="M1551" s="123"/>
      <c r="N1551" s="123"/>
    </row>
    <row r="1552" spans="1:14" ht="15" customHeight="1" x14ac:dyDescent="0.35">
      <c r="A1552" s="22" t="s">
        <v>1697</v>
      </c>
      <c r="B1552" s="28" t="s">
        <v>1137</v>
      </c>
      <c r="C1552" s="28" t="s">
        <v>1689</v>
      </c>
      <c r="D1552" s="26" t="s">
        <v>100</v>
      </c>
      <c r="E1552" s="27" t="s">
        <v>61</v>
      </c>
      <c r="F1552" s="27" t="s">
        <v>79</v>
      </c>
      <c r="G1552" s="27" t="s">
        <v>63</v>
      </c>
      <c r="H1552" s="27" t="s">
        <v>64</v>
      </c>
      <c r="I1552" s="122">
        <v>5313780.6451612897</v>
      </c>
      <c r="J1552" s="122"/>
      <c r="K1552" s="122"/>
      <c r="L1552" s="122">
        <v>5221883.8709677421</v>
      </c>
      <c r="M1552" s="123"/>
      <c r="N1552" s="123"/>
    </row>
    <row r="1553" spans="1:14" ht="15" customHeight="1" x14ac:dyDescent="0.35">
      <c r="A1553" s="29" t="s">
        <v>1698</v>
      </c>
      <c r="B1553" s="28" t="s">
        <v>1137</v>
      </c>
      <c r="C1553" s="28" t="s">
        <v>1689</v>
      </c>
      <c r="D1553" s="26" t="s">
        <v>100</v>
      </c>
      <c r="E1553" s="27" t="s">
        <v>66</v>
      </c>
      <c r="F1553" s="27" t="s">
        <v>79</v>
      </c>
      <c r="G1553" s="27" t="s">
        <v>63</v>
      </c>
      <c r="H1553" s="27" t="s">
        <v>67</v>
      </c>
      <c r="I1553" s="122">
        <v>7439303.2258064514</v>
      </c>
      <c r="J1553" s="122"/>
      <c r="K1553" s="122"/>
      <c r="L1553" s="122">
        <v>7310645.1612903224</v>
      </c>
      <c r="M1553" s="123"/>
      <c r="N1553" s="123"/>
    </row>
    <row r="1554" spans="1:14" ht="15" customHeight="1" x14ac:dyDescent="0.35">
      <c r="A1554" s="19" t="s">
        <v>1699</v>
      </c>
      <c r="B1554" s="28" t="s">
        <v>1137</v>
      </c>
      <c r="C1554" s="28" t="s">
        <v>1689</v>
      </c>
      <c r="D1554" s="26" t="s">
        <v>100</v>
      </c>
      <c r="E1554" s="27" t="s">
        <v>66</v>
      </c>
      <c r="F1554" s="27" t="s">
        <v>79</v>
      </c>
      <c r="G1554" s="27" t="s">
        <v>69</v>
      </c>
      <c r="H1554" s="27" t="s">
        <v>69</v>
      </c>
      <c r="I1554" s="122">
        <v>177135.48387096773</v>
      </c>
      <c r="J1554" s="122"/>
      <c r="K1554" s="122"/>
      <c r="L1554" s="122">
        <v>174077.4193548387</v>
      </c>
      <c r="M1554" s="123"/>
      <c r="N1554" s="123"/>
    </row>
    <row r="1555" spans="1:14" ht="15" customHeight="1" x14ac:dyDescent="0.35">
      <c r="A1555" s="29" t="s">
        <v>1700</v>
      </c>
      <c r="B1555" s="28" t="s">
        <v>1137</v>
      </c>
      <c r="C1555" s="28" t="s">
        <v>1689</v>
      </c>
      <c r="D1555" s="26" t="s">
        <v>100</v>
      </c>
      <c r="E1555" s="27" t="s">
        <v>66</v>
      </c>
      <c r="F1555" s="27" t="s">
        <v>79</v>
      </c>
      <c r="G1555" s="27" t="s">
        <v>71</v>
      </c>
      <c r="H1555" s="27" t="s">
        <v>71</v>
      </c>
      <c r="I1555" s="122">
        <v>29522.580645161288</v>
      </c>
      <c r="J1555" s="122"/>
      <c r="K1555" s="122"/>
      <c r="L1555" s="122">
        <v>29019.354838709678</v>
      </c>
      <c r="M1555" s="123"/>
      <c r="N1555" s="123"/>
    </row>
    <row r="1556" spans="1:14" ht="15" customHeight="1" x14ac:dyDescent="0.35">
      <c r="A1556" s="22" t="s">
        <v>1701</v>
      </c>
      <c r="B1556" s="28" t="s">
        <v>1137</v>
      </c>
      <c r="C1556" s="28" t="s">
        <v>1689</v>
      </c>
      <c r="D1556" s="26" t="s">
        <v>100</v>
      </c>
      <c r="E1556" s="25" t="s">
        <v>113</v>
      </c>
      <c r="F1556" s="25" t="s">
        <v>84</v>
      </c>
      <c r="G1556" s="25" t="s">
        <v>63</v>
      </c>
      <c r="H1556" s="25" t="s">
        <v>64</v>
      </c>
      <c r="I1556" s="122">
        <v>5652980.6451612897</v>
      </c>
      <c r="J1556" s="122"/>
      <c r="K1556" s="122"/>
      <c r="L1556" s="122">
        <v>5555200</v>
      </c>
      <c r="M1556" s="123"/>
      <c r="N1556" s="123"/>
    </row>
    <row r="1557" spans="1:14" ht="15" customHeight="1" x14ac:dyDescent="0.35">
      <c r="A1557" s="29" t="s">
        <v>1702</v>
      </c>
      <c r="B1557" s="28" t="s">
        <v>1137</v>
      </c>
      <c r="C1557" s="28" t="s">
        <v>1689</v>
      </c>
      <c r="D1557" s="26" t="s">
        <v>100</v>
      </c>
      <c r="E1557" s="25" t="s">
        <v>113</v>
      </c>
      <c r="F1557" s="25" t="s">
        <v>84</v>
      </c>
      <c r="G1557" s="25" t="s">
        <v>63</v>
      </c>
      <c r="H1557" s="25" t="s">
        <v>67</v>
      </c>
      <c r="I1557" s="122">
        <v>7914154.8387096776</v>
      </c>
      <c r="J1557" s="122"/>
      <c r="K1557" s="122"/>
      <c r="L1557" s="122">
        <v>7777277.4193548383</v>
      </c>
      <c r="M1557" s="123"/>
      <c r="N1557" s="123"/>
    </row>
    <row r="1558" spans="1:14" ht="15" customHeight="1" x14ac:dyDescent="0.35">
      <c r="A1558" s="19" t="s">
        <v>1703</v>
      </c>
      <c r="B1558" s="28" t="s">
        <v>1137</v>
      </c>
      <c r="C1558" s="28" t="s">
        <v>1689</v>
      </c>
      <c r="D1558" s="26" t="s">
        <v>100</v>
      </c>
      <c r="E1558" s="25" t="s">
        <v>113</v>
      </c>
      <c r="F1558" s="25" t="s">
        <v>84</v>
      </c>
      <c r="G1558" s="25" t="s">
        <v>69</v>
      </c>
      <c r="H1558" s="25" t="s">
        <v>69</v>
      </c>
      <c r="I1558" s="122">
        <v>188451.61290322579</v>
      </c>
      <c r="J1558" s="122"/>
      <c r="K1558" s="122"/>
      <c r="L1558" s="122">
        <v>185187.09677419355</v>
      </c>
      <c r="M1558" s="123"/>
      <c r="N1558" s="123"/>
    </row>
    <row r="1559" spans="1:14" ht="15" customHeight="1" x14ac:dyDescent="0.35">
      <c r="A1559" s="29" t="s">
        <v>1704</v>
      </c>
      <c r="B1559" s="28" t="s">
        <v>1137</v>
      </c>
      <c r="C1559" s="28" t="s">
        <v>1689</v>
      </c>
      <c r="D1559" s="26" t="s">
        <v>100</v>
      </c>
      <c r="E1559" s="25" t="s">
        <v>113</v>
      </c>
      <c r="F1559" s="25" t="s">
        <v>84</v>
      </c>
      <c r="G1559" s="25" t="s">
        <v>71</v>
      </c>
      <c r="H1559" s="25" t="s">
        <v>71</v>
      </c>
      <c r="I1559" s="122">
        <v>31419.354838709678</v>
      </c>
      <c r="J1559" s="122"/>
      <c r="K1559" s="122"/>
      <c r="L1559" s="122">
        <v>30877.419354838708</v>
      </c>
      <c r="M1559" s="123"/>
      <c r="N1559" s="123"/>
    </row>
    <row r="1560" spans="1:14" ht="15" customHeight="1" x14ac:dyDescent="0.35">
      <c r="A1560" s="22" t="s">
        <v>1705</v>
      </c>
      <c r="B1560" s="28" t="s">
        <v>1137</v>
      </c>
      <c r="C1560" s="28" t="s">
        <v>1689</v>
      </c>
      <c r="D1560" s="26" t="s">
        <v>100</v>
      </c>
      <c r="E1560" s="27" t="s">
        <v>61</v>
      </c>
      <c r="F1560" s="27" t="s">
        <v>89</v>
      </c>
      <c r="G1560" s="27" t="s">
        <v>63</v>
      </c>
      <c r="H1560" s="27" t="s">
        <v>64</v>
      </c>
      <c r="I1560" s="122">
        <v>6013806.4516129028</v>
      </c>
      <c r="J1560" s="122"/>
      <c r="K1560" s="122"/>
      <c r="L1560" s="122">
        <v>5909793.5483870963</v>
      </c>
      <c r="M1560" s="123"/>
      <c r="N1560" s="123"/>
    </row>
    <row r="1561" spans="1:14" ht="15" customHeight="1" x14ac:dyDescent="0.35">
      <c r="A1561" s="29" t="s">
        <v>1706</v>
      </c>
      <c r="B1561" s="28" t="s">
        <v>1137</v>
      </c>
      <c r="C1561" s="28" t="s">
        <v>1689</v>
      </c>
      <c r="D1561" s="26" t="s">
        <v>100</v>
      </c>
      <c r="E1561" s="27" t="s">
        <v>66</v>
      </c>
      <c r="F1561" s="27" t="s">
        <v>89</v>
      </c>
      <c r="G1561" s="27" t="s">
        <v>63</v>
      </c>
      <c r="H1561" s="27" t="s">
        <v>67</v>
      </c>
      <c r="I1561" s="122">
        <v>8419316.1290322579</v>
      </c>
      <c r="J1561" s="122"/>
      <c r="K1561" s="122"/>
      <c r="L1561" s="122">
        <v>8273690.3225806449</v>
      </c>
      <c r="M1561" s="123"/>
      <c r="N1561" s="123"/>
    </row>
    <row r="1562" spans="1:14" ht="15" customHeight="1" x14ac:dyDescent="0.35">
      <c r="A1562" s="19" t="s">
        <v>1707</v>
      </c>
      <c r="B1562" s="28" t="s">
        <v>1137</v>
      </c>
      <c r="C1562" s="28" t="s">
        <v>1689</v>
      </c>
      <c r="D1562" s="26" t="s">
        <v>100</v>
      </c>
      <c r="E1562" s="27" t="s">
        <v>66</v>
      </c>
      <c r="F1562" s="27" t="s">
        <v>89</v>
      </c>
      <c r="G1562" s="27" t="s">
        <v>69</v>
      </c>
      <c r="H1562" s="27" t="s">
        <v>69</v>
      </c>
      <c r="I1562" s="122">
        <v>200464.51612903224</v>
      </c>
      <c r="J1562" s="122"/>
      <c r="K1562" s="122"/>
      <c r="L1562" s="122">
        <v>196993.54838709676</v>
      </c>
      <c r="M1562" s="123"/>
      <c r="N1562" s="123"/>
    </row>
    <row r="1563" spans="1:14" ht="15" customHeight="1" x14ac:dyDescent="0.35">
      <c r="A1563" s="29" t="s">
        <v>1708</v>
      </c>
      <c r="B1563" s="28" t="s">
        <v>1137</v>
      </c>
      <c r="C1563" s="28" t="s">
        <v>1689</v>
      </c>
      <c r="D1563" s="26" t="s">
        <v>100</v>
      </c>
      <c r="E1563" s="27" t="s">
        <v>66</v>
      </c>
      <c r="F1563" s="27" t="s">
        <v>89</v>
      </c>
      <c r="G1563" s="27" t="s">
        <v>71</v>
      </c>
      <c r="H1563" s="27" t="s">
        <v>71</v>
      </c>
      <c r="I1563" s="122">
        <v>33419.354838709674</v>
      </c>
      <c r="J1563" s="122"/>
      <c r="K1563" s="122"/>
      <c r="L1563" s="122">
        <v>32851.612903225803</v>
      </c>
      <c r="M1563" s="123"/>
      <c r="N1563" s="123"/>
    </row>
    <row r="1564" spans="1:14" ht="15" customHeight="1" x14ac:dyDescent="0.35">
      <c r="A1564" s="22" t="s">
        <v>1709</v>
      </c>
      <c r="B1564" s="28" t="s">
        <v>1137</v>
      </c>
      <c r="C1564" s="28" t="s">
        <v>1689</v>
      </c>
      <c r="D1564" s="26" t="s">
        <v>100</v>
      </c>
      <c r="E1564" s="25" t="s">
        <v>113</v>
      </c>
      <c r="F1564" s="25" t="s">
        <v>94</v>
      </c>
      <c r="G1564" s="25" t="s">
        <v>63</v>
      </c>
      <c r="H1564" s="25" t="s">
        <v>64</v>
      </c>
      <c r="I1564" s="122">
        <v>6397651.6129032252</v>
      </c>
      <c r="J1564" s="122"/>
      <c r="K1564" s="122"/>
      <c r="L1564" s="122">
        <v>6287006.4516129028</v>
      </c>
      <c r="M1564" s="123"/>
      <c r="N1564" s="123"/>
    </row>
    <row r="1565" spans="1:14" ht="15" customHeight="1" x14ac:dyDescent="0.35">
      <c r="A1565" s="29" t="s">
        <v>1710</v>
      </c>
      <c r="B1565" s="28" t="s">
        <v>1137</v>
      </c>
      <c r="C1565" s="28" t="s">
        <v>1689</v>
      </c>
      <c r="D1565" s="26" t="s">
        <v>100</v>
      </c>
      <c r="E1565" s="25" t="s">
        <v>113</v>
      </c>
      <c r="F1565" s="25" t="s">
        <v>94</v>
      </c>
      <c r="G1565" s="25" t="s">
        <v>63</v>
      </c>
      <c r="H1565" s="25" t="s">
        <v>67</v>
      </c>
      <c r="I1565" s="122">
        <v>8956722.5806451607</v>
      </c>
      <c r="J1565" s="122"/>
      <c r="K1565" s="122"/>
      <c r="L1565" s="122">
        <v>8801806.4516129028</v>
      </c>
      <c r="M1565" s="123"/>
      <c r="N1565" s="123"/>
    </row>
    <row r="1566" spans="1:14" ht="15" customHeight="1" x14ac:dyDescent="0.35">
      <c r="A1566" s="19" t="s">
        <v>1711</v>
      </c>
      <c r="B1566" s="28" t="s">
        <v>1137</v>
      </c>
      <c r="C1566" s="28" t="s">
        <v>1689</v>
      </c>
      <c r="D1566" s="26" t="s">
        <v>100</v>
      </c>
      <c r="E1566" s="25" t="s">
        <v>113</v>
      </c>
      <c r="F1566" s="25" t="s">
        <v>94</v>
      </c>
      <c r="G1566" s="25" t="s">
        <v>69</v>
      </c>
      <c r="H1566" s="25" t="s">
        <v>69</v>
      </c>
      <c r="I1566" s="122">
        <v>213264.51612903224</v>
      </c>
      <c r="J1566" s="122"/>
      <c r="K1566" s="122"/>
      <c r="L1566" s="122">
        <v>209574.19354838709</v>
      </c>
      <c r="M1566" s="123"/>
      <c r="N1566" s="123"/>
    </row>
    <row r="1567" spans="1:14" ht="15" customHeight="1" x14ac:dyDescent="0.35">
      <c r="A1567" s="29" t="s">
        <v>1712</v>
      </c>
      <c r="B1567" s="28" t="s">
        <v>1137</v>
      </c>
      <c r="C1567" s="28" t="s">
        <v>1689</v>
      </c>
      <c r="D1567" s="26" t="s">
        <v>100</v>
      </c>
      <c r="E1567" s="25" t="s">
        <v>113</v>
      </c>
      <c r="F1567" s="25" t="s">
        <v>94</v>
      </c>
      <c r="G1567" s="25" t="s">
        <v>71</v>
      </c>
      <c r="H1567" s="25" t="s">
        <v>71</v>
      </c>
      <c r="I1567" s="122">
        <v>35548.38709677419</v>
      </c>
      <c r="J1567" s="122"/>
      <c r="K1567" s="122"/>
      <c r="L1567" s="122">
        <v>34929.032258064515</v>
      </c>
      <c r="M1567" s="123"/>
      <c r="N1567" s="123"/>
    </row>
    <row r="1568" spans="1:14" ht="15" customHeight="1" x14ac:dyDescent="0.35">
      <c r="A1568" s="30" t="s">
        <v>1713</v>
      </c>
      <c r="B1568" s="28" t="s">
        <v>961</v>
      </c>
      <c r="C1568" s="19" t="s">
        <v>1714</v>
      </c>
      <c r="D1568" s="44" t="s">
        <v>60</v>
      </c>
      <c r="E1568" s="27" t="s">
        <v>61</v>
      </c>
      <c r="F1568" s="27" t="s">
        <v>62</v>
      </c>
      <c r="G1568" s="27" t="s">
        <v>63</v>
      </c>
      <c r="H1568" s="27" t="s">
        <v>64</v>
      </c>
      <c r="I1568" s="122">
        <v>15576219.354838708</v>
      </c>
      <c r="J1568" s="122"/>
      <c r="K1568" s="122"/>
      <c r="L1568" s="122">
        <v>14977729.032258064</v>
      </c>
      <c r="M1568" s="123"/>
      <c r="N1568" s="123"/>
    </row>
    <row r="1569" spans="1:14" ht="15" customHeight="1" x14ac:dyDescent="0.35">
      <c r="A1569" s="29" t="s">
        <v>1715</v>
      </c>
      <c r="B1569" s="28" t="s">
        <v>961</v>
      </c>
      <c r="C1569" s="19" t="s">
        <v>1714</v>
      </c>
      <c r="D1569" s="44" t="s">
        <v>60</v>
      </c>
      <c r="E1569" s="27" t="s">
        <v>66</v>
      </c>
      <c r="F1569" s="27" t="s">
        <v>62</v>
      </c>
      <c r="G1569" s="27" t="s">
        <v>63</v>
      </c>
      <c r="H1569" s="27" t="s">
        <v>67</v>
      </c>
      <c r="I1569" s="122">
        <v>18023845.161290321</v>
      </c>
      <c r="J1569" s="122"/>
      <c r="K1569" s="122"/>
      <c r="L1569" s="122">
        <v>17712116.129032258</v>
      </c>
      <c r="M1569" s="123"/>
      <c r="N1569" s="123"/>
    </row>
    <row r="1570" spans="1:14" ht="15" customHeight="1" x14ac:dyDescent="0.35">
      <c r="A1570" s="29" t="s">
        <v>1716</v>
      </c>
      <c r="B1570" s="28" t="s">
        <v>961</v>
      </c>
      <c r="C1570" s="19" t="s">
        <v>1714</v>
      </c>
      <c r="D1570" s="44" t="s">
        <v>60</v>
      </c>
      <c r="E1570" s="27" t="s">
        <v>66</v>
      </c>
      <c r="F1570" s="27" t="s">
        <v>62</v>
      </c>
      <c r="G1570" s="27" t="s">
        <v>69</v>
      </c>
      <c r="H1570" s="27" t="s">
        <v>69</v>
      </c>
      <c r="I1570" s="122">
        <v>429135.48387096776</v>
      </c>
      <c r="J1570" s="122"/>
      <c r="K1570" s="122"/>
      <c r="L1570" s="122">
        <v>421716.12903225806</v>
      </c>
      <c r="M1570" s="123"/>
      <c r="N1570" s="123"/>
    </row>
    <row r="1571" spans="1:14" ht="15" customHeight="1" x14ac:dyDescent="0.35">
      <c r="A1571" s="29" t="s">
        <v>1717</v>
      </c>
      <c r="B1571" s="28" t="s">
        <v>961</v>
      </c>
      <c r="C1571" s="19" t="s">
        <v>1714</v>
      </c>
      <c r="D1571" s="44" t="s">
        <v>60</v>
      </c>
      <c r="E1571" s="27" t="s">
        <v>66</v>
      </c>
      <c r="F1571" s="27" t="s">
        <v>62</v>
      </c>
      <c r="G1571" s="27" t="s">
        <v>71</v>
      </c>
      <c r="H1571" s="27" t="s">
        <v>71</v>
      </c>
      <c r="I1571" s="122">
        <v>71535.483870967742</v>
      </c>
      <c r="J1571" s="122"/>
      <c r="K1571" s="122"/>
      <c r="L1571" s="122">
        <v>70309.677419354834</v>
      </c>
      <c r="M1571" s="123"/>
      <c r="N1571" s="123"/>
    </row>
    <row r="1572" spans="1:14" ht="15" customHeight="1" x14ac:dyDescent="0.35">
      <c r="A1572" s="31" t="s">
        <v>1718</v>
      </c>
      <c r="B1572" s="28" t="s">
        <v>961</v>
      </c>
      <c r="C1572" s="19" t="s">
        <v>1714</v>
      </c>
      <c r="D1572" s="26" t="s">
        <v>60</v>
      </c>
      <c r="E1572" s="25" t="s">
        <v>73</v>
      </c>
      <c r="F1572" s="25" t="s">
        <v>74</v>
      </c>
      <c r="G1572" s="25" t="s">
        <v>63</v>
      </c>
      <c r="H1572" s="25" t="s">
        <v>64</v>
      </c>
      <c r="I1572" s="122">
        <v>13592593.548387097</v>
      </c>
      <c r="J1572" s="122"/>
      <c r="K1572" s="122"/>
      <c r="L1572" s="122">
        <v>13357509.677419355</v>
      </c>
      <c r="M1572" s="123"/>
      <c r="N1572" s="123"/>
    </row>
    <row r="1573" spans="1:14" ht="15" customHeight="1" x14ac:dyDescent="0.35">
      <c r="A1573" s="29" t="s">
        <v>1719</v>
      </c>
      <c r="B1573" s="28" t="s">
        <v>961</v>
      </c>
      <c r="C1573" s="19" t="s">
        <v>1714</v>
      </c>
      <c r="D1573" s="26" t="s">
        <v>60</v>
      </c>
      <c r="E1573" s="25" t="s">
        <v>73</v>
      </c>
      <c r="F1573" s="25" t="s">
        <v>74</v>
      </c>
      <c r="G1573" s="25" t="s">
        <v>63</v>
      </c>
      <c r="H1573" s="25" t="s">
        <v>67</v>
      </c>
      <c r="I1573" s="122">
        <v>18742258.064516127</v>
      </c>
      <c r="J1573" s="122"/>
      <c r="K1573" s="122"/>
      <c r="L1573" s="122">
        <v>18418090.322580643</v>
      </c>
      <c r="M1573" s="123"/>
      <c r="N1573" s="123"/>
    </row>
    <row r="1574" spans="1:14" ht="15" customHeight="1" x14ac:dyDescent="0.35">
      <c r="A1574" s="29" t="s">
        <v>1720</v>
      </c>
      <c r="B1574" s="28" t="s">
        <v>961</v>
      </c>
      <c r="C1574" s="19" t="s">
        <v>1714</v>
      </c>
      <c r="D1574" s="26" t="s">
        <v>60</v>
      </c>
      <c r="E1574" s="25" t="s">
        <v>73</v>
      </c>
      <c r="F1574" s="25" t="s">
        <v>74</v>
      </c>
      <c r="G1574" s="25" t="s">
        <v>69</v>
      </c>
      <c r="H1574" s="25" t="s">
        <v>69</v>
      </c>
      <c r="I1574" s="122">
        <v>453109.67741935485</v>
      </c>
      <c r="J1574" s="122"/>
      <c r="K1574" s="122"/>
      <c r="L1574" s="122">
        <v>445264.51612903224</v>
      </c>
      <c r="M1574" s="123"/>
      <c r="N1574" s="123"/>
    </row>
    <row r="1575" spans="1:14" ht="15" customHeight="1" x14ac:dyDescent="0.35">
      <c r="A1575" s="29" t="s">
        <v>1721</v>
      </c>
      <c r="B1575" s="28" t="s">
        <v>961</v>
      </c>
      <c r="C1575" s="19" t="s">
        <v>1714</v>
      </c>
      <c r="D1575" s="26" t="s">
        <v>60</v>
      </c>
      <c r="E1575" s="25" t="s">
        <v>73</v>
      </c>
      <c r="F1575" s="25" t="s">
        <v>74</v>
      </c>
      <c r="G1575" s="25" t="s">
        <v>71</v>
      </c>
      <c r="H1575" s="25" t="s">
        <v>71</v>
      </c>
      <c r="I1575" s="122">
        <v>75522.580645161288</v>
      </c>
      <c r="J1575" s="122"/>
      <c r="K1575" s="122"/>
      <c r="L1575" s="122">
        <v>74219.354838709682</v>
      </c>
      <c r="M1575" s="123"/>
      <c r="N1575" s="123"/>
    </row>
    <row r="1576" spans="1:14" ht="15" customHeight="1" x14ac:dyDescent="0.35">
      <c r="A1576" s="31" t="s">
        <v>1722</v>
      </c>
      <c r="B1576" s="28" t="s">
        <v>961</v>
      </c>
      <c r="C1576" s="19" t="s">
        <v>1714</v>
      </c>
      <c r="D1576" s="44" t="s">
        <v>60</v>
      </c>
      <c r="E1576" s="27" t="s">
        <v>61</v>
      </c>
      <c r="F1576" s="27" t="s">
        <v>79</v>
      </c>
      <c r="G1576" s="27" t="s">
        <v>63</v>
      </c>
      <c r="H1576" s="27" t="s">
        <v>64</v>
      </c>
      <c r="I1576" s="122">
        <v>13695922.580645161</v>
      </c>
      <c r="J1576" s="122"/>
      <c r="K1576" s="122"/>
      <c r="L1576" s="122">
        <v>13459045.161290321</v>
      </c>
      <c r="M1576" s="123"/>
      <c r="N1576" s="123"/>
    </row>
    <row r="1577" spans="1:14" ht="15" customHeight="1" x14ac:dyDescent="0.35">
      <c r="A1577" s="29" t="s">
        <v>1723</v>
      </c>
      <c r="B1577" s="28" t="s">
        <v>961</v>
      </c>
      <c r="C1577" s="19" t="s">
        <v>1714</v>
      </c>
      <c r="D1577" s="44" t="s">
        <v>60</v>
      </c>
      <c r="E1577" s="27" t="s">
        <v>66</v>
      </c>
      <c r="F1577" s="27" t="s">
        <v>79</v>
      </c>
      <c r="G1577" s="27" t="s">
        <v>63</v>
      </c>
      <c r="H1577" s="27" t="s">
        <v>67</v>
      </c>
      <c r="I1577" s="122">
        <v>19174296.774193548</v>
      </c>
      <c r="J1577" s="122"/>
      <c r="K1577" s="122"/>
      <c r="L1577" s="122">
        <v>18842670.967741936</v>
      </c>
      <c r="M1577" s="123"/>
      <c r="N1577" s="123"/>
    </row>
    <row r="1578" spans="1:14" ht="15" customHeight="1" x14ac:dyDescent="0.35">
      <c r="A1578" s="29" t="s">
        <v>1724</v>
      </c>
      <c r="B1578" s="28" t="s">
        <v>961</v>
      </c>
      <c r="C1578" s="19" t="s">
        <v>1714</v>
      </c>
      <c r="D1578" s="44" t="s">
        <v>60</v>
      </c>
      <c r="E1578" s="27" t="s">
        <v>66</v>
      </c>
      <c r="F1578" s="27" t="s">
        <v>79</v>
      </c>
      <c r="G1578" s="27" t="s">
        <v>69</v>
      </c>
      <c r="H1578" s="27" t="s">
        <v>69</v>
      </c>
      <c r="I1578" s="122">
        <v>456541.93548387097</v>
      </c>
      <c r="J1578" s="122"/>
      <c r="K1578" s="122"/>
      <c r="L1578" s="122">
        <v>448645.16129032255</v>
      </c>
      <c r="M1578" s="123"/>
      <c r="N1578" s="123"/>
    </row>
    <row r="1579" spans="1:14" ht="15" customHeight="1" x14ac:dyDescent="0.35">
      <c r="A1579" s="29" t="s">
        <v>1725</v>
      </c>
      <c r="B1579" s="28" t="s">
        <v>961</v>
      </c>
      <c r="C1579" s="19" t="s">
        <v>1714</v>
      </c>
      <c r="D1579" s="44" t="s">
        <v>60</v>
      </c>
      <c r="E1579" s="27" t="s">
        <v>66</v>
      </c>
      <c r="F1579" s="27" t="s">
        <v>79</v>
      </c>
      <c r="G1579" s="27" t="s">
        <v>71</v>
      </c>
      <c r="H1579" s="27" t="s">
        <v>71</v>
      </c>
      <c r="I1579" s="122">
        <v>76103.225806451606</v>
      </c>
      <c r="J1579" s="122"/>
      <c r="K1579" s="122"/>
      <c r="L1579" s="122">
        <v>74787.096774193546</v>
      </c>
      <c r="M1579" s="123"/>
      <c r="N1579" s="123"/>
    </row>
    <row r="1580" spans="1:14" ht="15" customHeight="1" x14ac:dyDescent="0.35">
      <c r="A1580" s="31" t="s">
        <v>1726</v>
      </c>
      <c r="B1580" s="28" t="s">
        <v>961</v>
      </c>
      <c r="C1580" s="19" t="s">
        <v>1714</v>
      </c>
      <c r="D1580" s="26" t="s">
        <v>60</v>
      </c>
      <c r="E1580" s="25" t="s">
        <v>113</v>
      </c>
      <c r="F1580" s="25" t="s">
        <v>84</v>
      </c>
      <c r="G1580" s="25" t="s">
        <v>63</v>
      </c>
      <c r="H1580" s="25" t="s">
        <v>64</v>
      </c>
      <c r="I1580" s="122">
        <v>14570141.935483871</v>
      </c>
      <c r="J1580" s="122"/>
      <c r="K1580" s="122"/>
      <c r="L1580" s="122">
        <v>14318141.935483871</v>
      </c>
      <c r="M1580" s="123"/>
      <c r="N1580" s="123"/>
    </row>
    <row r="1581" spans="1:14" ht="15" customHeight="1" x14ac:dyDescent="0.35">
      <c r="A1581" s="29" t="s">
        <v>1727</v>
      </c>
      <c r="B1581" s="28" t="s">
        <v>961</v>
      </c>
      <c r="C1581" s="19" t="s">
        <v>1714</v>
      </c>
      <c r="D1581" s="26" t="s">
        <v>60</v>
      </c>
      <c r="E1581" s="25" t="s">
        <v>113</v>
      </c>
      <c r="F1581" s="25" t="s">
        <v>84</v>
      </c>
      <c r="G1581" s="25" t="s">
        <v>63</v>
      </c>
      <c r="H1581" s="25" t="s">
        <v>67</v>
      </c>
      <c r="I1581" s="122">
        <v>20398180.64516129</v>
      </c>
      <c r="J1581" s="122"/>
      <c r="K1581" s="122"/>
      <c r="L1581" s="122">
        <v>20045393.548387095</v>
      </c>
      <c r="M1581" s="123"/>
      <c r="N1581" s="123"/>
    </row>
    <row r="1582" spans="1:14" ht="15" customHeight="1" x14ac:dyDescent="0.35">
      <c r="A1582" s="29" t="s">
        <v>1728</v>
      </c>
      <c r="B1582" s="28" t="s">
        <v>961</v>
      </c>
      <c r="C1582" s="19" t="s">
        <v>1714</v>
      </c>
      <c r="D1582" s="26" t="s">
        <v>60</v>
      </c>
      <c r="E1582" s="25" t="s">
        <v>113</v>
      </c>
      <c r="F1582" s="25" t="s">
        <v>84</v>
      </c>
      <c r="G1582" s="25" t="s">
        <v>69</v>
      </c>
      <c r="H1582" s="25" t="s">
        <v>69</v>
      </c>
      <c r="I1582" s="122">
        <v>485690.32258064515</v>
      </c>
      <c r="J1582" s="122"/>
      <c r="K1582" s="122"/>
      <c r="L1582" s="122">
        <v>477290.32258064515</v>
      </c>
      <c r="M1582" s="123"/>
      <c r="N1582" s="123"/>
    </row>
    <row r="1583" spans="1:14" ht="15" customHeight="1" x14ac:dyDescent="0.35">
      <c r="A1583" s="29" t="s">
        <v>1729</v>
      </c>
      <c r="B1583" s="28" t="s">
        <v>961</v>
      </c>
      <c r="C1583" s="19" t="s">
        <v>1714</v>
      </c>
      <c r="D1583" s="26" t="s">
        <v>60</v>
      </c>
      <c r="E1583" s="25" t="s">
        <v>113</v>
      </c>
      <c r="F1583" s="25" t="s">
        <v>84</v>
      </c>
      <c r="G1583" s="25" t="s">
        <v>71</v>
      </c>
      <c r="H1583" s="25" t="s">
        <v>71</v>
      </c>
      <c r="I1583" s="122">
        <v>80954.838709677424</v>
      </c>
      <c r="J1583" s="122"/>
      <c r="K1583" s="122"/>
      <c r="L1583" s="122">
        <v>79561.290322580637</v>
      </c>
      <c r="M1583" s="123"/>
      <c r="N1583" s="123"/>
    </row>
    <row r="1584" spans="1:14" ht="15" customHeight="1" x14ac:dyDescent="0.35">
      <c r="A1584" s="31" t="s">
        <v>1730</v>
      </c>
      <c r="B1584" s="28" t="s">
        <v>961</v>
      </c>
      <c r="C1584" s="19" t="s">
        <v>1714</v>
      </c>
      <c r="D1584" s="44" t="s">
        <v>60</v>
      </c>
      <c r="E1584" s="27" t="s">
        <v>61</v>
      </c>
      <c r="F1584" s="27" t="s">
        <v>89</v>
      </c>
      <c r="G1584" s="27" t="s">
        <v>63</v>
      </c>
      <c r="H1584" s="27" t="s">
        <v>64</v>
      </c>
      <c r="I1584" s="122">
        <v>15500154.838709677</v>
      </c>
      <c r="J1584" s="122"/>
      <c r="K1584" s="122"/>
      <c r="L1584" s="122">
        <v>15232064.516129032</v>
      </c>
      <c r="M1584" s="123"/>
      <c r="N1584" s="123"/>
    </row>
    <row r="1585" spans="1:14" ht="15" customHeight="1" x14ac:dyDescent="0.35">
      <c r="A1585" s="29" t="s">
        <v>1731</v>
      </c>
      <c r="B1585" s="28" t="s">
        <v>961</v>
      </c>
      <c r="C1585" s="19" t="s">
        <v>1714</v>
      </c>
      <c r="D1585" s="44" t="s">
        <v>60</v>
      </c>
      <c r="E1585" s="27" t="s">
        <v>66</v>
      </c>
      <c r="F1585" s="27" t="s">
        <v>89</v>
      </c>
      <c r="G1585" s="27" t="s">
        <v>63</v>
      </c>
      <c r="H1585" s="27" t="s">
        <v>67</v>
      </c>
      <c r="I1585" s="122">
        <v>21700193.548387095</v>
      </c>
      <c r="J1585" s="122"/>
      <c r="K1585" s="122"/>
      <c r="L1585" s="122">
        <v>21324864.516129032</v>
      </c>
      <c r="M1585" s="123"/>
      <c r="N1585" s="123"/>
    </row>
    <row r="1586" spans="1:14" ht="15" customHeight="1" x14ac:dyDescent="0.35">
      <c r="A1586" s="29" t="s">
        <v>1732</v>
      </c>
      <c r="B1586" s="28" t="s">
        <v>961</v>
      </c>
      <c r="C1586" s="19" t="s">
        <v>1714</v>
      </c>
      <c r="D1586" s="44" t="s">
        <v>60</v>
      </c>
      <c r="E1586" s="27" t="s">
        <v>66</v>
      </c>
      <c r="F1586" s="27" t="s">
        <v>89</v>
      </c>
      <c r="G1586" s="27" t="s">
        <v>69</v>
      </c>
      <c r="H1586" s="27" t="s">
        <v>69</v>
      </c>
      <c r="I1586" s="122">
        <v>516696.77419354836</v>
      </c>
      <c r="J1586" s="122"/>
      <c r="K1586" s="122"/>
      <c r="L1586" s="122">
        <v>507754.83870967739</v>
      </c>
      <c r="M1586" s="123"/>
      <c r="N1586" s="123"/>
    </row>
    <row r="1587" spans="1:14" ht="15" customHeight="1" x14ac:dyDescent="0.35">
      <c r="A1587" s="29" t="s">
        <v>1733</v>
      </c>
      <c r="B1587" s="28" t="s">
        <v>961</v>
      </c>
      <c r="C1587" s="19" t="s">
        <v>1714</v>
      </c>
      <c r="D1587" s="44" t="s">
        <v>60</v>
      </c>
      <c r="E1587" s="27" t="s">
        <v>66</v>
      </c>
      <c r="F1587" s="27" t="s">
        <v>89</v>
      </c>
      <c r="G1587" s="27" t="s">
        <v>71</v>
      </c>
      <c r="H1587" s="27" t="s">
        <v>71</v>
      </c>
      <c r="I1587" s="122">
        <v>86129.032258064515</v>
      </c>
      <c r="J1587" s="122"/>
      <c r="K1587" s="122"/>
      <c r="L1587" s="122">
        <v>84645.161290322576</v>
      </c>
      <c r="M1587" s="123"/>
      <c r="N1587" s="123"/>
    </row>
    <row r="1588" spans="1:14" ht="15" customHeight="1" x14ac:dyDescent="0.35">
      <c r="A1588" s="31" t="s">
        <v>1734</v>
      </c>
      <c r="B1588" s="28" t="s">
        <v>961</v>
      </c>
      <c r="C1588" s="19" t="s">
        <v>1714</v>
      </c>
      <c r="D1588" s="26" t="s">
        <v>60</v>
      </c>
      <c r="E1588" s="25" t="s">
        <v>113</v>
      </c>
      <c r="F1588" s="25" t="s">
        <v>94</v>
      </c>
      <c r="G1588" s="25" t="s">
        <v>63</v>
      </c>
      <c r="H1588" s="25" t="s">
        <v>64</v>
      </c>
      <c r="I1588" s="122">
        <v>16489509.677419355</v>
      </c>
      <c r="J1588" s="122"/>
      <c r="K1588" s="122"/>
      <c r="L1588" s="122">
        <v>16204309.677419355</v>
      </c>
      <c r="M1588" s="123"/>
      <c r="N1588" s="123"/>
    </row>
    <row r="1589" spans="1:14" ht="15" customHeight="1" x14ac:dyDescent="0.35">
      <c r="A1589" s="29" t="s">
        <v>1735</v>
      </c>
      <c r="B1589" s="28" t="s">
        <v>961</v>
      </c>
      <c r="C1589" s="19" t="s">
        <v>1714</v>
      </c>
      <c r="D1589" s="26" t="s">
        <v>60</v>
      </c>
      <c r="E1589" s="25" t="s">
        <v>113</v>
      </c>
      <c r="F1589" s="25" t="s">
        <v>94</v>
      </c>
      <c r="G1589" s="25" t="s">
        <v>63</v>
      </c>
      <c r="H1589" s="25" t="s">
        <v>67</v>
      </c>
      <c r="I1589" s="122">
        <v>23085316.129032258</v>
      </c>
      <c r="J1589" s="122"/>
      <c r="K1589" s="122"/>
      <c r="L1589" s="122">
        <v>22686038.709677421</v>
      </c>
      <c r="M1589" s="123"/>
      <c r="N1589" s="123"/>
    </row>
    <row r="1590" spans="1:14" ht="15" customHeight="1" x14ac:dyDescent="0.35">
      <c r="A1590" s="29" t="s">
        <v>1736</v>
      </c>
      <c r="B1590" s="28" t="s">
        <v>961</v>
      </c>
      <c r="C1590" s="19" t="s">
        <v>1714</v>
      </c>
      <c r="D1590" s="26" t="s">
        <v>60</v>
      </c>
      <c r="E1590" s="25" t="s">
        <v>113</v>
      </c>
      <c r="F1590" s="25" t="s">
        <v>94</v>
      </c>
      <c r="G1590" s="25" t="s">
        <v>69</v>
      </c>
      <c r="H1590" s="25" t="s">
        <v>69</v>
      </c>
      <c r="I1590" s="122">
        <v>549664.51612903224</v>
      </c>
      <c r="J1590" s="122"/>
      <c r="K1590" s="122"/>
      <c r="L1590" s="122">
        <v>540154.83870967745</v>
      </c>
      <c r="M1590" s="123"/>
      <c r="N1590" s="123"/>
    </row>
    <row r="1591" spans="1:14" ht="15" customHeight="1" x14ac:dyDescent="0.35">
      <c r="A1591" s="29" t="s">
        <v>1737</v>
      </c>
      <c r="B1591" s="28" t="s">
        <v>961</v>
      </c>
      <c r="C1591" s="19" t="s">
        <v>1714</v>
      </c>
      <c r="D1591" s="26" t="s">
        <v>60</v>
      </c>
      <c r="E1591" s="25" t="s">
        <v>113</v>
      </c>
      <c r="F1591" s="25" t="s">
        <v>94</v>
      </c>
      <c r="G1591" s="25" t="s">
        <v>71</v>
      </c>
      <c r="H1591" s="25" t="s">
        <v>71</v>
      </c>
      <c r="I1591" s="122">
        <v>91600</v>
      </c>
      <c r="J1591" s="122"/>
      <c r="K1591" s="122"/>
      <c r="L1591" s="122">
        <v>90012.903225806454</v>
      </c>
      <c r="M1591" s="123"/>
      <c r="N1591" s="123"/>
    </row>
    <row r="1592" spans="1:14" ht="15" customHeight="1" x14ac:dyDescent="0.35">
      <c r="A1592" s="24" t="s">
        <v>1738</v>
      </c>
      <c r="B1592" s="19" t="s">
        <v>708</v>
      </c>
      <c r="C1592" s="19" t="s">
        <v>1714</v>
      </c>
      <c r="D1592" s="44" t="s">
        <v>60</v>
      </c>
      <c r="E1592" s="27" t="s">
        <v>61</v>
      </c>
      <c r="F1592" s="27" t="s">
        <v>62</v>
      </c>
      <c r="G1592" s="27" t="s">
        <v>63</v>
      </c>
      <c r="H1592" s="27" t="s">
        <v>64</v>
      </c>
      <c r="I1592" s="122">
        <v>18387122.580645163</v>
      </c>
      <c r="J1592" s="122"/>
      <c r="K1592" s="122"/>
      <c r="L1592" s="122">
        <v>17680632.258064516</v>
      </c>
      <c r="M1592" s="123"/>
      <c r="N1592" s="123"/>
    </row>
    <row r="1593" spans="1:14" ht="15" customHeight="1" x14ac:dyDescent="0.35">
      <c r="A1593" s="21" t="s">
        <v>1739</v>
      </c>
      <c r="B1593" s="19" t="s">
        <v>708</v>
      </c>
      <c r="C1593" s="19" t="s">
        <v>1714</v>
      </c>
      <c r="D1593" s="44" t="s">
        <v>60</v>
      </c>
      <c r="E1593" s="27" t="s">
        <v>66</v>
      </c>
      <c r="F1593" s="27" t="s">
        <v>62</v>
      </c>
      <c r="G1593" s="27" t="s">
        <v>63</v>
      </c>
      <c r="H1593" s="27" t="s">
        <v>67</v>
      </c>
      <c r="I1593" s="122">
        <v>21276451.612903226</v>
      </c>
      <c r="J1593" s="122"/>
      <c r="K1593" s="122"/>
      <c r="L1593" s="122">
        <v>20908464.516129032</v>
      </c>
      <c r="M1593" s="123"/>
      <c r="N1593" s="123"/>
    </row>
    <row r="1594" spans="1:14" ht="15" customHeight="1" x14ac:dyDescent="0.35">
      <c r="A1594" s="21" t="s">
        <v>1740</v>
      </c>
      <c r="B1594" s="19" t="s">
        <v>708</v>
      </c>
      <c r="C1594" s="19" t="s">
        <v>1714</v>
      </c>
      <c r="D1594" s="44" t="s">
        <v>60</v>
      </c>
      <c r="E1594" s="27" t="s">
        <v>66</v>
      </c>
      <c r="F1594" s="27" t="s">
        <v>62</v>
      </c>
      <c r="G1594" s="27" t="s">
        <v>69</v>
      </c>
      <c r="H1594" s="27" t="s">
        <v>69</v>
      </c>
      <c r="I1594" s="122">
        <v>506580.6451612903</v>
      </c>
      <c r="J1594" s="122"/>
      <c r="K1594" s="122"/>
      <c r="L1594" s="122">
        <v>497819.35483870964</v>
      </c>
      <c r="M1594" s="123"/>
      <c r="N1594" s="123"/>
    </row>
    <row r="1595" spans="1:14" ht="15" customHeight="1" x14ac:dyDescent="0.35">
      <c r="A1595" s="21" t="s">
        <v>1741</v>
      </c>
      <c r="B1595" s="19" t="s">
        <v>708</v>
      </c>
      <c r="C1595" s="19" t="s">
        <v>1714</v>
      </c>
      <c r="D1595" s="44" t="s">
        <v>60</v>
      </c>
      <c r="E1595" s="27" t="s">
        <v>66</v>
      </c>
      <c r="F1595" s="27" t="s">
        <v>62</v>
      </c>
      <c r="G1595" s="27" t="s">
        <v>71</v>
      </c>
      <c r="H1595" s="27" t="s">
        <v>71</v>
      </c>
      <c r="I1595" s="122">
        <v>84451.612903225803</v>
      </c>
      <c r="J1595" s="122"/>
      <c r="K1595" s="122"/>
      <c r="L1595" s="122">
        <v>82993.548387096773</v>
      </c>
      <c r="M1595" s="123"/>
      <c r="N1595" s="123"/>
    </row>
    <row r="1596" spans="1:14" ht="15" customHeight="1" x14ac:dyDescent="0.35">
      <c r="A1596" s="22" t="s">
        <v>1742</v>
      </c>
      <c r="B1596" s="19" t="s">
        <v>708</v>
      </c>
      <c r="C1596" s="19" t="s">
        <v>1714</v>
      </c>
      <c r="D1596" s="26" t="s">
        <v>60</v>
      </c>
      <c r="E1596" s="25" t="s">
        <v>73</v>
      </c>
      <c r="F1596" s="25" t="s">
        <v>74</v>
      </c>
      <c r="G1596" s="25" t="s">
        <v>63</v>
      </c>
      <c r="H1596" s="25" t="s">
        <v>64</v>
      </c>
      <c r="I1596" s="122">
        <v>18387122.580645163</v>
      </c>
      <c r="J1596" s="122"/>
      <c r="K1596" s="122"/>
      <c r="L1596" s="122">
        <v>17680632.258064516</v>
      </c>
      <c r="M1596" s="123"/>
      <c r="N1596" s="123"/>
    </row>
    <row r="1597" spans="1:14" ht="15" customHeight="1" x14ac:dyDescent="0.35">
      <c r="A1597" s="21" t="s">
        <v>1743</v>
      </c>
      <c r="B1597" s="19" t="s">
        <v>708</v>
      </c>
      <c r="C1597" s="19" t="s">
        <v>1714</v>
      </c>
      <c r="D1597" s="26" t="s">
        <v>60</v>
      </c>
      <c r="E1597" s="25" t="s">
        <v>73</v>
      </c>
      <c r="F1597" s="25" t="s">
        <v>74</v>
      </c>
      <c r="G1597" s="25" t="s">
        <v>63</v>
      </c>
      <c r="H1597" s="25" t="s">
        <v>67</v>
      </c>
      <c r="I1597" s="122">
        <v>22124503.225806452</v>
      </c>
      <c r="J1597" s="122"/>
      <c r="K1597" s="122"/>
      <c r="L1597" s="122">
        <v>21741858.064516127</v>
      </c>
      <c r="M1597" s="123"/>
      <c r="N1597" s="123"/>
    </row>
    <row r="1598" spans="1:14" ht="15" customHeight="1" x14ac:dyDescent="0.35">
      <c r="A1598" s="21" t="s">
        <v>1744</v>
      </c>
      <c r="B1598" s="19" t="s">
        <v>708</v>
      </c>
      <c r="C1598" s="19" t="s">
        <v>1714</v>
      </c>
      <c r="D1598" s="26" t="s">
        <v>60</v>
      </c>
      <c r="E1598" s="25" t="s">
        <v>73</v>
      </c>
      <c r="F1598" s="25" t="s">
        <v>74</v>
      </c>
      <c r="G1598" s="25" t="s">
        <v>69</v>
      </c>
      <c r="H1598" s="25" t="s">
        <v>69</v>
      </c>
      <c r="I1598" s="122">
        <v>534864.51612903224</v>
      </c>
      <c r="J1598" s="122"/>
      <c r="K1598" s="122"/>
      <c r="L1598" s="122">
        <v>525612.90322580643</v>
      </c>
      <c r="M1598" s="123"/>
      <c r="N1598" s="123"/>
    </row>
    <row r="1599" spans="1:14" ht="15" customHeight="1" x14ac:dyDescent="0.35">
      <c r="A1599" s="21" t="s">
        <v>1745</v>
      </c>
      <c r="B1599" s="19" t="s">
        <v>708</v>
      </c>
      <c r="C1599" s="19" t="s">
        <v>1714</v>
      </c>
      <c r="D1599" s="26" t="s">
        <v>60</v>
      </c>
      <c r="E1599" s="25" t="s">
        <v>73</v>
      </c>
      <c r="F1599" s="25" t="s">
        <v>74</v>
      </c>
      <c r="G1599" s="25" t="s">
        <v>71</v>
      </c>
      <c r="H1599" s="25" t="s">
        <v>71</v>
      </c>
      <c r="I1599" s="122">
        <v>89161.290322580637</v>
      </c>
      <c r="J1599" s="122"/>
      <c r="K1599" s="122"/>
      <c r="L1599" s="122">
        <v>87612.903225806454</v>
      </c>
      <c r="M1599" s="123"/>
      <c r="N1599" s="123"/>
    </row>
    <row r="1600" spans="1:14" ht="15" customHeight="1" x14ac:dyDescent="0.35">
      <c r="A1600" s="22" t="s">
        <v>1746</v>
      </c>
      <c r="B1600" s="19" t="s">
        <v>708</v>
      </c>
      <c r="C1600" s="19" t="s">
        <v>1714</v>
      </c>
      <c r="D1600" s="44" t="s">
        <v>60</v>
      </c>
      <c r="E1600" s="27" t="s">
        <v>61</v>
      </c>
      <c r="F1600" s="27" t="s">
        <v>79</v>
      </c>
      <c r="G1600" s="27" t="s">
        <v>63</v>
      </c>
      <c r="H1600" s="27" t="s">
        <v>64</v>
      </c>
      <c r="I1600" s="122">
        <v>16167509.677419355</v>
      </c>
      <c r="J1600" s="122"/>
      <c r="K1600" s="122"/>
      <c r="L1600" s="122">
        <v>15887896.774193548</v>
      </c>
      <c r="M1600" s="123"/>
      <c r="N1600" s="123"/>
    </row>
    <row r="1601" spans="1:14" ht="15" customHeight="1" x14ac:dyDescent="0.35">
      <c r="A1601" s="21" t="s">
        <v>1747</v>
      </c>
      <c r="B1601" s="19" t="s">
        <v>708</v>
      </c>
      <c r="C1601" s="19" t="s">
        <v>1714</v>
      </c>
      <c r="D1601" s="44" t="s">
        <v>60</v>
      </c>
      <c r="E1601" s="27" t="s">
        <v>66</v>
      </c>
      <c r="F1601" s="27" t="s">
        <v>79</v>
      </c>
      <c r="G1601" s="27" t="s">
        <v>63</v>
      </c>
      <c r="H1601" s="27" t="s">
        <v>67</v>
      </c>
      <c r="I1601" s="122">
        <v>22634516.129032258</v>
      </c>
      <c r="J1601" s="122"/>
      <c r="K1601" s="122"/>
      <c r="L1601" s="122">
        <v>22243045.161290321</v>
      </c>
      <c r="M1601" s="123"/>
      <c r="N1601" s="123"/>
    </row>
    <row r="1602" spans="1:14" ht="15" customHeight="1" x14ac:dyDescent="0.35">
      <c r="A1602" s="21" t="s">
        <v>1748</v>
      </c>
      <c r="B1602" s="19" t="s">
        <v>708</v>
      </c>
      <c r="C1602" s="19" t="s">
        <v>1714</v>
      </c>
      <c r="D1602" s="44" t="s">
        <v>60</v>
      </c>
      <c r="E1602" s="27" t="s">
        <v>66</v>
      </c>
      <c r="F1602" s="27" t="s">
        <v>79</v>
      </c>
      <c r="G1602" s="27" t="s">
        <v>69</v>
      </c>
      <c r="H1602" s="27" t="s">
        <v>69</v>
      </c>
      <c r="I1602" s="122">
        <v>538941.93548387091</v>
      </c>
      <c r="J1602" s="122"/>
      <c r="K1602" s="122"/>
      <c r="L1602" s="122">
        <v>529612.90322580643</v>
      </c>
      <c r="M1602" s="123"/>
      <c r="N1602" s="123"/>
    </row>
    <row r="1603" spans="1:14" ht="15" customHeight="1" x14ac:dyDescent="0.35">
      <c r="A1603" s="21" t="s">
        <v>1749</v>
      </c>
      <c r="B1603" s="19" t="s">
        <v>708</v>
      </c>
      <c r="C1603" s="19" t="s">
        <v>1714</v>
      </c>
      <c r="D1603" s="44" t="s">
        <v>60</v>
      </c>
      <c r="E1603" s="27" t="s">
        <v>66</v>
      </c>
      <c r="F1603" s="27" t="s">
        <v>79</v>
      </c>
      <c r="G1603" s="27" t="s">
        <v>71</v>
      </c>
      <c r="H1603" s="27" t="s">
        <v>71</v>
      </c>
      <c r="I1603" s="122">
        <v>89832.258064516122</v>
      </c>
      <c r="J1603" s="122"/>
      <c r="K1603" s="122"/>
      <c r="L1603" s="122">
        <v>88283.870967741939</v>
      </c>
      <c r="M1603" s="123"/>
      <c r="N1603" s="123"/>
    </row>
    <row r="1604" spans="1:14" ht="15" customHeight="1" x14ac:dyDescent="0.35">
      <c r="A1604" s="22" t="s">
        <v>1750</v>
      </c>
      <c r="B1604" s="19" t="s">
        <v>708</v>
      </c>
      <c r="C1604" s="19" t="s">
        <v>1714</v>
      </c>
      <c r="D1604" s="26" t="s">
        <v>60</v>
      </c>
      <c r="E1604" s="25" t="s">
        <v>113</v>
      </c>
      <c r="F1604" s="25" t="s">
        <v>84</v>
      </c>
      <c r="G1604" s="25" t="s">
        <v>63</v>
      </c>
      <c r="H1604" s="25" t="s">
        <v>64</v>
      </c>
      <c r="I1604" s="122">
        <v>17199496.774193548</v>
      </c>
      <c r="J1604" s="122"/>
      <c r="K1604" s="122"/>
      <c r="L1604" s="122">
        <v>16902025.806451611</v>
      </c>
      <c r="M1604" s="123"/>
      <c r="N1604" s="123"/>
    </row>
    <row r="1605" spans="1:14" ht="15" customHeight="1" x14ac:dyDescent="0.35">
      <c r="A1605" s="21" t="s">
        <v>1751</v>
      </c>
      <c r="B1605" s="19" t="s">
        <v>708</v>
      </c>
      <c r="C1605" s="19" t="s">
        <v>1714</v>
      </c>
      <c r="D1605" s="26" t="s">
        <v>60</v>
      </c>
      <c r="E1605" s="25" t="s">
        <v>113</v>
      </c>
      <c r="F1605" s="25" t="s">
        <v>84</v>
      </c>
      <c r="G1605" s="25" t="s">
        <v>63</v>
      </c>
      <c r="H1605" s="25" t="s">
        <v>67</v>
      </c>
      <c r="I1605" s="122">
        <v>24079290.322580643</v>
      </c>
      <c r="J1605" s="122"/>
      <c r="K1605" s="122"/>
      <c r="L1605" s="122">
        <v>23662825.806451611</v>
      </c>
      <c r="M1605" s="123"/>
      <c r="N1605" s="123"/>
    </row>
    <row r="1606" spans="1:14" ht="15" customHeight="1" x14ac:dyDescent="0.35">
      <c r="A1606" s="21" t="s">
        <v>1752</v>
      </c>
      <c r="B1606" s="19" t="s">
        <v>708</v>
      </c>
      <c r="C1606" s="19" t="s">
        <v>1714</v>
      </c>
      <c r="D1606" s="26" t="s">
        <v>60</v>
      </c>
      <c r="E1606" s="25" t="s">
        <v>113</v>
      </c>
      <c r="F1606" s="25" t="s">
        <v>84</v>
      </c>
      <c r="G1606" s="25" t="s">
        <v>69</v>
      </c>
      <c r="H1606" s="25" t="s">
        <v>69</v>
      </c>
      <c r="I1606" s="122">
        <v>573341.93548387091</v>
      </c>
      <c r="J1606" s="122"/>
      <c r="K1606" s="122"/>
      <c r="L1606" s="122">
        <v>563432.25806451612</v>
      </c>
      <c r="M1606" s="123"/>
      <c r="N1606" s="123"/>
    </row>
    <row r="1607" spans="1:14" ht="15" customHeight="1" x14ac:dyDescent="0.35">
      <c r="A1607" s="21" t="s">
        <v>1753</v>
      </c>
      <c r="B1607" s="19" t="s">
        <v>708</v>
      </c>
      <c r="C1607" s="19" t="s">
        <v>1714</v>
      </c>
      <c r="D1607" s="26" t="s">
        <v>60</v>
      </c>
      <c r="E1607" s="25" t="s">
        <v>113</v>
      </c>
      <c r="F1607" s="25" t="s">
        <v>84</v>
      </c>
      <c r="G1607" s="25" t="s">
        <v>71</v>
      </c>
      <c r="H1607" s="25" t="s">
        <v>71</v>
      </c>
      <c r="I1607" s="122">
        <v>95561.290322580637</v>
      </c>
      <c r="J1607" s="122"/>
      <c r="K1607" s="122"/>
      <c r="L1607" s="122">
        <v>93909.677419354834</v>
      </c>
      <c r="M1607" s="123"/>
      <c r="N1607" s="123"/>
    </row>
    <row r="1608" spans="1:14" ht="15" customHeight="1" x14ac:dyDescent="0.35">
      <c r="A1608" s="22" t="s">
        <v>1754</v>
      </c>
      <c r="B1608" s="19" t="s">
        <v>708</v>
      </c>
      <c r="C1608" s="19" t="s">
        <v>1714</v>
      </c>
      <c r="D1608" s="44" t="s">
        <v>60</v>
      </c>
      <c r="E1608" s="27" t="s">
        <v>61</v>
      </c>
      <c r="F1608" s="27" t="s">
        <v>89</v>
      </c>
      <c r="G1608" s="27" t="s">
        <v>63</v>
      </c>
      <c r="H1608" s="27" t="s">
        <v>64</v>
      </c>
      <c r="I1608" s="122">
        <v>18297316.129032258</v>
      </c>
      <c r="J1608" s="122"/>
      <c r="K1608" s="122"/>
      <c r="L1608" s="122">
        <v>17980851.612903226</v>
      </c>
      <c r="M1608" s="123"/>
      <c r="N1608" s="123"/>
    </row>
    <row r="1609" spans="1:14" ht="15" customHeight="1" x14ac:dyDescent="0.35">
      <c r="A1609" s="21" t="s">
        <v>1755</v>
      </c>
      <c r="B1609" s="19" t="s">
        <v>708</v>
      </c>
      <c r="C1609" s="19" t="s">
        <v>1714</v>
      </c>
      <c r="D1609" s="44" t="s">
        <v>60</v>
      </c>
      <c r="E1609" s="27" t="s">
        <v>66</v>
      </c>
      <c r="F1609" s="27" t="s">
        <v>89</v>
      </c>
      <c r="G1609" s="27" t="s">
        <v>63</v>
      </c>
      <c r="H1609" s="27" t="s">
        <v>67</v>
      </c>
      <c r="I1609" s="122">
        <v>25616245.161290321</v>
      </c>
      <c r="J1609" s="122"/>
      <c r="K1609" s="122"/>
      <c r="L1609" s="122">
        <v>25173187.096774194</v>
      </c>
      <c r="M1609" s="123"/>
      <c r="N1609" s="123"/>
    </row>
    <row r="1610" spans="1:14" ht="15" customHeight="1" x14ac:dyDescent="0.35">
      <c r="A1610" s="21" t="s">
        <v>1756</v>
      </c>
      <c r="B1610" s="19" t="s">
        <v>708</v>
      </c>
      <c r="C1610" s="19" t="s">
        <v>1714</v>
      </c>
      <c r="D1610" s="44" t="s">
        <v>60</v>
      </c>
      <c r="E1610" s="27" t="s">
        <v>66</v>
      </c>
      <c r="F1610" s="27" t="s">
        <v>89</v>
      </c>
      <c r="G1610" s="27" t="s">
        <v>69</v>
      </c>
      <c r="H1610" s="27" t="s">
        <v>69</v>
      </c>
      <c r="I1610" s="122">
        <v>609935.48387096776</v>
      </c>
      <c r="J1610" s="122"/>
      <c r="K1610" s="122"/>
      <c r="L1610" s="122">
        <v>599393.54838709673</v>
      </c>
      <c r="M1610" s="123"/>
      <c r="N1610" s="123"/>
    </row>
    <row r="1611" spans="1:14" ht="15" customHeight="1" x14ac:dyDescent="0.35">
      <c r="A1611" s="21" t="s">
        <v>1757</v>
      </c>
      <c r="B1611" s="19" t="s">
        <v>708</v>
      </c>
      <c r="C1611" s="19" t="s">
        <v>1714</v>
      </c>
      <c r="D1611" s="44" t="s">
        <v>60</v>
      </c>
      <c r="E1611" s="27" t="s">
        <v>66</v>
      </c>
      <c r="F1611" s="27" t="s">
        <v>89</v>
      </c>
      <c r="G1611" s="27" t="s">
        <v>71</v>
      </c>
      <c r="H1611" s="27" t="s">
        <v>71</v>
      </c>
      <c r="I1611" s="122">
        <v>101677.41935483871</v>
      </c>
      <c r="J1611" s="122"/>
      <c r="K1611" s="122"/>
      <c r="L1611" s="122">
        <v>99909.677419354834</v>
      </c>
      <c r="M1611" s="123"/>
      <c r="N1611" s="123"/>
    </row>
    <row r="1612" spans="1:14" ht="15" customHeight="1" x14ac:dyDescent="0.35">
      <c r="A1612" s="22" t="s">
        <v>1758</v>
      </c>
      <c r="B1612" s="19" t="s">
        <v>708</v>
      </c>
      <c r="C1612" s="19" t="s">
        <v>1714</v>
      </c>
      <c r="D1612" s="26" t="s">
        <v>60</v>
      </c>
      <c r="E1612" s="25" t="s">
        <v>113</v>
      </c>
      <c r="F1612" s="25" t="s">
        <v>94</v>
      </c>
      <c r="G1612" s="25" t="s">
        <v>63</v>
      </c>
      <c r="H1612" s="25" t="s">
        <v>64</v>
      </c>
      <c r="I1612" s="122">
        <v>19465238.709677421</v>
      </c>
      <c r="J1612" s="122"/>
      <c r="K1612" s="122"/>
      <c r="L1612" s="122">
        <v>19128567.741935484</v>
      </c>
      <c r="M1612" s="123"/>
      <c r="N1612" s="123"/>
    </row>
    <row r="1613" spans="1:14" ht="15" customHeight="1" x14ac:dyDescent="0.35">
      <c r="A1613" s="21" t="s">
        <v>1759</v>
      </c>
      <c r="B1613" s="19" t="s">
        <v>708</v>
      </c>
      <c r="C1613" s="19" t="s">
        <v>1714</v>
      </c>
      <c r="D1613" s="26" t="s">
        <v>60</v>
      </c>
      <c r="E1613" s="25" t="s">
        <v>113</v>
      </c>
      <c r="F1613" s="25" t="s">
        <v>94</v>
      </c>
      <c r="G1613" s="25" t="s">
        <v>63</v>
      </c>
      <c r="H1613" s="25" t="s">
        <v>67</v>
      </c>
      <c r="I1613" s="122">
        <v>27251341.935483869</v>
      </c>
      <c r="J1613" s="122"/>
      <c r="K1613" s="122"/>
      <c r="L1613" s="122">
        <v>26780012.903225806</v>
      </c>
      <c r="M1613" s="123"/>
      <c r="N1613" s="123"/>
    </row>
    <row r="1614" spans="1:14" ht="15" customHeight="1" x14ac:dyDescent="0.35">
      <c r="A1614" s="21" t="s">
        <v>1760</v>
      </c>
      <c r="B1614" s="19" t="s">
        <v>708</v>
      </c>
      <c r="C1614" s="19" t="s">
        <v>1714</v>
      </c>
      <c r="D1614" s="26" t="s">
        <v>60</v>
      </c>
      <c r="E1614" s="25" t="s">
        <v>113</v>
      </c>
      <c r="F1614" s="25" t="s">
        <v>94</v>
      </c>
      <c r="G1614" s="25" t="s">
        <v>69</v>
      </c>
      <c r="H1614" s="25" t="s">
        <v>69</v>
      </c>
      <c r="I1614" s="122">
        <v>648864.51612903224</v>
      </c>
      <c r="J1614" s="122"/>
      <c r="K1614" s="122"/>
      <c r="L1614" s="122">
        <v>637638.70967741939</v>
      </c>
      <c r="M1614" s="123"/>
      <c r="N1614" s="123"/>
    </row>
    <row r="1615" spans="1:14" ht="15" customHeight="1" x14ac:dyDescent="0.35">
      <c r="A1615" s="21" t="s">
        <v>1761</v>
      </c>
      <c r="B1615" s="19" t="s">
        <v>708</v>
      </c>
      <c r="C1615" s="19" t="s">
        <v>1714</v>
      </c>
      <c r="D1615" s="26" t="s">
        <v>60</v>
      </c>
      <c r="E1615" s="25" t="s">
        <v>113</v>
      </c>
      <c r="F1615" s="25" t="s">
        <v>94</v>
      </c>
      <c r="G1615" s="25" t="s">
        <v>71</v>
      </c>
      <c r="H1615" s="25" t="s">
        <v>71</v>
      </c>
      <c r="I1615" s="122">
        <v>108141.93548387097</v>
      </c>
      <c r="J1615" s="122"/>
      <c r="K1615" s="122"/>
      <c r="L1615" s="122">
        <v>106270.96774193548</v>
      </c>
      <c r="M1615" s="123"/>
      <c r="N1615" s="123"/>
    </row>
    <row r="1616" spans="1:14" ht="26" x14ac:dyDescent="0.35">
      <c r="A1616" s="32" t="s">
        <v>1762</v>
      </c>
      <c r="B1616" s="19" t="s">
        <v>1263</v>
      </c>
      <c r="C1616" s="19" t="s">
        <v>1763</v>
      </c>
      <c r="D1616" s="26" t="s">
        <v>60</v>
      </c>
      <c r="E1616" s="27" t="s">
        <v>61</v>
      </c>
      <c r="F1616" s="27" t="s">
        <v>62</v>
      </c>
      <c r="G1616" s="27" t="s">
        <v>63</v>
      </c>
      <c r="H1616" s="27" t="s">
        <v>64</v>
      </c>
      <c r="I1616" s="122">
        <v>15576219.354838708</v>
      </c>
      <c r="J1616" s="122"/>
      <c r="K1616" s="122"/>
      <c r="L1616" s="122">
        <v>14977729.032258064</v>
      </c>
      <c r="M1616" s="123"/>
      <c r="N1616" s="123"/>
    </row>
    <row r="1617" spans="1:14" ht="26" x14ac:dyDescent="0.35">
      <c r="A1617" s="33" t="s">
        <v>1764</v>
      </c>
      <c r="B1617" s="19" t="s">
        <v>1263</v>
      </c>
      <c r="C1617" s="19" t="s">
        <v>1763</v>
      </c>
      <c r="D1617" s="26" t="s">
        <v>60</v>
      </c>
      <c r="E1617" s="27" t="s">
        <v>66</v>
      </c>
      <c r="F1617" s="27" t="s">
        <v>62</v>
      </c>
      <c r="G1617" s="27" t="s">
        <v>63</v>
      </c>
      <c r="H1617" s="27" t="s">
        <v>67</v>
      </c>
      <c r="I1617" s="122">
        <v>18023845.161290321</v>
      </c>
      <c r="J1617" s="122"/>
      <c r="K1617" s="122"/>
      <c r="L1617" s="122">
        <v>17712116.129032258</v>
      </c>
      <c r="M1617" s="123"/>
      <c r="N1617" s="123"/>
    </row>
    <row r="1618" spans="1:14" ht="26" x14ac:dyDescent="0.35">
      <c r="A1618" s="33" t="s">
        <v>1765</v>
      </c>
      <c r="B1618" s="19" t="s">
        <v>1263</v>
      </c>
      <c r="C1618" s="19" t="s">
        <v>1763</v>
      </c>
      <c r="D1618" s="26" t="s">
        <v>60</v>
      </c>
      <c r="E1618" s="27" t="s">
        <v>66</v>
      </c>
      <c r="F1618" s="27" t="s">
        <v>62</v>
      </c>
      <c r="G1618" s="27" t="s">
        <v>69</v>
      </c>
      <c r="H1618" s="27" t="s">
        <v>69</v>
      </c>
      <c r="I1618" s="122">
        <v>429148.38709677418</v>
      </c>
      <c r="J1618" s="122"/>
      <c r="K1618" s="122"/>
      <c r="L1618" s="122">
        <v>421729.03225806449</v>
      </c>
      <c r="M1618" s="123"/>
      <c r="N1618" s="123"/>
    </row>
    <row r="1619" spans="1:14" ht="26" x14ac:dyDescent="0.35">
      <c r="A1619" s="33" t="s">
        <v>1766</v>
      </c>
      <c r="B1619" s="19" t="s">
        <v>1263</v>
      </c>
      <c r="C1619" s="19" t="s">
        <v>1763</v>
      </c>
      <c r="D1619" s="26" t="s">
        <v>60</v>
      </c>
      <c r="E1619" s="27" t="s">
        <v>66</v>
      </c>
      <c r="F1619" s="27" t="s">
        <v>62</v>
      </c>
      <c r="G1619" s="27" t="s">
        <v>71</v>
      </c>
      <c r="H1619" s="27" t="s">
        <v>71</v>
      </c>
      <c r="I1619" s="122">
        <v>71535.483870967742</v>
      </c>
      <c r="J1619" s="122"/>
      <c r="K1619" s="122"/>
      <c r="L1619" s="122">
        <v>70309.677419354834</v>
      </c>
      <c r="M1619" s="123"/>
      <c r="N1619" s="123"/>
    </row>
    <row r="1620" spans="1:14" ht="26" x14ac:dyDescent="0.35">
      <c r="A1620" s="34" t="s">
        <v>1767</v>
      </c>
      <c r="B1620" s="19" t="s">
        <v>1263</v>
      </c>
      <c r="C1620" s="19" t="s">
        <v>1763</v>
      </c>
      <c r="D1620" s="26" t="s">
        <v>60</v>
      </c>
      <c r="E1620" s="25" t="s">
        <v>73</v>
      </c>
      <c r="F1620" s="25" t="s">
        <v>74</v>
      </c>
      <c r="G1620" s="25" t="s">
        <v>63</v>
      </c>
      <c r="H1620" s="25" t="s">
        <v>64</v>
      </c>
      <c r="I1620" s="122">
        <v>13799948.387096774</v>
      </c>
      <c r="J1620" s="122"/>
      <c r="K1620" s="122"/>
      <c r="L1620" s="122">
        <v>13561264.516129032</v>
      </c>
      <c r="M1620" s="123"/>
      <c r="N1620" s="123"/>
    </row>
    <row r="1621" spans="1:14" ht="26" x14ac:dyDescent="0.35">
      <c r="A1621" s="33" t="s">
        <v>1768</v>
      </c>
      <c r="B1621" s="19" t="s">
        <v>1263</v>
      </c>
      <c r="C1621" s="19" t="s">
        <v>1763</v>
      </c>
      <c r="D1621" s="26" t="s">
        <v>60</v>
      </c>
      <c r="E1621" s="25" t="s">
        <v>73</v>
      </c>
      <c r="F1621" s="25" t="s">
        <v>74</v>
      </c>
      <c r="G1621" s="25" t="s">
        <v>63</v>
      </c>
      <c r="H1621" s="25" t="s">
        <v>67</v>
      </c>
      <c r="I1621" s="122">
        <v>18949600</v>
      </c>
      <c r="J1621" s="122"/>
      <c r="K1621" s="122"/>
      <c r="L1621" s="122">
        <v>18621858.064516127</v>
      </c>
      <c r="M1621" s="123"/>
      <c r="N1621" s="123"/>
    </row>
    <row r="1622" spans="1:14" ht="26" x14ac:dyDescent="0.35">
      <c r="A1622" s="33" t="s">
        <v>1769</v>
      </c>
      <c r="B1622" s="19" t="s">
        <v>1263</v>
      </c>
      <c r="C1622" s="19" t="s">
        <v>1763</v>
      </c>
      <c r="D1622" s="26" t="s">
        <v>60</v>
      </c>
      <c r="E1622" s="25" t="s">
        <v>73</v>
      </c>
      <c r="F1622" s="25" t="s">
        <v>74</v>
      </c>
      <c r="G1622" s="25" t="s">
        <v>69</v>
      </c>
      <c r="H1622" s="25" t="s">
        <v>69</v>
      </c>
      <c r="I1622" s="122">
        <v>460025.80645161291</v>
      </c>
      <c r="J1622" s="122"/>
      <c r="K1622" s="122"/>
      <c r="L1622" s="122">
        <v>452064.51612903224</v>
      </c>
      <c r="M1622" s="123"/>
      <c r="N1622" s="123"/>
    </row>
    <row r="1623" spans="1:14" ht="26" x14ac:dyDescent="0.35">
      <c r="A1623" s="33" t="s">
        <v>1770</v>
      </c>
      <c r="B1623" s="19" t="s">
        <v>1263</v>
      </c>
      <c r="C1623" s="19" t="s">
        <v>1763</v>
      </c>
      <c r="D1623" s="26" t="s">
        <v>60</v>
      </c>
      <c r="E1623" s="25" t="s">
        <v>73</v>
      </c>
      <c r="F1623" s="25" t="s">
        <v>74</v>
      </c>
      <c r="G1623" s="25" t="s">
        <v>71</v>
      </c>
      <c r="H1623" s="25" t="s">
        <v>71</v>
      </c>
      <c r="I1623" s="122">
        <v>76683.870967741939</v>
      </c>
      <c r="J1623" s="122"/>
      <c r="K1623" s="122"/>
      <c r="L1623" s="122">
        <v>75354.838709677424</v>
      </c>
      <c r="M1623" s="123"/>
      <c r="N1623" s="123"/>
    </row>
    <row r="1624" spans="1:14" ht="26" x14ac:dyDescent="0.35">
      <c r="A1624" s="34" t="s">
        <v>1771</v>
      </c>
      <c r="B1624" s="19" t="s">
        <v>1263</v>
      </c>
      <c r="C1624" s="19" t="s">
        <v>1763</v>
      </c>
      <c r="D1624" s="26" t="s">
        <v>60</v>
      </c>
      <c r="E1624" s="27" t="s">
        <v>61</v>
      </c>
      <c r="F1624" s="27" t="s">
        <v>79</v>
      </c>
      <c r="G1624" s="27" t="s">
        <v>63</v>
      </c>
      <c r="H1624" s="27" t="s">
        <v>64</v>
      </c>
      <c r="I1624" s="122">
        <v>13695935.483870968</v>
      </c>
      <c r="J1624" s="122"/>
      <c r="K1624" s="122"/>
      <c r="L1624" s="122">
        <v>13459058.064516129</v>
      </c>
      <c r="M1624" s="123"/>
      <c r="N1624" s="123"/>
    </row>
    <row r="1625" spans="1:14" ht="26" x14ac:dyDescent="0.35">
      <c r="A1625" s="33" t="s">
        <v>1772</v>
      </c>
      <c r="B1625" s="19" t="s">
        <v>1263</v>
      </c>
      <c r="C1625" s="19" t="s">
        <v>1763</v>
      </c>
      <c r="D1625" s="26" t="s">
        <v>60</v>
      </c>
      <c r="E1625" s="27" t="s">
        <v>66</v>
      </c>
      <c r="F1625" s="27" t="s">
        <v>79</v>
      </c>
      <c r="G1625" s="27" t="s">
        <v>63</v>
      </c>
      <c r="H1625" s="27" t="s">
        <v>67</v>
      </c>
      <c r="I1625" s="122">
        <v>19174309.677419353</v>
      </c>
      <c r="J1625" s="122"/>
      <c r="K1625" s="122"/>
      <c r="L1625" s="122">
        <v>18842683.870967742</v>
      </c>
      <c r="M1625" s="123"/>
      <c r="N1625" s="123"/>
    </row>
    <row r="1626" spans="1:14" ht="26" x14ac:dyDescent="0.35">
      <c r="A1626" s="33" t="s">
        <v>1773</v>
      </c>
      <c r="B1626" s="19" t="s">
        <v>1263</v>
      </c>
      <c r="C1626" s="19" t="s">
        <v>1763</v>
      </c>
      <c r="D1626" s="26" t="s">
        <v>60</v>
      </c>
      <c r="E1626" s="27" t="s">
        <v>66</v>
      </c>
      <c r="F1626" s="27" t="s">
        <v>79</v>
      </c>
      <c r="G1626" s="27" t="s">
        <v>69</v>
      </c>
      <c r="H1626" s="27" t="s">
        <v>69</v>
      </c>
      <c r="I1626" s="122">
        <v>456541.93548387097</v>
      </c>
      <c r="J1626" s="122"/>
      <c r="K1626" s="122"/>
      <c r="L1626" s="122">
        <v>448645.16129032255</v>
      </c>
      <c r="M1626" s="123"/>
      <c r="N1626" s="123"/>
    </row>
    <row r="1627" spans="1:14" ht="26" x14ac:dyDescent="0.35">
      <c r="A1627" s="33" t="s">
        <v>1774</v>
      </c>
      <c r="B1627" s="19" t="s">
        <v>1263</v>
      </c>
      <c r="C1627" s="19" t="s">
        <v>1763</v>
      </c>
      <c r="D1627" s="26" t="s">
        <v>60</v>
      </c>
      <c r="E1627" s="27" t="s">
        <v>66</v>
      </c>
      <c r="F1627" s="27" t="s">
        <v>79</v>
      </c>
      <c r="G1627" s="27" t="s">
        <v>71</v>
      </c>
      <c r="H1627" s="27" t="s">
        <v>71</v>
      </c>
      <c r="I1627" s="122">
        <v>76103.225806451606</v>
      </c>
      <c r="J1627" s="122"/>
      <c r="K1627" s="122"/>
      <c r="L1627" s="122">
        <v>74787.096774193546</v>
      </c>
      <c r="M1627" s="123"/>
      <c r="N1627" s="123"/>
    </row>
    <row r="1628" spans="1:14" ht="26" x14ac:dyDescent="0.35">
      <c r="A1628" s="34" t="s">
        <v>1775</v>
      </c>
      <c r="B1628" s="19" t="s">
        <v>1263</v>
      </c>
      <c r="C1628" s="19" t="s">
        <v>1763</v>
      </c>
      <c r="D1628" s="26" t="s">
        <v>60</v>
      </c>
      <c r="E1628" s="25" t="s">
        <v>113</v>
      </c>
      <c r="F1628" s="25" t="s">
        <v>84</v>
      </c>
      <c r="G1628" s="25" t="s">
        <v>63</v>
      </c>
      <c r="H1628" s="25" t="s">
        <v>64</v>
      </c>
      <c r="I1628" s="122">
        <v>14570141.935483871</v>
      </c>
      <c r="J1628" s="122"/>
      <c r="K1628" s="122"/>
      <c r="L1628" s="122">
        <v>14318141.935483871</v>
      </c>
      <c r="M1628" s="123"/>
      <c r="N1628" s="123"/>
    </row>
    <row r="1629" spans="1:14" ht="26" x14ac:dyDescent="0.35">
      <c r="A1629" s="33" t="s">
        <v>1776</v>
      </c>
      <c r="B1629" s="19" t="s">
        <v>1263</v>
      </c>
      <c r="C1629" s="19" t="s">
        <v>1763</v>
      </c>
      <c r="D1629" s="26" t="s">
        <v>60</v>
      </c>
      <c r="E1629" s="25" t="s">
        <v>113</v>
      </c>
      <c r="F1629" s="25" t="s">
        <v>84</v>
      </c>
      <c r="G1629" s="25" t="s">
        <v>63</v>
      </c>
      <c r="H1629" s="25" t="s">
        <v>67</v>
      </c>
      <c r="I1629" s="122">
        <v>20398167.741935484</v>
      </c>
      <c r="J1629" s="122"/>
      <c r="K1629" s="122"/>
      <c r="L1629" s="122">
        <v>20045380.64516129</v>
      </c>
      <c r="M1629" s="123"/>
      <c r="N1629" s="123"/>
    </row>
    <row r="1630" spans="1:14" ht="26" x14ac:dyDescent="0.35">
      <c r="A1630" s="33" t="s">
        <v>1777</v>
      </c>
      <c r="B1630" s="19" t="s">
        <v>1263</v>
      </c>
      <c r="C1630" s="19" t="s">
        <v>1763</v>
      </c>
      <c r="D1630" s="26" t="s">
        <v>60</v>
      </c>
      <c r="E1630" s="25" t="s">
        <v>113</v>
      </c>
      <c r="F1630" s="25" t="s">
        <v>84</v>
      </c>
      <c r="G1630" s="25" t="s">
        <v>69</v>
      </c>
      <c r="H1630" s="25" t="s">
        <v>69</v>
      </c>
      <c r="I1630" s="122">
        <v>485690.32258064515</v>
      </c>
      <c r="J1630" s="122"/>
      <c r="K1630" s="122"/>
      <c r="L1630" s="122">
        <v>477290.32258064515</v>
      </c>
      <c r="M1630" s="123"/>
      <c r="N1630" s="123"/>
    </row>
    <row r="1631" spans="1:14" ht="26" x14ac:dyDescent="0.35">
      <c r="A1631" s="33" t="s">
        <v>1778</v>
      </c>
      <c r="B1631" s="19" t="s">
        <v>1263</v>
      </c>
      <c r="C1631" s="19" t="s">
        <v>1763</v>
      </c>
      <c r="D1631" s="26" t="s">
        <v>60</v>
      </c>
      <c r="E1631" s="25" t="s">
        <v>113</v>
      </c>
      <c r="F1631" s="25" t="s">
        <v>84</v>
      </c>
      <c r="G1631" s="25" t="s">
        <v>71</v>
      </c>
      <c r="H1631" s="25" t="s">
        <v>71</v>
      </c>
      <c r="I1631" s="122">
        <v>80980.645161290318</v>
      </c>
      <c r="J1631" s="122"/>
      <c r="K1631" s="122"/>
      <c r="L1631" s="122">
        <v>79587.096774193546</v>
      </c>
      <c r="M1631" s="123"/>
      <c r="N1631" s="123"/>
    </row>
    <row r="1632" spans="1:14" ht="26" x14ac:dyDescent="0.35">
      <c r="A1632" s="34" t="s">
        <v>1779</v>
      </c>
      <c r="B1632" s="19" t="s">
        <v>1263</v>
      </c>
      <c r="C1632" s="19" t="s">
        <v>1763</v>
      </c>
      <c r="D1632" s="26" t="s">
        <v>60</v>
      </c>
      <c r="E1632" s="27" t="s">
        <v>61</v>
      </c>
      <c r="F1632" s="27" t="s">
        <v>89</v>
      </c>
      <c r="G1632" s="27" t="s">
        <v>63</v>
      </c>
      <c r="H1632" s="27" t="s">
        <v>64</v>
      </c>
      <c r="I1632" s="122">
        <v>15500154.838709677</v>
      </c>
      <c r="J1632" s="122"/>
      <c r="K1632" s="122"/>
      <c r="L1632" s="122">
        <v>15232064.516129032</v>
      </c>
      <c r="M1632" s="123"/>
      <c r="N1632" s="123"/>
    </row>
    <row r="1633" spans="1:14" ht="26" x14ac:dyDescent="0.35">
      <c r="A1633" s="33" t="s">
        <v>1780</v>
      </c>
      <c r="B1633" s="19" t="s">
        <v>1263</v>
      </c>
      <c r="C1633" s="19" t="s">
        <v>1763</v>
      </c>
      <c r="D1633" s="26" t="s">
        <v>60</v>
      </c>
      <c r="E1633" s="27" t="s">
        <v>66</v>
      </c>
      <c r="F1633" s="27" t="s">
        <v>89</v>
      </c>
      <c r="G1633" s="27" t="s">
        <v>63</v>
      </c>
      <c r="H1633" s="27" t="s">
        <v>67</v>
      </c>
      <c r="I1633" s="122">
        <v>21700206.451612901</v>
      </c>
      <c r="J1633" s="122"/>
      <c r="K1633" s="122"/>
      <c r="L1633" s="122">
        <v>21324890.322580643</v>
      </c>
      <c r="M1633" s="123"/>
      <c r="N1633" s="123"/>
    </row>
    <row r="1634" spans="1:14" ht="26" x14ac:dyDescent="0.35">
      <c r="A1634" s="33" t="s">
        <v>1781</v>
      </c>
      <c r="B1634" s="19" t="s">
        <v>1263</v>
      </c>
      <c r="C1634" s="19" t="s">
        <v>1763</v>
      </c>
      <c r="D1634" s="26" t="s">
        <v>60</v>
      </c>
      <c r="E1634" s="27" t="s">
        <v>66</v>
      </c>
      <c r="F1634" s="27" t="s">
        <v>89</v>
      </c>
      <c r="G1634" s="27" t="s">
        <v>69</v>
      </c>
      <c r="H1634" s="27" t="s">
        <v>69</v>
      </c>
      <c r="I1634" s="122">
        <v>516709.67741935485</v>
      </c>
      <c r="J1634" s="122"/>
      <c r="K1634" s="122"/>
      <c r="L1634" s="122">
        <v>507767.74193548388</v>
      </c>
      <c r="M1634" s="123"/>
      <c r="N1634" s="123"/>
    </row>
    <row r="1635" spans="1:14" ht="26" x14ac:dyDescent="0.35">
      <c r="A1635" s="33" t="s">
        <v>1782</v>
      </c>
      <c r="B1635" s="19" t="s">
        <v>1263</v>
      </c>
      <c r="C1635" s="19" t="s">
        <v>1763</v>
      </c>
      <c r="D1635" s="26" t="s">
        <v>60</v>
      </c>
      <c r="E1635" s="27" t="s">
        <v>66</v>
      </c>
      <c r="F1635" s="27" t="s">
        <v>89</v>
      </c>
      <c r="G1635" s="27" t="s">
        <v>71</v>
      </c>
      <c r="H1635" s="27" t="s">
        <v>71</v>
      </c>
      <c r="I1635" s="122">
        <v>86103.225806451606</v>
      </c>
      <c r="J1635" s="122"/>
      <c r="K1635" s="122"/>
      <c r="L1635" s="122">
        <v>84619.354838709682</v>
      </c>
      <c r="M1635" s="123"/>
      <c r="N1635" s="123"/>
    </row>
    <row r="1636" spans="1:14" ht="26" x14ac:dyDescent="0.35">
      <c r="A1636" s="34" t="s">
        <v>1783</v>
      </c>
      <c r="B1636" s="19" t="s">
        <v>1263</v>
      </c>
      <c r="C1636" s="19" t="s">
        <v>1763</v>
      </c>
      <c r="D1636" s="26" t="s">
        <v>60</v>
      </c>
      <c r="E1636" s="25" t="s">
        <v>113</v>
      </c>
      <c r="F1636" s="25" t="s">
        <v>94</v>
      </c>
      <c r="G1636" s="25" t="s">
        <v>63</v>
      </c>
      <c r="H1636" s="25" t="s">
        <v>64</v>
      </c>
      <c r="I1636" s="122">
        <v>16489535.483870966</v>
      </c>
      <c r="J1636" s="122"/>
      <c r="K1636" s="122"/>
      <c r="L1636" s="122">
        <v>16204335.483870966</v>
      </c>
      <c r="M1636" s="123"/>
      <c r="N1636" s="123"/>
    </row>
    <row r="1637" spans="1:14" ht="26" x14ac:dyDescent="0.35">
      <c r="A1637" s="33" t="s">
        <v>1784</v>
      </c>
      <c r="B1637" s="19" t="s">
        <v>1263</v>
      </c>
      <c r="C1637" s="19" t="s">
        <v>1763</v>
      </c>
      <c r="D1637" s="26" t="s">
        <v>60</v>
      </c>
      <c r="E1637" s="25" t="s">
        <v>113</v>
      </c>
      <c r="F1637" s="25" t="s">
        <v>94</v>
      </c>
      <c r="G1637" s="25" t="s">
        <v>63</v>
      </c>
      <c r="H1637" s="25" t="s">
        <v>67</v>
      </c>
      <c r="I1637" s="122">
        <v>23085341.935483869</v>
      </c>
      <c r="J1637" s="122"/>
      <c r="K1637" s="122"/>
      <c r="L1637" s="122">
        <v>22686064.516129032</v>
      </c>
      <c r="M1637" s="123"/>
      <c r="N1637" s="123"/>
    </row>
    <row r="1638" spans="1:14" ht="26" x14ac:dyDescent="0.35">
      <c r="A1638" s="33" t="s">
        <v>1785</v>
      </c>
      <c r="B1638" s="19" t="s">
        <v>1263</v>
      </c>
      <c r="C1638" s="19" t="s">
        <v>1763</v>
      </c>
      <c r="D1638" s="26" t="s">
        <v>60</v>
      </c>
      <c r="E1638" s="25" t="s">
        <v>113</v>
      </c>
      <c r="F1638" s="25" t="s">
        <v>94</v>
      </c>
      <c r="G1638" s="25" t="s">
        <v>69</v>
      </c>
      <c r="H1638" s="25" t="s">
        <v>69</v>
      </c>
      <c r="I1638" s="122">
        <v>549677.41935483867</v>
      </c>
      <c r="J1638" s="122"/>
      <c r="K1638" s="122"/>
      <c r="L1638" s="122">
        <v>540167.74193548388</v>
      </c>
      <c r="M1638" s="123"/>
      <c r="N1638" s="123"/>
    </row>
    <row r="1639" spans="1:14" ht="26" x14ac:dyDescent="0.35">
      <c r="A1639" s="33" t="s">
        <v>1786</v>
      </c>
      <c r="B1639" s="19" t="s">
        <v>1263</v>
      </c>
      <c r="C1639" s="19" t="s">
        <v>1763</v>
      </c>
      <c r="D1639" s="26" t="s">
        <v>60</v>
      </c>
      <c r="E1639" s="25" t="s">
        <v>113</v>
      </c>
      <c r="F1639" s="25" t="s">
        <v>94</v>
      </c>
      <c r="G1639" s="25" t="s">
        <v>71</v>
      </c>
      <c r="H1639" s="25" t="s">
        <v>71</v>
      </c>
      <c r="I1639" s="122">
        <v>91625.806451612894</v>
      </c>
      <c r="J1639" s="122"/>
      <c r="K1639" s="122"/>
      <c r="L1639" s="122">
        <v>90038.709677419349</v>
      </c>
      <c r="M1639" s="123"/>
      <c r="N1639" s="123"/>
    </row>
    <row r="1640" spans="1:14" ht="15" customHeight="1" x14ac:dyDescent="0.35">
      <c r="A1640" s="30" t="s">
        <v>1787</v>
      </c>
      <c r="B1640" s="19" t="s">
        <v>1263</v>
      </c>
      <c r="C1640" s="19" t="s">
        <v>1788</v>
      </c>
      <c r="D1640" s="26" t="s">
        <v>60</v>
      </c>
      <c r="E1640" s="27" t="s">
        <v>61</v>
      </c>
      <c r="F1640" s="27" t="s">
        <v>62</v>
      </c>
      <c r="G1640" s="27" t="s">
        <v>63</v>
      </c>
      <c r="H1640" s="27" t="s">
        <v>64</v>
      </c>
      <c r="I1640" s="122">
        <v>15576219.354838708</v>
      </c>
      <c r="J1640" s="122"/>
      <c r="K1640" s="122"/>
      <c r="L1640" s="122">
        <v>14977729.032258064</v>
      </c>
      <c r="M1640" s="123"/>
      <c r="N1640" s="123"/>
    </row>
    <row r="1641" spans="1:14" ht="15" customHeight="1" x14ac:dyDescent="0.35">
      <c r="A1641" s="28" t="s">
        <v>1789</v>
      </c>
      <c r="B1641" s="19" t="s">
        <v>1263</v>
      </c>
      <c r="C1641" s="19" t="s">
        <v>1788</v>
      </c>
      <c r="D1641" s="26" t="s">
        <v>60</v>
      </c>
      <c r="E1641" s="27" t="s">
        <v>66</v>
      </c>
      <c r="F1641" s="27" t="s">
        <v>62</v>
      </c>
      <c r="G1641" s="27" t="s">
        <v>63</v>
      </c>
      <c r="H1641" s="27" t="s">
        <v>67</v>
      </c>
      <c r="I1641" s="122">
        <v>18023832.258064516</v>
      </c>
      <c r="J1641" s="122"/>
      <c r="K1641" s="122"/>
      <c r="L1641" s="122">
        <v>17712103.225806452</v>
      </c>
      <c r="M1641" s="123"/>
      <c r="N1641" s="123"/>
    </row>
    <row r="1642" spans="1:14" ht="15" customHeight="1" x14ac:dyDescent="0.35">
      <c r="A1642" s="28" t="s">
        <v>1790</v>
      </c>
      <c r="B1642" s="19" t="s">
        <v>1263</v>
      </c>
      <c r="C1642" s="19" t="s">
        <v>1788</v>
      </c>
      <c r="D1642" s="26" t="s">
        <v>60</v>
      </c>
      <c r="E1642" s="27" t="s">
        <v>66</v>
      </c>
      <c r="F1642" s="27" t="s">
        <v>62</v>
      </c>
      <c r="G1642" s="27" t="s">
        <v>69</v>
      </c>
      <c r="H1642" s="27" t="s">
        <v>69</v>
      </c>
      <c r="I1642" s="122">
        <v>429135.48387096776</v>
      </c>
      <c r="J1642" s="122"/>
      <c r="K1642" s="122"/>
      <c r="L1642" s="122">
        <v>421716.12903225806</v>
      </c>
      <c r="M1642" s="123"/>
      <c r="N1642" s="123"/>
    </row>
    <row r="1643" spans="1:14" ht="15" customHeight="1" x14ac:dyDescent="0.35">
      <c r="A1643" s="28" t="s">
        <v>1791</v>
      </c>
      <c r="B1643" s="19" t="s">
        <v>1263</v>
      </c>
      <c r="C1643" s="19" t="s">
        <v>1788</v>
      </c>
      <c r="D1643" s="26" t="s">
        <v>60</v>
      </c>
      <c r="E1643" s="27" t="s">
        <v>66</v>
      </c>
      <c r="F1643" s="27" t="s">
        <v>62</v>
      </c>
      <c r="G1643" s="27" t="s">
        <v>71</v>
      </c>
      <c r="H1643" s="27" t="s">
        <v>71</v>
      </c>
      <c r="I1643" s="122">
        <v>71535.483870967742</v>
      </c>
      <c r="J1643" s="122"/>
      <c r="K1643" s="122"/>
      <c r="L1643" s="122">
        <v>70309.677419354834</v>
      </c>
      <c r="M1643" s="123"/>
      <c r="N1643" s="123"/>
    </row>
    <row r="1644" spans="1:14" ht="15" customHeight="1" x14ac:dyDescent="0.35">
      <c r="A1644" s="31" t="s">
        <v>1792</v>
      </c>
      <c r="B1644" s="19" t="s">
        <v>1263</v>
      </c>
      <c r="C1644" s="19" t="s">
        <v>1788</v>
      </c>
      <c r="D1644" s="26" t="s">
        <v>60</v>
      </c>
      <c r="E1644" s="25" t="s">
        <v>73</v>
      </c>
      <c r="F1644" s="25" t="s">
        <v>74</v>
      </c>
      <c r="G1644" s="25" t="s">
        <v>63</v>
      </c>
      <c r="H1644" s="25" t="s">
        <v>64</v>
      </c>
      <c r="I1644" s="122">
        <v>14283148.387096774</v>
      </c>
      <c r="J1644" s="122"/>
      <c r="K1644" s="122"/>
      <c r="L1644" s="122">
        <v>14036116.129032258</v>
      </c>
      <c r="M1644" s="123"/>
      <c r="N1644" s="123"/>
    </row>
    <row r="1645" spans="1:14" ht="15" customHeight="1" x14ac:dyDescent="0.35">
      <c r="A1645" s="28" t="s">
        <v>1793</v>
      </c>
      <c r="B1645" s="19" t="s">
        <v>1263</v>
      </c>
      <c r="C1645" s="19" t="s">
        <v>1788</v>
      </c>
      <c r="D1645" s="26" t="s">
        <v>60</v>
      </c>
      <c r="E1645" s="25" t="s">
        <v>73</v>
      </c>
      <c r="F1645" s="25" t="s">
        <v>74</v>
      </c>
      <c r="G1645" s="25" t="s">
        <v>63</v>
      </c>
      <c r="H1645" s="25" t="s">
        <v>67</v>
      </c>
      <c r="I1645" s="122">
        <v>19432800</v>
      </c>
      <c r="J1645" s="122"/>
      <c r="K1645" s="122"/>
      <c r="L1645" s="122">
        <v>19096709.677419353</v>
      </c>
      <c r="M1645" s="123"/>
      <c r="N1645" s="123"/>
    </row>
    <row r="1646" spans="1:14" ht="15" customHeight="1" x14ac:dyDescent="0.35">
      <c r="A1646" s="28" t="s">
        <v>1794</v>
      </c>
      <c r="B1646" s="19" t="s">
        <v>1263</v>
      </c>
      <c r="C1646" s="19" t="s">
        <v>1788</v>
      </c>
      <c r="D1646" s="26" t="s">
        <v>60</v>
      </c>
      <c r="E1646" s="25" t="s">
        <v>73</v>
      </c>
      <c r="F1646" s="25" t="s">
        <v>74</v>
      </c>
      <c r="G1646" s="25" t="s">
        <v>69</v>
      </c>
      <c r="H1646" s="25" t="s">
        <v>69</v>
      </c>
      <c r="I1646" s="122">
        <v>476129.03225806449</v>
      </c>
      <c r="J1646" s="122"/>
      <c r="K1646" s="122"/>
      <c r="L1646" s="122">
        <v>467883.87096774194</v>
      </c>
      <c r="M1646" s="123"/>
      <c r="N1646" s="123"/>
    </row>
    <row r="1647" spans="1:14" ht="15" customHeight="1" x14ac:dyDescent="0.35">
      <c r="A1647" s="28" t="s">
        <v>1795</v>
      </c>
      <c r="B1647" s="19" t="s">
        <v>1263</v>
      </c>
      <c r="C1647" s="19" t="s">
        <v>1788</v>
      </c>
      <c r="D1647" s="26" t="s">
        <v>60</v>
      </c>
      <c r="E1647" s="25" t="s">
        <v>73</v>
      </c>
      <c r="F1647" s="25" t="s">
        <v>74</v>
      </c>
      <c r="G1647" s="25" t="s">
        <v>71</v>
      </c>
      <c r="H1647" s="25" t="s">
        <v>71</v>
      </c>
      <c r="I1647" s="122">
        <v>79380.645161290318</v>
      </c>
      <c r="J1647" s="122"/>
      <c r="K1647" s="122"/>
      <c r="L1647" s="122">
        <v>78000</v>
      </c>
      <c r="M1647" s="123"/>
      <c r="N1647" s="123"/>
    </row>
    <row r="1648" spans="1:14" ht="15" customHeight="1" x14ac:dyDescent="0.35">
      <c r="A1648" s="31" t="s">
        <v>1796</v>
      </c>
      <c r="B1648" s="19" t="s">
        <v>1263</v>
      </c>
      <c r="C1648" s="19" t="s">
        <v>1788</v>
      </c>
      <c r="D1648" s="26" t="s">
        <v>60</v>
      </c>
      <c r="E1648" s="27" t="s">
        <v>61</v>
      </c>
      <c r="F1648" s="27" t="s">
        <v>79</v>
      </c>
      <c r="G1648" s="27" t="s">
        <v>63</v>
      </c>
      <c r="H1648" s="27" t="s">
        <v>64</v>
      </c>
      <c r="I1648" s="122">
        <v>13695922.580645161</v>
      </c>
      <c r="J1648" s="122"/>
      <c r="K1648" s="122"/>
      <c r="L1648" s="122">
        <v>13459045.161290321</v>
      </c>
      <c r="M1648" s="123"/>
      <c r="N1648" s="123"/>
    </row>
    <row r="1649" spans="1:14" ht="15" customHeight="1" x14ac:dyDescent="0.35">
      <c r="A1649" s="28" t="s">
        <v>1797</v>
      </c>
      <c r="B1649" s="19" t="s">
        <v>1263</v>
      </c>
      <c r="C1649" s="19" t="s">
        <v>1788</v>
      </c>
      <c r="D1649" s="26" t="s">
        <v>60</v>
      </c>
      <c r="E1649" s="27" t="s">
        <v>66</v>
      </c>
      <c r="F1649" s="27" t="s">
        <v>79</v>
      </c>
      <c r="G1649" s="27" t="s">
        <v>63</v>
      </c>
      <c r="H1649" s="27" t="s">
        <v>67</v>
      </c>
      <c r="I1649" s="122">
        <v>19174296.774193548</v>
      </c>
      <c r="J1649" s="122"/>
      <c r="K1649" s="122"/>
      <c r="L1649" s="122">
        <v>18842670.967741936</v>
      </c>
      <c r="M1649" s="123"/>
      <c r="N1649" s="123"/>
    </row>
    <row r="1650" spans="1:14" ht="15" customHeight="1" x14ac:dyDescent="0.35">
      <c r="A1650" s="28" t="s">
        <v>1798</v>
      </c>
      <c r="B1650" s="19" t="s">
        <v>1263</v>
      </c>
      <c r="C1650" s="19" t="s">
        <v>1788</v>
      </c>
      <c r="D1650" s="26" t="s">
        <v>60</v>
      </c>
      <c r="E1650" s="27" t="s">
        <v>66</v>
      </c>
      <c r="F1650" s="27" t="s">
        <v>79</v>
      </c>
      <c r="G1650" s="27" t="s">
        <v>69</v>
      </c>
      <c r="H1650" s="27" t="s">
        <v>69</v>
      </c>
      <c r="I1650" s="122">
        <v>456541.93548387097</v>
      </c>
      <c r="J1650" s="122"/>
      <c r="K1650" s="122"/>
      <c r="L1650" s="122">
        <v>448645.16129032255</v>
      </c>
      <c r="M1650" s="123"/>
      <c r="N1650" s="123"/>
    </row>
    <row r="1651" spans="1:14" ht="15" customHeight="1" x14ac:dyDescent="0.35">
      <c r="A1651" s="28" t="s">
        <v>1799</v>
      </c>
      <c r="B1651" s="19" t="s">
        <v>1263</v>
      </c>
      <c r="C1651" s="19" t="s">
        <v>1788</v>
      </c>
      <c r="D1651" s="26" t="s">
        <v>60</v>
      </c>
      <c r="E1651" s="27" t="s">
        <v>66</v>
      </c>
      <c r="F1651" s="27" t="s">
        <v>79</v>
      </c>
      <c r="G1651" s="27" t="s">
        <v>71</v>
      </c>
      <c r="H1651" s="27" t="s">
        <v>71</v>
      </c>
      <c r="I1651" s="122">
        <v>76116.129032258061</v>
      </c>
      <c r="J1651" s="122"/>
      <c r="K1651" s="122"/>
      <c r="L1651" s="122">
        <v>74800</v>
      </c>
      <c r="M1651" s="123"/>
      <c r="N1651" s="123"/>
    </row>
    <row r="1652" spans="1:14" ht="15" customHeight="1" x14ac:dyDescent="0.35">
      <c r="A1652" s="31" t="s">
        <v>1800</v>
      </c>
      <c r="B1652" s="19" t="s">
        <v>1263</v>
      </c>
      <c r="C1652" s="19" t="s">
        <v>1788</v>
      </c>
      <c r="D1652" s="26" t="s">
        <v>60</v>
      </c>
      <c r="E1652" s="25" t="s">
        <v>113</v>
      </c>
      <c r="F1652" s="25" t="s">
        <v>84</v>
      </c>
      <c r="G1652" s="25" t="s">
        <v>63</v>
      </c>
      <c r="H1652" s="25" t="s">
        <v>64</v>
      </c>
      <c r="I1652" s="122">
        <v>14570129.032258064</v>
      </c>
      <c r="J1652" s="122"/>
      <c r="K1652" s="122"/>
      <c r="L1652" s="122">
        <v>14318129.032258064</v>
      </c>
      <c r="M1652" s="123"/>
      <c r="N1652" s="123"/>
    </row>
    <row r="1653" spans="1:14" ht="15" customHeight="1" x14ac:dyDescent="0.35">
      <c r="A1653" s="28" t="s">
        <v>1801</v>
      </c>
      <c r="B1653" s="19" t="s">
        <v>1263</v>
      </c>
      <c r="C1653" s="19" t="s">
        <v>1788</v>
      </c>
      <c r="D1653" s="26" t="s">
        <v>60</v>
      </c>
      <c r="E1653" s="25" t="s">
        <v>113</v>
      </c>
      <c r="F1653" s="25" t="s">
        <v>84</v>
      </c>
      <c r="G1653" s="25" t="s">
        <v>63</v>
      </c>
      <c r="H1653" s="25" t="s">
        <v>67</v>
      </c>
      <c r="I1653" s="122">
        <v>20398193.548387095</v>
      </c>
      <c r="J1653" s="122"/>
      <c r="K1653" s="122"/>
      <c r="L1653" s="122">
        <v>20045406.451612901</v>
      </c>
      <c r="M1653" s="123"/>
      <c r="N1653" s="123"/>
    </row>
    <row r="1654" spans="1:14" ht="15" customHeight="1" x14ac:dyDescent="0.35">
      <c r="A1654" s="28" t="s">
        <v>1802</v>
      </c>
      <c r="B1654" s="19" t="s">
        <v>1263</v>
      </c>
      <c r="C1654" s="19" t="s">
        <v>1788</v>
      </c>
      <c r="D1654" s="26" t="s">
        <v>60</v>
      </c>
      <c r="E1654" s="25" t="s">
        <v>113</v>
      </c>
      <c r="F1654" s="25" t="s">
        <v>84</v>
      </c>
      <c r="G1654" s="25" t="s">
        <v>69</v>
      </c>
      <c r="H1654" s="25" t="s">
        <v>69</v>
      </c>
      <c r="I1654" s="122">
        <v>485664.51612903224</v>
      </c>
      <c r="J1654" s="122"/>
      <c r="K1654" s="122"/>
      <c r="L1654" s="122">
        <v>477264.51612903224</v>
      </c>
      <c r="M1654" s="123"/>
      <c r="N1654" s="123"/>
    </row>
    <row r="1655" spans="1:14" ht="15" customHeight="1" x14ac:dyDescent="0.35">
      <c r="A1655" s="28" t="s">
        <v>1803</v>
      </c>
      <c r="B1655" s="19" t="s">
        <v>1263</v>
      </c>
      <c r="C1655" s="19" t="s">
        <v>1788</v>
      </c>
      <c r="D1655" s="26" t="s">
        <v>60</v>
      </c>
      <c r="E1655" s="25" t="s">
        <v>113</v>
      </c>
      <c r="F1655" s="25" t="s">
        <v>84</v>
      </c>
      <c r="G1655" s="25" t="s">
        <v>71</v>
      </c>
      <c r="H1655" s="25" t="s">
        <v>71</v>
      </c>
      <c r="I1655" s="122">
        <v>80954.838709677424</v>
      </c>
      <c r="J1655" s="122"/>
      <c r="K1655" s="122"/>
      <c r="L1655" s="122">
        <v>79561.290322580637</v>
      </c>
      <c r="M1655" s="123"/>
      <c r="N1655" s="123"/>
    </row>
    <row r="1656" spans="1:14" ht="15" customHeight="1" x14ac:dyDescent="0.35">
      <c r="A1656" s="31" t="s">
        <v>1804</v>
      </c>
      <c r="B1656" s="19" t="s">
        <v>1263</v>
      </c>
      <c r="C1656" s="19" t="s">
        <v>1788</v>
      </c>
      <c r="D1656" s="26" t="s">
        <v>60</v>
      </c>
      <c r="E1656" s="27" t="s">
        <v>61</v>
      </c>
      <c r="F1656" s="27" t="s">
        <v>89</v>
      </c>
      <c r="G1656" s="27" t="s">
        <v>63</v>
      </c>
      <c r="H1656" s="27" t="s">
        <v>64</v>
      </c>
      <c r="I1656" s="122">
        <v>15500154.838709677</v>
      </c>
      <c r="J1656" s="122"/>
      <c r="K1656" s="122"/>
      <c r="L1656" s="122">
        <v>15232064.516129032</v>
      </c>
      <c r="M1656" s="123"/>
      <c r="N1656" s="123"/>
    </row>
    <row r="1657" spans="1:14" ht="15" customHeight="1" x14ac:dyDescent="0.35">
      <c r="A1657" s="28" t="s">
        <v>1805</v>
      </c>
      <c r="B1657" s="19" t="s">
        <v>1263</v>
      </c>
      <c r="C1657" s="19" t="s">
        <v>1788</v>
      </c>
      <c r="D1657" s="26" t="s">
        <v>60</v>
      </c>
      <c r="E1657" s="27" t="s">
        <v>66</v>
      </c>
      <c r="F1657" s="27" t="s">
        <v>89</v>
      </c>
      <c r="G1657" s="27" t="s">
        <v>63</v>
      </c>
      <c r="H1657" s="27" t="s">
        <v>67</v>
      </c>
      <c r="I1657" s="122">
        <v>21700193.548387095</v>
      </c>
      <c r="J1657" s="122"/>
      <c r="K1657" s="122"/>
      <c r="L1657" s="122">
        <v>21324864.516129032</v>
      </c>
      <c r="M1657" s="123"/>
      <c r="N1657" s="123"/>
    </row>
    <row r="1658" spans="1:14" ht="15" customHeight="1" x14ac:dyDescent="0.35">
      <c r="A1658" s="28" t="s">
        <v>1806</v>
      </c>
      <c r="B1658" s="19" t="s">
        <v>1263</v>
      </c>
      <c r="C1658" s="19" t="s">
        <v>1788</v>
      </c>
      <c r="D1658" s="26" t="s">
        <v>60</v>
      </c>
      <c r="E1658" s="27" t="s">
        <v>66</v>
      </c>
      <c r="F1658" s="27" t="s">
        <v>89</v>
      </c>
      <c r="G1658" s="27" t="s">
        <v>69</v>
      </c>
      <c r="H1658" s="27" t="s">
        <v>69</v>
      </c>
      <c r="I1658" s="122">
        <v>516696.77419354836</v>
      </c>
      <c r="J1658" s="122"/>
      <c r="K1658" s="122"/>
      <c r="L1658" s="122">
        <v>507754.83870967739</v>
      </c>
      <c r="M1658" s="123"/>
      <c r="N1658" s="123"/>
    </row>
    <row r="1659" spans="1:14" ht="15" customHeight="1" x14ac:dyDescent="0.35">
      <c r="A1659" s="28" t="s">
        <v>1807</v>
      </c>
      <c r="B1659" s="19" t="s">
        <v>1263</v>
      </c>
      <c r="C1659" s="19" t="s">
        <v>1788</v>
      </c>
      <c r="D1659" s="26" t="s">
        <v>60</v>
      </c>
      <c r="E1659" s="27" t="s">
        <v>66</v>
      </c>
      <c r="F1659" s="27" t="s">
        <v>89</v>
      </c>
      <c r="G1659" s="27" t="s">
        <v>71</v>
      </c>
      <c r="H1659" s="27" t="s">
        <v>71</v>
      </c>
      <c r="I1659" s="122">
        <v>86116.129032258061</v>
      </c>
      <c r="J1659" s="122"/>
      <c r="K1659" s="122"/>
      <c r="L1659" s="122">
        <v>84632.258064516122</v>
      </c>
      <c r="M1659" s="123"/>
      <c r="N1659" s="123"/>
    </row>
    <row r="1660" spans="1:14" ht="15" customHeight="1" x14ac:dyDescent="0.35">
      <c r="A1660" s="31" t="s">
        <v>1808</v>
      </c>
      <c r="B1660" s="19" t="s">
        <v>1263</v>
      </c>
      <c r="C1660" s="19" t="s">
        <v>1788</v>
      </c>
      <c r="D1660" s="26" t="s">
        <v>60</v>
      </c>
      <c r="E1660" s="25" t="s">
        <v>113</v>
      </c>
      <c r="F1660" s="25" t="s">
        <v>94</v>
      </c>
      <c r="G1660" s="25" t="s">
        <v>63</v>
      </c>
      <c r="H1660" s="25" t="s">
        <v>64</v>
      </c>
      <c r="I1660" s="122">
        <v>16489509.677419355</v>
      </c>
      <c r="J1660" s="122"/>
      <c r="K1660" s="122"/>
      <c r="L1660" s="122">
        <v>16204309.677419355</v>
      </c>
      <c r="M1660" s="123"/>
      <c r="N1660" s="123"/>
    </row>
    <row r="1661" spans="1:14" ht="15" customHeight="1" x14ac:dyDescent="0.35">
      <c r="A1661" s="28" t="s">
        <v>1809</v>
      </c>
      <c r="B1661" s="19" t="s">
        <v>1263</v>
      </c>
      <c r="C1661" s="19" t="s">
        <v>1788</v>
      </c>
      <c r="D1661" s="26" t="s">
        <v>60</v>
      </c>
      <c r="E1661" s="25" t="s">
        <v>113</v>
      </c>
      <c r="F1661" s="25" t="s">
        <v>94</v>
      </c>
      <c r="G1661" s="25" t="s">
        <v>63</v>
      </c>
      <c r="H1661" s="25" t="s">
        <v>67</v>
      </c>
      <c r="I1661" s="122">
        <v>23085316.129032258</v>
      </c>
      <c r="J1661" s="122"/>
      <c r="K1661" s="122"/>
      <c r="L1661" s="122">
        <v>22686038.709677421</v>
      </c>
      <c r="M1661" s="123"/>
      <c r="N1661" s="123"/>
    </row>
    <row r="1662" spans="1:14" ht="15" customHeight="1" x14ac:dyDescent="0.35">
      <c r="A1662" s="28" t="s">
        <v>1810</v>
      </c>
      <c r="B1662" s="19" t="s">
        <v>1263</v>
      </c>
      <c r="C1662" s="19" t="s">
        <v>1788</v>
      </c>
      <c r="D1662" s="26" t="s">
        <v>60</v>
      </c>
      <c r="E1662" s="25" t="s">
        <v>113</v>
      </c>
      <c r="F1662" s="25" t="s">
        <v>94</v>
      </c>
      <c r="G1662" s="25" t="s">
        <v>69</v>
      </c>
      <c r="H1662" s="25" t="s">
        <v>69</v>
      </c>
      <c r="I1662" s="122">
        <v>549677.41935483867</v>
      </c>
      <c r="J1662" s="122"/>
      <c r="K1662" s="122"/>
      <c r="L1662" s="122">
        <v>540167.74193548388</v>
      </c>
      <c r="M1662" s="123"/>
      <c r="N1662" s="123"/>
    </row>
    <row r="1663" spans="1:14" ht="15" customHeight="1" x14ac:dyDescent="0.35">
      <c r="A1663" s="28" t="s">
        <v>1811</v>
      </c>
      <c r="B1663" s="19" t="s">
        <v>1263</v>
      </c>
      <c r="C1663" s="19" t="s">
        <v>1788</v>
      </c>
      <c r="D1663" s="26" t="s">
        <v>60</v>
      </c>
      <c r="E1663" s="25" t="s">
        <v>113</v>
      </c>
      <c r="F1663" s="25" t="s">
        <v>94</v>
      </c>
      <c r="G1663" s="25" t="s">
        <v>71</v>
      </c>
      <c r="H1663" s="25" t="s">
        <v>71</v>
      </c>
      <c r="I1663" s="122">
        <v>91600</v>
      </c>
      <c r="J1663" s="122"/>
      <c r="K1663" s="122"/>
      <c r="L1663" s="122">
        <v>90012.903225806454</v>
      </c>
      <c r="M1663" s="123"/>
      <c r="N1663" s="123"/>
    </row>
    <row r="1664" spans="1:14" ht="15" customHeight="1" x14ac:dyDescent="0.35">
      <c r="A1664" s="24" t="s">
        <v>1812</v>
      </c>
      <c r="B1664" s="19" t="s">
        <v>961</v>
      </c>
      <c r="C1664" s="29" t="s">
        <v>1813</v>
      </c>
      <c r="D1664" s="26" t="s">
        <v>60</v>
      </c>
      <c r="E1664" s="27" t="s">
        <v>61</v>
      </c>
      <c r="F1664" s="27" t="s">
        <v>62</v>
      </c>
      <c r="G1664" s="27" t="s">
        <v>63</v>
      </c>
      <c r="H1664" s="27" t="s">
        <v>64</v>
      </c>
      <c r="I1664" s="122">
        <v>9266451.6129032262</v>
      </c>
      <c r="J1664" s="122"/>
      <c r="K1664" s="122"/>
      <c r="L1664" s="122">
        <v>8910412.9032258056</v>
      </c>
      <c r="M1664" s="123"/>
      <c r="N1664" s="123"/>
    </row>
    <row r="1665" spans="1:14" ht="15" customHeight="1" x14ac:dyDescent="0.35">
      <c r="A1665" s="21" t="s">
        <v>1814</v>
      </c>
      <c r="B1665" s="19" t="s">
        <v>961</v>
      </c>
      <c r="C1665" s="29" t="s">
        <v>1813</v>
      </c>
      <c r="D1665" s="26" t="s">
        <v>60</v>
      </c>
      <c r="E1665" s="27" t="s">
        <v>66</v>
      </c>
      <c r="F1665" s="27" t="s">
        <v>62</v>
      </c>
      <c r="G1665" s="27" t="s">
        <v>63</v>
      </c>
      <c r="H1665" s="27" t="s">
        <v>67</v>
      </c>
      <c r="I1665" s="122">
        <v>10722593.548387097</v>
      </c>
      <c r="J1665" s="122"/>
      <c r="K1665" s="122"/>
      <c r="L1665" s="122">
        <v>10537135.483870968</v>
      </c>
      <c r="M1665" s="123"/>
      <c r="N1665" s="123"/>
    </row>
    <row r="1666" spans="1:14" ht="15" customHeight="1" x14ac:dyDescent="0.35">
      <c r="A1666" s="21" t="s">
        <v>1815</v>
      </c>
      <c r="B1666" s="19" t="s">
        <v>961</v>
      </c>
      <c r="C1666" s="29" t="s">
        <v>1813</v>
      </c>
      <c r="D1666" s="26" t="s">
        <v>60</v>
      </c>
      <c r="E1666" s="27" t="s">
        <v>66</v>
      </c>
      <c r="F1666" s="27" t="s">
        <v>62</v>
      </c>
      <c r="G1666" s="27" t="s">
        <v>69</v>
      </c>
      <c r="H1666" s="27" t="s">
        <v>69</v>
      </c>
      <c r="I1666" s="122">
        <v>255316.12903225806</v>
      </c>
      <c r="J1666" s="122"/>
      <c r="K1666" s="122"/>
      <c r="L1666" s="122">
        <v>250903.22580645161</v>
      </c>
      <c r="M1666" s="123"/>
      <c r="N1666" s="123"/>
    </row>
    <row r="1667" spans="1:14" ht="15" customHeight="1" x14ac:dyDescent="0.35">
      <c r="A1667" s="21" t="s">
        <v>1816</v>
      </c>
      <c r="B1667" s="19" t="s">
        <v>961</v>
      </c>
      <c r="C1667" s="29" t="s">
        <v>1813</v>
      </c>
      <c r="D1667" s="26" t="s">
        <v>60</v>
      </c>
      <c r="E1667" s="27" t="s">
        <v>66</v>
      </c>
      <c r="F1667" s="27" t="s">
        <v>62</v>
      </c>
      <c r="G1667" s="27" t="s">
        <v>71</v>
      </c>
      <c r="H1667" s="27" t="s">
        <v>71</v>
      </c>
      <c r="I1667" s="122">
        <v>42567.741935483871</v>
      </c>
      <c r="J1667" s="122"/>
      <c r="K1667" s="122"/>
      <c r="L1667" s="122">
        <v>41832.258064516129</v>
      </c>
      <c r="M1667" s="123"/>
      <c r="N1667" s="123"/>
    </row>
    <row r="1668" spans="1:14" ht="15" customHeight="1" x14ac:dyDescent="0.35">
      <c r="A1668" s="22" t="s">
        <v>1817</v>
      </c>
      <c r="B1668" s="19" t="s">
        <v>961</v>
      </c>
      <c r="C1668" s="29" t="s">
        <v>1813</v>
      </c>
      <c r="D1668" s="26" t="s">
        <v>60</v>
      </c>
      <c r="E1668" s="25" t="s">
        <v>73</v>
      </c>
      <c r="F1668" s="25" t="s">
        <v>74</v>
      </c>
      <c r="G1668" s="25" t="s">
        <v>63</v>
      </c>
      <c r="H1668" s="25" t="s">
        <v>64</v>
      </c>
      <c r="I1668" s="122">
        <v>8310593.5483870963</v>
      </c>
      <c r="J1668" s="122"/>
      <c r="K1668" s="122"/>
      <c r="L1668" s="122">
        <v>8166851.6129032252</v>
      </c>
      <c r="M1668" s="123"/>
      <c r="N1668" s="123"/>
    </row>
    <row r="1669" spans="1:14" ht="15" customHeight="1" x14ac:dyDescent="0.35">
      <c r="A1669" s="21" t="s">
        <v>1818</v>
      </c>
      <c r="B1669" s="19" t="s">
        <v>961</v>
      </c>
      <c r="C1669" s="29" t="s">
        <v>1813</v>
      </c>
      <c r="D1669" s="26" t="s">
        <v>60</v>
      </c>
      <c r="E1669" s="25" t="s">
        <v>73</v>
      </c>
      <c r="F1669" s="25" t="s">
        <v>74</v>
      </c>
      <c r="G1669" s="25" t="s">
        <v>63</v>
      </c>
      <c r="H1669" s="25" t="s">
        <v>67</v>
      </c>
      <c r="I1669" s="122">
        <v>11374167.741935484</v>
      </c>
      <c r="J1669" s="122"/>
      <c r="K1669" s="122"/>
      <c r="L1669" s="122">
        <v>11177445.161290321</v>
      </c>
      <c r="M1669" s="123"/>
      <c r="N1669" s="123"/>
    </row>
    <row r="1670" spans="1:14" ht="15" customHeight="1" x14ac:dyDescent="0.35">
      <c r="A1670" s="21" t="s">
        <v>1819</v>
      </c>
      <c r="B1670" s="19" t="s">
        <v>961</v>
      </c>
      <c r="C1670" s="29" t="s">
        <v>1813</v>
      </c>
      <c r="D1670" s="26" t="s">
        <v>60</v>
      </c>
      <c r="E1670" s="25" t="s">
        <v>73</v>
      </c>
      <c r="F1670" s="25" t="s">
        <v>74</v>
      </c>
      <c r="G1670" s="25" t="s">
        <v>69</v>
      </c>
      <c r="H1670" s="25" t="s">
        <v>69</v>
      </c>
      <c r="I1670" s="122">
        <v>277032.25806451612</v>
      </c>
      <c r="J1670" s="122"/>
      <c r="K1670" s="122"/>
      <c r="L1670" s="122">
        <v>272232.25806451612</v>
      </c>
      <c r="M1670" s="123"/>
      <c r="N1670" s="123"/>
    </row>
    <row r="1671" spans="1:14" ht="15" customHeight="1" x14ac:dyDescent="0.35">
      <c r="A1671" s="21" t="s">
        <v>1820</v>
      </c>
      <c r="B1671" s="19" t="s">
        <v>961</v>
      </c>
      <c r="C1671" s="29" t="s">
        <v>1813</v>
      </c>
      <c r="D1671" s="26" t="s">
        <v>60</v>
      </c>
      <c r="E1671" s="25" t="s">
        <v>73</v>
      </c>
      <c r="F1671" s="25" t="s">
        <v>74</v>
      </c>
      <c r="G1671" s="25" t="s">
        <v>71</v>
      </c>
      <c r="H1671" s="25" t="s">
        <v>71</v>
      </c>
      <c r="I1671" s="122">
        <v>46180.645161290318</v>
      </c>
      <c r="J1671" s="122"/>
      <c r="K1671" s="122"/>
      <c r="L1671" s="122">
        <v>45380.645161290318</v>
      </c>
      <c r="M1671" s="123"/>
      <c r="N1671" s="123"/>
    </row>
    <row r="1672" spans="1:14" ht="15" customHeight="1" x14ac:dyDescent="0.35">
      <c r="A1672" s="22" t="s">
        <v>1821</v>
      </c>
      <c r="B1672" s="19" t="s">
        <v>961</v>
      </c>
      <c r="C1672" s="29" t="s">
        <v>1813</v>
      </c>
      <c r="D1672" s="26" t="s">
        <v>60</v>
      </c>
      <c r="E1672" s="27" t="s">
        <v>61</v>
      </c>
      <c r="F1672" s="27" t="s">
        <v>79</v>
      </c>
      <c r="G1672" s="27" t="s">
        <v>63</v>
      </c>
      <c r="H1672" s="27" t="s">
        <v>64</v>
      </c>
      <c r="I1672" s="122">
        <v>8147870.9677419355</v>
      </c>
      <c r="J1672" s="122"/>
      <c r="K1672" s="122"/>
      <c r="L1672" s="122">
        <v>8006941.935483871</v>
      </c>
      <c r="M1672" s="123"/>
      <c r="N1672" s="123"/>
    </row>
    <row r="1673" spans="1:14" ht="15" customHeight="1" x14ac:dyDescent="0.35">
      <c r="A1673" s="21" t="s">
        <v>1822</v>
      </c>
      <c r="B1673" s="19" t="s">
        <v>961</v>
      </c>
      <c r="C1673" s="29" t="s">
        <v>1813</v>
      </c>
      <c r="D1673" s="26" t="s">
        <v>60</v>
      </c>
      <c r="E1673" s="27" t="s">
        <v>66</v>
      </c>
      <c r="F1673" s="27" t="s">
        <v>79</v>
      </c>
      <c r="G1673" s="27" t="s">
        <v>63</v>
      </c>
      <c r="H1673" s="27" t="s">
        <v>67</v>
      </c>
      <c r="I1673" s="122">
        <v>11407006.451612903</v>
      </c>
      <c r="J1673" s="122"/>
      <c r="K1673" s="122"/>
      <c r="L1673" s="122">
        <v>11209716.129032258</v>
      </c>
      <c r="M1673" s="123"/>
      <c r="N1673" s="123"/>
    </row>
    <row r="1674" spans="1:14" ht="15" customHeight="1" x14ac:dyDescent="0.35">
      <c r="A1674" s="21" t="s">
        <v>1823</v>
      </c>
      <c r="B1674" s="19" t="s">
        <v>961</v>
      </c>
      <c r="C1674" s="29" t="s">
        <v>1813</v>
      </c>
      <c r="D1674" s="26" t="s">
        <v>60</v>
      </c>
      <c r="E1674" s="27" t="s">
        <v>66</v>
      </c>
      <c r="F1674" s="27" t="s">
        <v>79</v>
      </c>
      <c r="G1674" s="27" t="s">
        <v>69</v>
      </c>
      <c r="H1674" s="27" t="s">
        <v>69</v>
      </c>
      <c r="I1674" s="122">
        <v>271612.90322580643</v>
      </c>
      <c r="J1674" s="122"/>
      <c r="K1674" s="122"/>
      <c r="L1674" s="122">
        <v>266916.12903225806</v>
      </c>
      <c r="M1674" s="123"/>
      <c r="N1674" s="123"/>
    </row>
    <row r="1675" spans="1:14" ht="15" customHeight="1" x14ac:dyDescent="0.35">
      <c r="A1675" s="21" t="s">
        <v>1824</v>
      </c>
      <c r="B1675" s="19" t="s">
        <v>961</v>
      </c>
      <c r="C1675" s="29" t="s">
        <v>1813</v>
      </c>
      <c r="D1675" s="26" t="s">
        <v>60</v>
      </c>
      <c r="E1675" s="27" t="s">
        <v>66</v>
      </c>
      <c r="F1675" s="27" t="s">
        <v>79</v>
      </c>
      <c r="G1675" s="27" t="s">
        <v>71</v>
      </c>
      <c r="H1675" s="27" t="s">
        <v>71</v>
      </c>
      <c r="I1675" s="122">
        <v>45290.322580645159</v>
      </c>
      <c r="J1675" s="122"/>
      <c r="K1675" s="122"/>
      <c r="L1675" s="122">
        <v>44503.225806451614</v>
      </c>
      <c r="M1675" s="123"/>
      <c r="N1675" s="123"/>
    </row>
    <row r="1676" spans="1:14" ht="15" customHeight="1" x14ac:dyDescent="0.35">
      <c r="A1676" s="22" t="s">
        <v>1825</v>
      </c>
      <c r="B1676" s="19" t="s">
        <v>961</v>
      </c>
      <c r="C1676" s="29" t="s">
        <v>1813</v>
      </c>
      <c r="D1676" s="26" t="s">
        <v>60</v>
      </c>
      <c r="E1676" s="25" t="s">
        <v>113</v>
      </c>
      <c r="F1676" s="25" t="s">
        <v>84</v>
      </c>
      <c r="G1676" s="25" t="s">
        <v>63</v>
      </c>
      <c r="H1676" s="25" t="s">
        <v>64</v>
      </c>
      <c r="I1676" s="122">
        <v>8667922.5806451607</v>
      </c>
      <c r="J1676" s="122"/>
      <c r="K1676" s="122"/>
      <c r="L1676" s="122">
        <v>8518012.9032258056</v>
      </c>
      <c r="M1676" s="123"/>
      <c r="N1676" s="123"/>
    </row>
    <row r="1677" spans="1:14" ht="15" customHeight="1" x14ac:dyDescent="0.35">
      <c r="A1677" s="21" t="s">
        <v>1826</v>
      </c>
      <c r="B1677" s="19" t="s">
        <v>961</v>
      </c>
      <c r="C1677" s="29" t="s">
        <v>1813</v>
      </c>
      <c r="D1677" s="26" t="s">
        <v>60</v>
      </c>
      <c r="E1677" s="25" t="s">
        <v>113</v>
      </c>
      <c r="F1677" s="25" t="s">
        <v>84</v>
      </c>
      <c r="G1677" s="25" t="s">
        <v>63</v>
      </c>
      <c r="H1677" s="25" t="s">
        <v>67</v>
      </c>
      <c r="I1677" s="122">
        <v>12135122.580645161</v>
      </c>
      <c r="J1677" s="122"/>
      <c r="K1677" s="122"/>
      <c r="L1677" s="122">
        <v>11925225.806451613</v>
      </c>
      <c r="M1677" s="123"/>
      <c r="N1677" s="123"/>
    </row>
    <row r="1678" spans="1:14" ht="14.5" x14ac:dyDescent="0.35">
      <c r="A1678" s="21" t="s">
        <v>1827</v>
      </c>
      <c r="B1678" s="19" t="s">
        <v>961</v>
      </c>
      <c r="C1678" s="29" t="s">
        <v>1813</v>
      </c>
      <c r="D1678" s="26" t="s">
        <v>60</v>
      </c>
      <c r="E1678" s="25" t="s">
        <v>113</v>
      </c>
      <c r="F1678" s="25" t="s">
        <v>84</v>
      </c>
      <c r="G1678" s="25" t="s">
        <v>69</v>
      </c>
      <c r="H1678" s="25" t="s">
        <v>69</v>
      </c>
      <c r="I1678" s="122">
        <v>288954.83870967739</v>
      </c>
      <c r="J1678" s="122"/>
      <c r="K1678" s="122"/>
      <c r="L1678" s="122">
        <v>283948.38709677418</v>
      </c>
      <c r="M1678" s="123"/>
      <c r="N1678" s="123"/>
    </row>
    <row r="1679" spans="1:14" ht="15" customHeight="1" x14ac:dyDescent="0.35">
      <c r="A1679" s="21" t="s">
        <v>1828</v>
      </c>
      <c r="B1679" s="19" t="s">
        <v>961</v>
      </c>
      <c r="C1679" s="29" t="s">
        <v>1813</v>
      </c>
      <c r="D1679" s="26" t="s">
        <v>60</v>
      </c>
      <c r="E1679" s="25" t="s">
        <v>113</v>
      </c>
      <c r="F1679" s="25" t="s">
        <v>84</v>
      </c>
      <c r="G1679" s="25" t="s">
        <v>71</v>
      </c>
      <c r="H1679" s="25" t="s">
        <v>71</v>
      </c>
      <c r="I1679" s="122">
        <v>48167.741935483871</v>
      </c>
      <c r="J1679" s="122"/>
      <c r="K1679" s="122"/>
      <c r="L1679" s="122">
        <v>47329.032258064515</v>
      </c>
      <c r="M1679" s="123"/>
      <c r="N1679" s="123"/>
    </row>
    <row r="1680" spans="1:14" ht="15" customHeight="1" x14ac:dyDescent="0.35">
      <c r="A1680" s="22" t="s">
        <v>1829</v>
      </c>
      <c r="B1680" s="19" t="s">
        <v>961</v>
      </c>
      <c r="C1680" s="29" t="s">
        <v>1813</v>
      </c>
      <c r="D1680" s="26" t="s">
        <v>60</v>
      </c>
      <c r="E1680" s="27" t="s">
        <v>61</v>
      </c>
      <c r="F1680" s="27" t="s">
        <v>89</v>
      </c>
      <c r="G1680" s="27" t="s">
        <v>63</v>
      </c>
      <c r="H1680" s="27" t="s">
        <v>64</v>
      </c>
      <c r="I1680" s="122">
        <v>9221200</v>
      </c>
      <c r="J1680" s="122"/>
      <c r="K1680" s="122"/>
      <c r="L1680" s="122">
        <v>9061716.1290322579</v>
      </c>
      <c r="M1680" s="123"/>
      <c r="N1680" s="123"/>
    </row>
    <row r="1681" spans="1:14" ht="15" customHeight="1" x14ac:dyDescent="0.35">
      <c r="A1681" s="21" t="s">
        <v>1830</v>
      </c>
      <c r="B1681" s="19" t="s">
        <v>961</v>
      </c>
      <c r="C1681" s="29" t="s">
        <v>1813</v>
      </c>
      <c r="D1681" s="26" t="s">
        <v>60</v>
      </c>
      <c r="E1681" s="27" t="s">
        <v>66</v>
      </c>
      <c r="F1681" s="27" t="s">
        <v>89</v>
      </c>
      <c r="G1681" s="27" t="s">
        <v>63</v>
      </c>
      <c r="H1681" s="27" t="s">
        <v>67</v>
      </c>
      <c r="I1681" s="122">
        <v>12909677.419354839</v>
      </c>
      <c r="J1681" s="122"/>
      <c r="K1681" s="122"/>
      <c r="L1681" s="122">
        <v>12686400</v>
      </c>
      <c r="M1681" s="123"/>
      <c r="N1681" s="123"/>
    </row>
    <row r="1682" spans="1:14" ht="15" customHeight="1" x14ac:dyDescent="0.35">
      <c r="A1682" s="21" t="s">
        <v>1831</v>
      </c>
      <c r="B1682" s="19" t="s">
        <v>961</v>
      </c>
      <c r="C1682" s="29" t="s">
        <v>1813</v>
      </c>
      <c r="D1682" s="26" t="s">
        <v>60</v>
      </c>
      <c r="E1682" s="27" t="s">
        <v>66</v>
      </c>
      <c r="F1682" s="27" t="s">
        <v>89</v>
      </c>
      <c r="G1682" s="27" t="s">
        <v>69</v>
      </c>
      <c r="H1682" s="27" t="s">
        <v>69</v>
      </c>
      <c r="I1682" s="122">
        <v>307380.6451612903</v>
      </c>
      <c r="J1682" s="122"/>
      <c r="K1682" s="122"/>
      <c r="L1682" s="122">
        <v>302064.51612903224</v>
      </c>
      <c r="M1682" s="123"/>
      <c r="N1682" s="123"/>
    </row>
    <row r="1683" spans="1:14" ht="15" customHeight="1" x14ac:dyDescent="0.35">
      <c r="A1683" s="21" t="s">
        <v>1832</v>
      </c>
      <c r="B1683" s="19" t="s">
        <v>961</v>
      </c>
      <c r="C1683" s="29" t="s">
        <v>1813</v>
      </c>
      <c r="D1683" s="26" t="s">
        <v>60</v>
      </c>
      <c r="E1683" s="27" t="s">
        <v>66</v>
      </c>
      <c r="F1683" s="27" t="s">
        <v>89</v>
      </c>
      <c r="G1683" s="27" t="s">
        <v>71</v>
      </c>
      <c r="H1683" s="27" t="s">
        <v>71</v>
      </c>
      <c r="I1683" s="122">
        <v>51212.903225806447</v>
      </c>
      <c r="J1683" s="122"/>
      <c r="K1683" s="122"/>
      <c r="L1683" s="122">
        <v>50335.483870967742</v>
      </c>
      <c r="M1683" s="123"/>
      <c r="N1683" s="123"/>
    </row>
    <row r="1684" spans="1:14" ht="15" customHeight="1" x14ac:dyDescent="0.35">
      <c r="A1684" s="22" t="s">
        <v>1833</v>
      </c>
      <c r="B1684" s="19" t="s">
        <v>961</v>
      </c>
      <c r="C1684" s="29" t="s">
        <v>1813</v>
      </c>
      <c r="D1684" s="26" t="s">
        <v>60</v>
      </c>
      <c r="E1684" s="25" t="s">
        <v>113</v>
      </c>
      <c r="F1684" s="25" t="s">
        <v>94</v>
      </c>
      <c r="G1684" s="25" t="s">
        <v>63</v>
      </c>
      <c r="H1684" s="25" t="s">
        <v>64</v>
      </c>
      <c r="I1684" s="122">
        <v>9809793.5483870972</v>
      </c>
      <c r="J1684" s="122"/>
      <c r="K1684" s="122"/>
      <c r="L1684" s="122">
        <v>9640141.935483871</v>
      </c>
      <c r="M1684" s="123"/>
      <c r="N1684" s="123"/>
    </row>
    <row r="1685" spans="1:14" ht="15" customHeight="1" x14ac:dyDescent="0.35">
      <c r="A1685" s="21" t="s">
        <v>1834</v>
      </c>
      <c r="B1685" s="19" t="s">
        <v>961</v>
      </c>
      <c r="C1685" s="29" t="s">
        <v>1813</v>
      </c>
      <c r="D1685" s="26" t="s">
        <v>60</v>
      </c>
      <c r="E1685" s="25" t="s">
        <v>113</v>
      </c>
      <c r="F1685" s="25" t="s">
        <v>94</v>
      </c>
      <c r="G1685" s="25" t="s">
        <v>63</v>
      </c>
      <c r="H1685" s="25" t="s">
        <v>67</v>
      </c>
      <c r="I1685" s="122">
        <v>13733690.322580645</v>
      </c>
      <c r="J1685" s="122"/>
      <c r="K1685" s="122"/>
      <c r="L1685" s="122">
        <v>13496167.741935484</v>
      </c>
      <c r="M1685" s="123"/>
      <c r="N1685" s="123"/>
    </row>
    <row r="1686" spans="1:14" ht="15" customHeight="1" x14ac:dyDescent="0.35">
      <c r="A1686" s="21" t="s">
        <v>1835</v>
      </c>
      <c r="B1686" s="19" t="s">
        <v>961</v>
      </c>
      <c r="C1686" s="29" t="s">
        <v>1813</v>
      </c>
      <c r="D1686" s="26" t="s">
        <v>60</v>
      </c>
      <c r="E1686" s="25" t="s">
        <v>113</v>
      </c>
      <c r="F1686" s="25" t="s">
        <v>94</v>
      </c>
      <c r="G1686" s="25" t="s">
        <v>69</v>
      </c>
      <c r="H1686" s="25" t="s">
        <v>69</v>
      </c>
      <c r="I1686" s="122">
        <v>327019.3548387097</v>
      </c>
      <c r="J1686" s="122"/>
      <c r="K1686" s="122"/>
      <c r="L1686" s="122">
        <v>321354.83870967739</v>
      </c>
      <c r="M1686" s="123"/>
      <c r="N1686" s="123"/>
    </row>
    <row r="1687" spans="1:14" ht="15" customHeight="1" x14ac:dyDescent="0.35">
      <c r="A1687" s="21" t="s">
        <v>1836</v>
      </c>
      <c r="B1687" s="19" t="s">
        <v>961</v>
      </c>
      <c r="C1687" s="29" t="s">
        <v>1813</v>
      </c>
      <c r="D1687" s="26" t="s">
        <v>60</v>
      </c>
      <c r="E1687" s="25" t="s">
        <v>113</v>
      </c>
      <c r="F1687" s="25" t="s">
        <v>94</v>
      </c>
      <c r="G1687" s="25" t="s">
        <v>71</v>
      </c>
      <c r="H1687" s="25" t="s">
        <v>71</v>
      </c>
      <c r="I1687" s="122">
        <v>54503.225806451614</v>
      </c>
      <c r="J1687" s="122"/>
      <c r="K1687" s="122"/>
      <c r="L1687" s="122">
        <v>53561.290322580644</v>
      </c>
      <c r="M1687" s="123"/>
      <c r="N1687" s="123"/>
    </row>
  </sheetData>
  <sheetProtection algorithmName="SHA-512" hashValue="ogVMLBJZWxjOWwzgnMnb7CrQwDgGPhAgzTJxYMdzNVLpc1NiqhhLgs3ZvkT2t+/K+l0OLeiWJccBWYVTtgrA6Q==" saltValue="eYiCmGDIX9uZMs3lLd4+HA==" spinCount="100000" sheet="1" objects="1" scenarios="1" autoFilter="0"/>
  <protectedRanges>
    <protectedRange sqref="L8:L1687 I8:I1687" name="MENOR6MESES"/>
  </protectedRanges>
  <autoFilter ref="A7:N1687" xr:uid="{2F66B118-A441-45B8-A9BF-B0137BCDD02C}"/>
  <mergeCells count="6">
    <mergeCell ref="A2:H2"/>
    <mergeCell ref="I6:N6"/>
    <mergeCell ref="A6:C6"/>
    <mergeCell ref="E6:H6"/>
    <mergeCell ref="A4:N4"/>
    <mergeCell ref="A3:H3"/>
  </mergeCells>
  <phoneticPr fontId="2" type="noConversion"/>
  <dataValidations count="1">
    <dataValidation type="decimal" operator="greaterThanOrEqual" allowBlank="1" showInputMessage="1" showErrorMessage="1" sqref="I8:N1687" xr:uid="{5A99A29D-B0A9-4617-942D-AFB9FEBB41AA}">
      <formula1>1</formula1>
    </dataValidation>
  </dataValidations>
  <pageMargins left="0.7" right="0.7" top="0.75" bottom="0.75" header="0.3" footer="0.3"/>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19EFB-10A7-4E21-92C5-F6B5ECDFCD7D}">
  <sheetPr>
    <tabColor rgb="FF92D050"/>
  </sheetPr>
  <dimension ref="A1:J1420"/>
  <sheetViews>
    <sheetView showGridLines="0" topLeftCell="E1" workbookViewId="0">
      <pane ySplit="6" topLeftCell="A1414" activePane="bottomLeft" state="frozenSplit"/>
      <selection pane="bottomLeft" activeCell="H7" sqref="H7:H1420"/>
    </sheetView>
  </sheetViews>
  <sheetFormatPr baseColWidth="10" defaultColWidth="8.81640625" defaultRowHeight="10.5" x14ac:dyDescent="0.25"/>
  <cols>
    <col min="1" max="1" width="19.453125" style="52" customWidth="1"/>
    <col min="2" max="2" width="25.1796875" style="52" customWidth="1"/>
    <col min="3" max="3" width="15.7265625" style="52" customWidth="1"/>
    <col min="4" max="4" width="19.453125" style="52" customWidth="1"/>
    <col min="5" max="5" width="67.1796875" style="52" customWidth="1"/>
    <col min="6" max="7" width="19.81640625" style="52" customWidth="1"/>
    <col min="8" max="8" width="23.54296875" style="52" customWidth="1"/>
    <col min="9" max="9" width="8.81640625" style="52"/>
    <col min="10" max="10" width="21.1796875" style="52" customWidth="1"/>
    <col min="11" max="16384" width="8.81640625" style="52"/>
  </cols>
  <sheetData>
    <row r="1" spans="1:10" s="4" customFormat="1" ht="60" customHeight="1" x14ac:dyDescent="0.35">
      <c r="A1" s="1"/>
      <c r="B1" s="1"/>
      <c r="C1" s="1"/>
      <c r="D1" s="1"/>
      <c r="E1" s="1"/>
      <c r="F1" s="1"/>
      <c r="G1" s="1"/>
      <c r="H1" s="1"/>
      <c r="I1" s="1"/>
      <c r="J1" s="1"/>
    </row>
    <row r="2" spans="1:10" s="4" customFormat="1" ht="21.75" customHeight="1" x14ac:dyDescent="0.35">
      <c r="A2" s="205" t="s">
        <v>6328</v>
      </c>
      <c r="B2" s="205"/>
      <c r="C2" s="205"/>
      <c r="D2" s="205"/>
      <c r="E2" s="205"/>
      <c r="F2" s="205"/>
      <c r="G2" s="205"/>
      <c r="H2" s="205"/>
      <c r="I2" s="205"/>
      <c r="J2" s="205"/>
    </row>
    <row r="3" spans="1:10" s="4" customFormat="1" ht="10.5" customHeight="1" x14ac:dyDescent="0.35">
      <c r="A3" s="1"/>
      <c r="B3" s="1"/>
      <c r="C3" s="1"/>
      <c r="D3" s="1"/>
      <c r="E3" s="1"/>
      <c r="F3" s="1"/>
      <c r="G3" s="1"/>
      <c r="H3" s="1"/>
      <c r="I3" s="1"/>
      <c r="J3" s="1"/>
    </row>
    <row r="4" spans="1:10" s="4" customFormat="1" ht="14.5" x14ac:dyDescent="0.35">
      <c r="A4" s="59"/>
      <c r="B4" s="220" t="s">
        <v>1837</v>
      </c>
      <c r="C4" s="220"/>
      <c r="D4" s="220"/>
      <c r="E4" s="220"/>
      <c r="F4" s="220"/>
      <c r="G4" s="220"/>
      <c r="H4" s="220"/>
      <c r="I4" s="35"/>
      <c r="J4" s="35"/>
    </row>
    <row r="5" spans="1:10" ht="20.25" customHeight="1" x14ac:dyDescent="0.3">
      <c r="A5" s="15"/>
      <c r="B5" s="18"/>
      <c r="C5" s="18"/>
      <c r="D5" s="18"/>
      <c r="E5" s="18"/>
      <c r="F5" s="18"/>
      <c r="G5" s="18"/>
      <c r="H5" s="221" t="s">
        <v>74</v>
      </c>
      <c r="I5" s="221"/>
      <c r="J5" s="222"/>
    </row>
    <row r="6" spans="1:10" ht="13" x14ac:dyDescent="0.3">
      <c r="A6" s="54" t="s">
        <v>1838</v>
      </c>
      <c r="B6" s="55" t="s">
        <v>1839</v>
      </c>
      <c r="C6" s="55" t="s">
        <v>1840</v>
      </c>
      <c r="D6" s="55" t="s">
        <v>1841</v>
      </c>
      <c r="E6" s="56" t="s">
        <v>1842</v>
      </c>
      <c r="F6" s="57" t="s">
        <v>1843</v>
      </c>
      <c r="G6" s="57" t="s">
        <v>1844</v>
      </c>
      <c r="H6" s="58" t="s">
        <v>1845</v>
      </c>
      <c r="I6" s="58" t="s">
        <v>1846</v>
      </c>
      <c r="J6" s="58" t="s">
        <v>1847</v>
      </c>
    </row>
    <row r="7" spans="1:10" ht="52" x14ac:dyDescent="0.25">
      <c r="A7" s="60" t="s">
        <v>1848</v>
      </c>
      <c r="B7" s="61" t="s">
        <v>1849</v>
      </c>
      <c r="C7" s="67" t="s">
        <v>1850</v>
      </c>
      <c r="D7" s="67" t="s">
        <v>1851</v>
      </c>
      <c r="E7" s="62" t="s">
        <v>1852</v>
      </c>
      <c r="F7" s="63" t="s">
        <v>1850</v>
      </c>
      <c r="G7" s="63" t="s">
        <v>74</v>
      </c>
      <c r="H7" s="64">
        <v>1069085.1612903227</v>
      </c>
      <c r="I7" s="73">
        <v>0.19</v>
      </c>
      <c r="J7" s="74">
        <f>(H7*I7)+H7</f>
        <v>1272211.341935484</v>
      </c>
    </row>
    <row r="8" spans="1:10" ht="26" x14ac:dyDescent="0.25">
      <c r="A8" s="60" t="s">
        <v>1853</v>
      </c>
      <c r="B8" s="61" t="s">
        <v>1849</v>
      </c>
      <c r="C8" s="67" t="s">
        <v>1850</v>
      </c>
      <c r="D8" s="67" t="s">
        <v>1854</v>
      </c>
      <c r="E8" s="62" t="s">
        <v>1855</v>
      </c>
      <c r="F8" s="63" t="s">
        <v>1856</v>
      </c>
      <c r="G8" s="63" t="s">
        <v>74</v>
      </c>
      <c r="H8" s="64">
        <v>667166.45161290315</v>
      </c>
      <c r="I8" s="73">
        <v>0.19</v>
      </c>
      <c r="J8" s="74">
        <f t="shared" ref="J8:J10" si="0">(H8*I8)+H8</f>
        <v>793928.07741935481</v>
      </c>
    </row>
    <row r="9" spans="1:10" ht="13" x14ac:dyDescent="0.25">
      <c r="A9" s="60" t="s">
        <v>1857</v>
      </c>
      <c r="B9" s="61" t="s">
        <v>1849</v>
      </c>
      <c r="C9" s="67" t="s">
        <v>1858</v>
      </c>
      <c r="D9" s="67" t="s">
        <v>1859</v>
      </c>
      <c r="E9" s="62" t="s">
        <v>1860</v>
      </c>
      <c r="F9" s="63" t="s">
        <v>1859</v>
      </c>
      <c r="G9" s="63" t="s">
        <v>74</v>
      </c>
      <c r="H9" s="64">
        <v>11101378.064516129</v>
      </c>
      <c r="I9" s="73">
        <v>0.19</v>
      </c>
      <c r="J9" s="74">
        <f t="shared" si="0"/>
        <v>13210639.896774193</v>
      </c>
    </row>
    <row r="10" spans="1:10" ht="13" x14ac:dyDescent="0.25">
      <c r="A10" s="60" t="s">
        <v>1861</v>
      </c>
      <c r="B10" s="61" t="s">
        <v>1849</v>
      </c>
      <c r="C10" s="67" t="s">
        <v>1862</v>
      </c>
      <c r="D10" s="67" t="s">
        <v>1863</v>
      </c>
      <c r="E10" s="62" t="s">
        <v>1864</v>
      </c>
      <c r="F10" s="63" t="s">
        <v>1863</v>
      </c>
      <c r="G10" s="63" t="s">
        <v>74</v>
      </c>
      <c r="H10" s="64">
        <v>17272882.580645163</v>
      </c>
      <c r="I10" s="73">
        <v>0.19</v>
      </c>
      <c r="J10" s="74">
        <f t="shared" si="0"/>
        <v>20554730.270967744</v>
      </c>
    </row>
    <row r="11" spans="1:10" ht="13" x14ac:dyDescent="0.25">
      <c r="A11" s="60" t="s">
        <v>1865</v>
      </c>
      <c r="B11" s="61" t="s">
        <v>1866</v>
      </c>
      <c r="C11" s="67" t="s">
        <v>1850</v>
      </c>
      <c r="D11" s="67" t="s">
        <v>1850</v>
      </c>
      <c r="E11" s="62" t="s">
        <v>1867</v>
      </c>
      <c r="F11" s="63" t="s">
        <v>1850</v>
      </c>
      <c r="G11" s="63" t="s">
        <v>74</v>
      </c>
      <c r="H11" s="64">
        <v>97267.096774193546</v>
      </c>
      <c r="I11" s="73">
        <v>0.19</v>
      </c>
      <c r="J11" s="74">
        <f t="shared" ref="J11:J32" si="1">(H11*I11)+H11</f>
        <v>115747.84516129032</v>
      </c>
    </row>
    <row r="12" spans="1:10" ht="13" x14ac:dyDescent="0.25">
      <c r="A12" s="60" t="s">
        <v>1868</v>
      </c>
      <c r="B12" s="61" t="s">
        <v>1866</v>
      </c>
      <c r="C12" s="67" t="s">
        <v>1850</v>
      </c>
      <c r="D12" s="67" t="s">
        <v>1850</v>
      </c>
      <c r="E12" s="62" t="s">
        <v>1869</v>
      </c>
      <c r="F12" s="63" t="s">
        <v>1850</v>
      </c>
      <c r="G12" s="63" t="s">
        <v>74</v>
      </c>
      <c r="H12" s="64">
        <v>5538.0645161290322</v>
      </c>
      <c r="I12" s="73">
        <v>0.19</v>
      </c>
      <c r="J12" s="74">
        <f t="shared" si="1"/>
        <v>6590.2967741935481</v>
      </c>
    </row>
    <row r="13" spans="1:10" ht="13" x14ac:dyDescent="0.25">
      <c r="A13" s="60" t="s">
        <v>1870</v>
      </c>
      <c r="B13" s="61" t="s">
        <v>1866</v>
      </c>
      <c r="C13" s="67" t="s">
        <v>1871</v>
      </c>
      <c r="D13" s="67" t="s">
        <v>1850</v>
      </c>
      <c r="E13" s="62" t="s">
        <v>1872</v>
      </c>
      <c r="F13" s="63" t="s">
        <v>1850</v>
      </c>
      <c r="G13" s="63" t="s">
        <v>74</v>
      </c>
      <c r="H13" s="64">
        <v>597446.45161290315</v>
      </c>
      <c r="I13" s="73">
        <v>0.19</v>
      </c>
      <c r="J13" s="74">
        <f t="shared" si="1"/>
        <v>710961.27741935477</v>
      </c>
    </row>
    <row r="14" spans="1:10" ht="26" x14ac:dyDescent="0.25">
      <c r="A14" s="60" t="s">
        <v>1873</v>
      </c>
      <c r="B14" s="61" t="s">
        <v>1866</v>
      </c>
      <c r="C14" s="67" t="s">
        <v>1850</v>
      </c>
      <c r="D14" s="67" t="s">
        <v>1874</v>
      </c>
      <c r="E14" s="62" t="s">
        <v>1875</v>
      </c>
      <c r="F14" s="63" t="s">
        <v>1850</v>
      </c>
      <c r="G14" s="63" t="s">
        <v>74</v>
      </c>
      <c r="H14" s="64">
        <v>186174.19354838709</v>
      </c>
      <c r="I14" s="73">
        <v>0.19</v>
      </c>
      <c r="J14" s="74">
        <f t="shared" si="1"/>
        <v>221547.29032258064</v>
      </c>
    </row>
    <row r="15" spans="1:10" ht="13" x14ac:dyDescent="0.25">
      <c r="A15" s="60" t="s">
        <v>1876</v>
      </c>
      <c r="B15" s="61" t="s">
        <v>1866</v>
      </c>
      <c r="C15" s="67" t="s">
        <v>1877</v>
      </c>
      <c r="D15" s="67" t="s">
        <v>1878</v>
      </c>
      <c r="E15" s="62" t="s">
        <v>1879</v>
      </c>
      <c r="F15" s="63" t="s">
        <v>1880</v>
      </c>
      <c r="G15" s="63" t="s">
        <v>74</v>
      </c>
      <c r="H15" s="64">
        <v>1275985.8064516129</v>
      </c>
      <c r="I15" s="73">
        <v>0.19</v>
      </c>
      <c r="J15" s="74">
        <f t="shared" si="1"/>
        <v>1518423.1096774193</v>
      </c>
    </row>
    <row r="16" spans="1:10" ht="27.75" customHeight="1" x14ac:dyDescent="0.25">
      <c r="A16" s="60" t="s">
        <v>1881</v>
      </c>
      <c r="B16" s="61" t="s">
        <v>1866</v>
      </c>
      <c r="C16" s="67" t="s">
        <v>1877</v>
      </c>
      <c r="D16" s="67" t="s">
        <v>1850</v>
      </c>
      <c r="E16" s="62" t="s">
        <v>1882</v>
      </c>
      <c r="F16" s="63" t="s">
        <v>1850</v>
      </c>
      <c r="G16" s="63" t="s">
        <v>74</v>
      </c>
      <c r="H16" s="64">
        <v>345023.22580645158</v>
      </c>
      <c r="I16" s="73">
        <v>0.19</v>
      </c>
      <c r="J16" s="74">
        <f t="shared" si="1"/>
        <v>410577.63870967738</v>
      </c>
    </row>
    <row r="17" spans="1:10" ht="13" x14ac:dyDescent="0.25">
      <c r="A17" s="60" t="s">
        <v>1883</v>
      </c>
      <c r="B17" s="61" t="s">
        <v>1866</v>
      </c>
      <c r="C17" s="67" t="s">
        <v>1850</v>
      </c>
      <c r="D17" s="67" t="s">
        <v>1850</v>
      </c>
      <c r="E17" s="62" t="s">
        <v>1884</v>
      </c>
      <c r="F17" s="63" t="s">
        <v>1850</v>
      </c>
      <c r="G17" s="63" t="s">
        <v>74</v>
      </c>
      <c r="H17" s="64">
        <v>38378.06451612903</v>
      </c>
      <c r="I17" s="73">
        <v>0.19</v>
      </c>
      <c r="J17" s="74">
        <f t="shared" si="1"/>
        <v>45669.896774193548</v>
      </c>
    </row>
    <row r="18" spans="1:10" ht="13" x14ac:dyDescent="0.25">
      <c r="A18" s="60" t="s">
        <v>1885</v>
      </c>
      <c r="B18" s="61" t="s">
        <v>1866</v>
      </c>
      <c r="C18" s="67" t="s">
        <v>1850</v>
      </c>
      <c r="D18" s="67" t="s">
        <v>1850</v>
      </c>
      <c r="E18" s="62" t="s">
        <v>1886</v>
      </c>
      <c r="F18" s="63" t="s">
        <v>1850</v>
      </c>
      <c r="G18" s="63" t="s">
        <v>74</v>
      </c>
      <c r="H18" s="64">
        <v>253990.96774193548</v>
      </c>
      <c r="I18" s="73">
        <v>0.19</v>
      </c>
      <c r="J18" s="74">
        <f t="shared" si="1"/>
        <v>302249.2516129032</v>
      </c>
    </row>
    <row r="19" spans="1:10" ht="13" x14ac:dyDescent="0.25">
      <c r="A19" s="60" t="s">
        <v>1887</v>
      </c>
      <c r="B19" s="61" t="s">
        <v>1866</v>
      </c>
      <c r="C19" s="67" t="s">
        <v>1888</v>
      </c>
      <c r="D19" s="67" t="s">
        <v>1850</v>
      </c>
      <c r="E19" s="62" t="s">
        <v>1889</v>
      </c>
      <c r="F19" s="63" t="s">
        <v>1880</v>
      </c>
      <c r="G19" s="63" t="s">
        <v>74</v>
      </c>
      <c r="H19" s="64">
        <v>6095.4838709677415</v>
      </c>
      <c r="I19" s="73">
        <v>0.19</v>
      </c>
      <c r="J19" s="74">
        <f t="shared" si="1"/>
        <v>7253.6258064516123</v>
      </c>
    </row>
    <row r="20" spans="1:10" ht="13" x14ac:dyDescent="0.25">
      <c r="A20" s="60" t="s">
        <v>1890</v>
      </c>
      <c r="B20" s="61" t="s">
        <v>1866</v>
      </c>
      <c r="C20" s="67" t="s">
        <v>1891</v>
      </c>
      <c r="D20" s="67" t="s">
        <v>1850</v>
      </c>
      <c r="E20" s="62" t="s">
        <v>1892</v>
      </c>
      <c r="F20" s="63" t="s">
        <v>1880</v>
      </c>
      <c r="G20" s="63" t="s">
        <v>74</v>
      </c>
      <c r="H20" s="64">
        <v>63858.06451612903</v>
      </c>
      <c r="I20" s="73">
        <v>0.19</v>
      </c>
      <c r="J20" s="74">
        <f t="shared" si="1"/>
        <v>75991.096774193546</v>
      </c>
    </row>
    <row r="21" spans="1:10" ht="13" x14ac:dyDescent="0.25">
      <c r="A21" s="60" t="s">
        <v>1893</v>
      </c>
      <c r="B21" s="61" t="s">
        <v>1866</v>
      </c>
      <c r="C21" s="67" t="s">
        <v>1850</v>
      </c>
      <c r="D21" s="67" t="s">
        <v>1850</v>
      </c>
      <c r="E21" s="62" t="s">
        <v>1894</v>
      </c>
      <c r="F21" s="63" t="s">
        <v>1850</v>
      </c>
      <c r="G21" s="63" t="s">
        <v>74</v>
      </c>
      <c r="H21" s="64">
        <v>22660.645161290322</v>
      </c>
      <c r="I21" s="73">
        <v>0.19</v>
      </c>
      <c r="J21" s="74">
        <f t="shared" si="1"/>
        <v>26966.167741935482</v>
      </c>
    </row>
    <row r="22" spans="1:10" ht="52" x14ac:dyDescent="0.25">
      <c r="A22" s="60" t="s">
        <v>1895</v>
      </c>
      <c r="B22" s="65" t="s">
        <v>1866</v>
      </c>
      <c r="C22" s="63" t="s">
        <v>1850</v>
      </c>
      <c r="D22" s="63" t="s">
        <v>1850</v>
      </c>
      <c r="E22" s="66" t="s">
        <v>1896</v>
      </c>
      <c r="F22" s="63" t="s">
        <v>1850</v>
      </c>
      <c r="G22" s="63" t="s">
        <v>74</v>
      </c>
      <c r="H22" s="64">
        <v>435056.77419354836</v>
      </c>
      <c r="I22" s="73">
        <v>0.19</v>
      </c>
      <c r="J22" s="74">
        <f t="shared" si="1"/>
        <v>517717.56129032257</v>
      </c>
    </row>
    <row r="23" spans="1:10" ht="13" x14ac:dyDescent="0.25">
      <c r="A23" s="60" t="s">
        <v>1897</v>
      </c>
      <c r="B23" s="65" t="s">
        <v>1866</v>
      </c>
      <c r="C23" s="63" t="s">
        <v>1898</v>
      </c>
      <c r="D23" s="63" t="s">
        <v>1899</v>
      </c>
      <c r="E23" s="66" t="s">
        <v>1900</v>
      </c>
      <c r="F23" s="63" t="s">
        <v>1850</v>
      </c>
      <c r="G23" s="63" t="s">
        <v>74</v>
      </c>
      <c r="H23" s="64">
        <v>34558.709677419356</v>
      </c>
      <c r="I23" s="73">
        <v>0.19</v>
      </c>
      <c r="J23" s="74">
        <f t="shared" si="1"/>
        <v>41124.864516129033</v>
      </c>
    </row>
    <row r="24" spans="1:10" ht="52" x14ac:dyDescent="0.25">
      <c r="A24" s="60" t="s">
        <v>1901</v>
      </c>
      <c r="B24" s="65" t="s">
        <v>1866</v>
      </c>
      <c r="C24" s="63" t="s">
        <v>1850</v>
      </c>
      <c r="D24" s="63" t="s">
        <v>1850</v>
      </c>
      <c r="E24" s="66" t="s">
        <v>1902</v>
      </c>
      <c r="F24" s="63" t="s">
        <v>1850</v>
      </c>
      <c r="G24" s="63" t="s">
        <v>74</v>
      </c>
      <c r="H24" s="64">
        <v>1853996.1290322579</v>
      </c>
      <c r="I24" s="73">
        <v>0.19</v>
      </c>
      <c r="J24" s="74">
        <f t="shared" si="1"/>
        <v>2206255.3935483871</v>
      </c>
    </row>
    <row r="25" spans="1:10" ht="13" x14ac:dyDescent="0.25">
      <c r="A25" s="60" t="s">
        <v>1903</v>
      </c>
      <c r="B25" s="65" t="s">
        <v>1866</v>
      </c>
      <c r="C25" s="63" t="s">
        <v>1850</v>
      </c>
      <c r="D25" s="63" t="s">
        <v>1850</v>
      </c>
      <c r="E25" s="66" t="s">
        <v>1904</v>
      </c>
      <c r="F25" s="63" t="s">
        <v>1850</v>
      </c>
      <c r="G25" s="63" t="s">
        <v>74</v>
      </c>
      <c r="H25" s="64">
        <v>238980.6451612903</v>
      </c>
      <c r="I25" s="73">
        <v>0.19</v>
      </c>
      <c r="J25" s="74">
        <f t="shared" si="1"/>
        <v>284386.96774193546</v>
      </c>
    </row>
    <row r="26" spans="1:10" ht="13" x14ac:dyDescent="0.25">
      <c r="A26" s="60" t="s">
        <v>1905</v>
      </c>
      <c r="B26" s="65" t="s">
        <v>1866</v>
      </c>
      <c r="C26" s="63" t="s">
        <v>1906</v>
      </c>
      <c r="D26" s="63" t="s">
        <v>1850</v>
      </c>
      <c r="E26" s="66" t="s">
        <v>1907</v>
      </c>
      <c r="F26" s="63" t="s">
        <v>1880</v>
      </c>
      <c r="G26" s="63" t="s">
        <v>74</v>
      </c>
      <c r="H26" s="64">
        <v>19120</v>
      </c>
      <c r="I26" s="73">
        <v>0.19</v>
      </c>
      <c r="J26" s="74">
        <f t="shared" si="1"/>
        <v>22752.799999999999</v>
      </c>
    </row>
    <row r="27" spans="1:10" ht="30" customHeight="1" x14ac:dyDescent="0.25">
      <c r="A27" s="60" t="s">
        <v>1908</v>
      </c>
      <c r="B27" s="65" t="s">
        <v>1866</v>
      </c>
      <c r="C27" s="63" t="s">
        <v>1880</v>
      </c>
      <c r="D27" s="63" t="s">
        <v>1909</v>
      </c>
      <c r="E27" s="66" t="s">
        <v>1910</v>
      </c>
      <c r="F27" s="63" t="s">
        <v>1850</v>
      </c>
      <c r="G27" s="63" t="s">
        <v>74</v>
      </c>
      <c r="H27" s="64">
        <v>105903.22580645161</v>
      </c>
      <c r="I27" s="73">
        <v>0.19</v>
      </c>
      <c r="J27" s="74">
        <f t="shared" si="1"/>
        <v>126024.83870967741</v>
      </c>
    </row>
    <row r="28" spans="1:10" ht="65" x14ac:dyDescent="0.25">
      <c r="A28" s="60" t="s">
        <v>1911</v>
      </c>
      <c r="B28" s="65" t="s">
        <v>1866</v>
      </c>
      <c r="C28" s="63" t="s">
        <v>1850</v>
      </c>
      <c r="D28" s="63" t="s">
        <v>1850</v>
      </c>
      <c r="E28" s="66" t="s">
        <v>1912</v>
      </c>
      <c r="F28" s="63" t="s">
        <v>1850</v>
      </c>
      <c r="G28" s="63" t="s">
        <v>74</v>
      </c>
      <c r="H28" s="64">
        <v>9978259.3548387103</v>
      </c>
      <c r="I28" s="73">
        <v>0.19</v>
      </c>
      <c r="J28" s="74">
        <f t="shared" si="1"/>
        <v>11874128.632258065</v>
      </c>
    </row>
    <row r="29" spans="1:10" ht="52" x14ac:dyDescent="0.25">
      <c r="A29" s="60" t="s">
        <v>1913</v>
      </c>
      <c r="B29" s="65" t="s">
        <v>1866</v>
      </c>
      <c r="C29" s="63" t="s">
        <v>1850</v>
      </c>
      <c r="D29" s="63" t="s">
        <v>1850</v>
      </c>
      <c r="E29" s="66" t="s">
        <v>1914</v>
      </c>
      <c r="F29" s="63" t="s">
        <v>1850</v>
      </c>
      <c r="G29" s="63" t="s">
        <v>74</v>
      </c>
      <c r="H29" s="64">
        <v>111366.45161290323</v>
      </c>
      <c r="I29" s="73">
        <v>0.19</v>
      </c>
      <c r="J29" s="74">
        <f t="shared" si="1"/>
        <v>132526.07741935484</v>
      </c>
    </row>
    <row r="30" spans="1:10" ht="13" x14ac:dyDescent="0.25">
      <c r="A30" s="60" t="s">
        <v>1915</v>
      </c>
      <c r="B30" s="65" t="s">
        <v>1916</v>
      </c>
      <c r="C30" s="63" t="s">
        <v>1898</v>
      </c>
      <c r="D30" s="63" t="s">
        <v>1850</v>
      </c>
      <c r="E30" s="66" t="s">
        <v>1917</v>
      </c>
      <c r="F30" s="63" t="s">
        <v>1850</v>
      </c>
      <c r="G30" s="63" t="s">
        <v>74</v>
      </c>
      <c r="H30" s="64">
        <v>395970.32258064515</v>
      </c>
      <c r="I30" s="73">
        <v>0.19</v>
      </c>
      <c r="J30" s="74">
        <f t="shared" ref="J30:J31" si="2">(H30*I30)+H30</f>
        <v>471204.68387096771</v>
      </c>
    </row>
    <row r="31" spans="1:10" ht="13" x14ac:dyDescent="0.25">
      <c r="A31" s="60" t="s">
        <v>1918</v>
      </c>
      <c r="B31" s="65" t="s">
        <v>1916</v>
      </c>
      <c r="C31" s="63" t="s">
        <v>1850</v>
      </c>
      <c r="D31" s="63" t="s">
        <v>1919</v>
      </c>
      <c r="E31" s="66" t="s">
        <v>1920</v>
      </c>
      <c r="F31" s="63" t="s">
        <v>1919</v>
      </c>
      <c r="G31" s="63" t="s">
        <v>74</v>
      </c>
      <c r="H31" s="64">
        <v>523059.35483870964</v>
      </c>
      <c r="I31" s="73">
        <v>0.19</v>
      </c>
      <c r="J31" s="74">
        <f t="shared" si="2"/>
        <v>622440.63225806446</v>
      </c>
    </row>
    <row r="32" spans="1:10" ht="13" x14ac:dyDescent="0.25">
      <c r="A32" s="60" t="s">
        <v>1921</v>
      </c>
      <c r="B32" s="65" t="s">
        <v>1916</v>
      </c>
      <c r="C32" s="63" t="s">
        <v>1922</v>
      </c>
      <c r="D32" s="63">
        <v>2267590</v>
      </c>
      <c r="E32" s="66" t="s">
        <v>1923</v>
      </c>
      <c r="F32" s="63">
        <v>2267590</v>
      </c>
      <c r="G32" s="63" t="s">
        <v>74</v>
      </c>
      <c r="H32" s="64">
        <v>177465.80645161291</v>
      </c>
      <c r="I32" s="73">
        <v>0.19</v>
      </c>
      <c r="J32" s="74">
        <f t="shared" si="1"/>
        <v>211184.30967741937</v>
      </c>
    </row>
    <row r="33" spans="1:10" ht="13" x14ac:dyDescent="0.25">
      <c r="A33" s="60" t="s">
        <v>1924</v>
      </c>
      <c r="B33" s="65" t="s">
        <v>1916</v>
      </c>
      <c r="C33" s="63" t="s">
        <v>1925</v>
      </c>
      <c r="D33" s="63" t="s">
        <v>1926</v>
      </c>
      <c r="E33" s="66" t="s">
        <v>1927</v>
      </c>
      <c r="F33" s="63" t="s">
        <v>1926</v>
      </c>
      <c r="G33" s="63" t="s">
        <v>74</v>
      </c>
      <c r="H33" s="64">
        <v>613349.67741935479</v>
      </c>
      <c r="I33" s="73">
        <v>0.19</v>
      </c>
      <c r="J33" s="74">
        <f t="shared" ref="J33" si="3">(H33*I33)+H33</f>
        <v>729886.11612903222</v>
      </c>
    </row>
    <row r="34" spans="1:10" ht="13" x14ac:dyDescent="0.25">
      <c r="A34" s="60" t="s">
        <v>1928</v>
      </c>
      <c r="B34" s="65" t="s">
        <v>1929</v>
      </c>
      <c r="C34" s="67" t="s">
        <v>1850</v>
      </c>
      <c r="D34" s="67" t="s">
        <v>1850</v>
      </c>
      <c r="E34" s="67" t="s">
        <v>1930</v>
      </c>
      <c r="F34" s="62" t="s">
        <v>1899</v>
      </c>
      <c r="G34" s="63" t="s">
        <v>74</v>
      </c>
      <c r="H34" s="64">
        <v>1859.3548387096773</v>
      </c>
      <c r="I34" s="73">
        <v>0.19</v>
      </c>
      <c r="J34" s="74">
        <f t="shared" ref="J34:J97" si="4">(H34*I34)+H34</f>
        <v>2212.632258064516</v>
      </c>
    </row>
    <row r="35" spans="1:10" ht="52" x14ac:dyDescent="0.25">
      <c r="A35" s="60" t="s">
        <v>1931</v>
      </c>
      <c r="B35" s="65" t="s">
        <v>1929</v>
      </c>
      <c r="C35" s="67" t="s">
        <v>1850</v>
      </c>
      <c r="D35" s="67" t="s">
        <v>1850</v>
      </c>
      <c r="E35" s="67" t="s">
        <v>1932</v>
      </c>
      <c r="F35" s="62" t="s">
        <v>1850</v>
      </c>
      <c r="G35" s="63" t="s">
        <v>74</v>
      </c>
      <c r="H35" s="64">
        <v>15030949.677419355</v>
      </c>
      <c r="I35" s="73">
        <v>0.19</v>
      </c>
      <c r="J35" s="74">
        <f t="shared" si="4"/>
        <v>17886830.116129033</v>
      </c>
    </row>
    <row r="36" spans="1:10" ht="13" x14ac:dyDescent="0.25">
      <c r="A36" s="60" t="s">
        <v>1933</v>
      </c>
      <c r="B36" s="61" t="s">
        <v>1929</v>
      </c>
      <c r="C36" s="67" t="s">
        <v>1850</v>
      </c>
      <c r="D36" s="67" t="s">
        <v>1850</v>
      </c>
      <c r="E36" s="67" t="s">
        <v>1934</v>
      </c>
      <c r="F36" s="62" t="s">
        <v>1880</v>
      </c>
      <c r="G36" s="63" t="s">
        <v>74</v>
      </c>
      <c r="H36" s="64">
        <v>16438.709677419356</v>
      </c>
      <c r="I36" s="73">
        <v>0.19</v>
      </c>
      <c r="J36" s="74">
        <f t="shared" si="4"/>
        <v>19562.064516129034</v>
      </c>
    </row>
    <row r="37" spans="1:10" ht="13" x14ac:dyDescent="0.25">
      <c r="A37" s="60" t="s">
        <v>1935</v>
      </c>
      <c r="B37" s="61" t="s">
        <v>1929</v>
      </c>
      <c r="C37" s="67" t="s">
        <v>1850</v>
      </c>
      <c r="D37" s="67" t="s">
        <v>1850</v>
      </c>
      <c r="E37" s="67" t="s">
        <v>1936</v>
      </c>
      <c r="F37" s="62" t="s">
        <v>1899</v>
      </c>
      <c r="G37" s="63" t="s">
        <v>74</v>
      </c>
      <c r="H37" s="64">
        <v>23659.354838709678</v>
      </c>
      <c r="I37" s="73">
        <v>0.19</v>
      </c>
      <c r="J37" s="74">
        <f t="shared" si="4"/>
        <v>28154.632258064517</v>
      </c>
    </row>
    <row r="38" spans="1:10" ht="13" x14ac:dyDescent="0.25">
      <c r="A38" s="60" t="s">
        <v>1937</v>
      </c>
      <c r="B38" s="61" t="s">
        <v>1929</v>
      </c>
      <c r="C38" s="67" t="s">
        <v>1850</v>
      </c>
      <c r="D38" s="67" t="s">
        <v>1850</v>
      </c>
      <c r="E38" s="67" t="s">
        <v>1938</v>
      </c>
      <c r="F38" s="62" t="s">
        <v>1899</v>
      </c>
      <c r="G38" s="63" t="s">
        <v>74</v>
      </c>
      <c r="H38" s="64">
        <v>2415.483870967742</v>
      </c>
      <c r="I38" s="73">
        <v>0.19</v>
      </c>
      <c r="J38" s="74">
        <f t="shared" si="4"/>
        <v>2874.425806451613</v>
      </c>
    </row>
    <row r="39" spans="1:10" ht="13" x14ac:dyDescent="0.25">
      <c r="A39" s="60" t="s">
        <v>1939</v>
      </c>
      <c r="B39" s="61" t="s">
        <v>1929</v>
      </c>
      <c r="C39" s="67" t="s">
        <v>1940</v>
      </c>
      <c r="D39" s="67" t="s">
        <v>1850</v>
      </c>
      <c r="E39" s="67" t="s">
        <v>1941</v>
      </c>
      <c r="F39" s="62" t="s">
        <v>1850</v>
      </c>
      <c r="G39" s="63" t="s">
        <v>74</v>
      </c>
      <c r="H39" s="64">
        <v>296744.51612903224</v>
      </c>
      <c r="I39" s="73">
        <v>0.19</v>
      </c>
      <c r="J39" s="74">
        <f t="shared" si="4"/>
        <v>353125.97419354838</v>
      </c>
    </row>
    <row r="40" spans="1:10" ht="13" x14ac:dyDescent="0.25">
      <c r="A40" s="60" t="s">
        <v>1942</v>
      </c>
      <c r="B40" s="61" t="s">
        <v>1929</v>
      </c>
      <c r="C40" s="67" t="s">
        <v>1850</v>
      </c>
      <c r="D40" s="67" t="s">
        <v>1850</v>
      </c>
      <c r="E40" s="67" t="s">
        <v>1943</v>
      </c>
      <c r="F40" s="62" t="s">
        <v>1880</v>
      </c>
      <c r="G40" s="63" t="s">
        <v>74</v>
      </c>
      <c r="H40" s="64">
        <v>39225.806451612902</v>
      </c>
      <c r="I40" s="73">
        <v>0.19</v>
      </c>
      <c r="J40" s="74">
        <f t="shared" si="4"/>
        <v>46678.709677419356</v>
      </c>
    </row>
    <row r="41" spans="1:10" ht="26" x14ac:dyDescent="0.25">
      <c r="A41" s="60" t="s">
        <v>1944</v>
      </c>
      <c r="B41" s="61" t="s">
        <v>1929</v>
      </c>
      <c r="C41" s="67" t="s">
        <v>1945</v>
      </c>
      <c r="D41" s="67" t="s">
        <v>1906</v>
      </c>
      <c r="E41" s="67" t="s">
        <v>1946</v>
      </c>
      <c r="F41" s="62" t="s">
        <v>1899</v>
      </c>
      <c r="G41" s="63" t="s">
        <v>74</v>
      </c>
      <c r="H41" s="64">
        <v>1215958.7096774194</v>
      </c>
      <c r="I41" s="73">
        <v>0.19</v>
      </c>
      <c r="J41" s="74">
        <f t="shared" si="4"/>
        <v>1446990.864516129</v>
      </c>
    </row>
    <row r="42" spans="1:10" ht="26" x14ac:dyDescent="0.25">
      <c r="A42" s="60" t="s">
        <v>1947</v>
      </c>
      <c r="B42" s="61" t="s">
        <v>1929</v>
      </c>
      <c r="C42" s="67" t="s">
        <v>1948</v>
      </c>
      <c r="D42" s="67" t="s">
        <v>1949</v>
      </c>
      <c r="E42" s="67" t="s">
        <v>1950</v>
      </c>
      <c r="F42" s="62" t="s">
        <v>1899</v>
      </c>
      <c r="G42" s="63" t="s">
        <v>74</v>
      </c>
      <c r="H42" s="64">
        <v>621370.32258064509</v>
      </c>
      <c r="I42" s="73">
        <v>0.19</v>
      </c>
      <c r="J42" s="74">
        <f t="shared" si="4"/>
        <v>739430.68387096771</v>
      </c>
    </row>
    <row r="43" spans="1:10" ht="13" x14ac:dyDescent="0.25">
      <c r="A43" s="60" t="s">
        <v>1951</v>
      </c>
      <c r="B43" s="61" t="s">
        <v>1929</v>
      </c>
      <c r="C43" s="67" t="s">
        <v>1952</v>
      </c>
      <c r="D43" s="67" t="s">
        <v>1880</v>
      </c>
      <c r="E43" s="67" t="s">
        <v>1953</v>
      </c>
      <c r="F43" s="62" t="s">
        <v>1954</v>
      </c>
      <c r="G43" s="63" t="s">
        <v>74</v>
      </c>
      <c r="H43" s="64">
        <v>624202.58064516122</v>
      </c>
      <c r="I43" s="73">
        <v>0.19</v>
      </c>
      <c r="J43" s="74">
        <f t="shared" si="4"/>
        <v>742801.07096774189</v>
      </c>
    </row>
    <row r="44" spans="1:10" ht="13" x14ac:dyDescent="0.25">
      <c r="A44" s="60" t="s">
        <v>1955</v>
      </c>
      <c r="B44" s="61" t="s">
        <v>1929</v>
      </c>
      <c r="C44" s="67" t="s">
        <v>1956</v>
      </c>
      <c r="D44" s="67" t="s">
        <v>1957</v>
      </c>
      <c r="E44" s="67" t="s">
        <v>1958</v>
      </c>
      <c r="F44" s="62" t="s">
        <v>1880</v>
      </c>
      <c r="G44" s="63" t="s">
        <v>74</v>
      </c>
      <c r="H44" s="64">
        <v>3603845.1612903224</v>
      </c>
      <c r="I44" s="73">
        <v>0.19</v>
      </c>
      <c r="J44" s="74">
        <f t="shared" si="4"/>
        <v>4288575.7419354841</v>
      </c>
    </row>
    <row r="45" spans="1:10" ht="13" x14ac:dyDescent="0.25">
      <c r="A45" s="60" t="s">
        <v>1959</v>
      </c>
      <c r="B45" s="61" t="s">
        <v>1929</v>
      </c>
      <c r="C45" s="67" t="s">
        <v>1960</v>
      </c>
      <c r="D45" s="67" t="s">
        <v>1899</v>
      </c>
      <c r="E45" s="67" t="s">
        <v>1961</v>
      </c>
      <c r="F45" s="62" t="s">
        <v>1899</v>
      </c>
      <c r="G45" s="63" t="s">
        <v>74</v>
      </c>
      <c r="H45" s="64">
        <v>126856.77419354838</v>
      </c>
      <c r="I45" s="73">
        <v>0.19</v>
      </c>
      <c r="J45" s="74">
        <f t="shared" si="4"/>
        <v>150959.56129032257</v>
      </c>
    </row>
    <row r="46" spans="1:10" ht="13" x14ac:dyDescent="0.25">
      <c r="A46" s="60" t="s">
        <v>1962</v>
      </c>
      <c r="B46" s="61" t="s">
        <v>1929</v>
      </c>
      <c r="C46" s="67" t="s">
        <v>1960</v>
      </c>
      <c r="D46" s="67" t="s">
        <v>1899</v>
      </c>
      <c r="E46" s="67" t="s">
        <v>1963</v>
      </c>
      <c r="F46" s="62" t="s">
        <v>1899</v>
      </c>
      <c r="G46" s="63" t="s">
        <v>74</v>
      </c>
      <c r="H46" s="64">
        <v>100099.35483870968</v>
      </c>
      <c r="I46" s="73">
        <v>0.19</v>
      </c>
      <c r="J46" s="74">
        <f t="shared" si="4"/>
        <v>119118.23225806453</v>
      </c>
    </row>
    <row r="47" spans="1:10" ht="13" x14ac:dyDescent="0.25">
      <c r="A47" s="60" t="s">
        <v>1964</v>
      </c>
      <c r="B47" s="61" t="s">
        <v>1929</v>
      </c>
      <c r="C47" s="67" t="s">
        <v>1850</v>
      </c>
      <c r="D47" s="67" t="s">
        <v>1850</v>
      </c>
      <c r="E47" s="67" t="s">
        <v>1965</v>
      </c>
      <c r="F47" s="62" t="s">
        <v>1880</v>
      </c>
      <c r="G47" s="63" t="s">
        <v>74</v>
      </c>
      <c r="H47" s="64">
        <v>33143.225806451614</v>
      </c>
      <c r="I47" s="73">
        <v>0.19</v>
      </c>
      <c r="J47" s="74">
        <f t="shared" si="4"/>
        <v>39440.438709677423</v>
      </c>
    </row>
    <row r="48" spans="1:10" ht="13" x14ac:dyDescent="0.25">
      <c r="A48" s="60" t="s">
        <v>1966</v>
      </c>
      <c r="B48" s="61" t="s">
        <v>1929</v>
      </c>
      <c r="C48" s="67" t="s">
        <v>1888</v>
      </c>
      <c r="D48" s="67" t="s">
        <v>1880</v>
      </c>
      <c r="E48" s="67" t="s">
        <v>1967</v>
      </c>
      <c r="F48" s="62" t="s">
        <v>1880</v>
      </c>
      <c r="G48" s="63" t="s">
        <v>74</v>
      </c>
      <c r="H48" s="64">
        <v>17563.870967741936</v>
      </c>
      <c r="I48" s="73">
        <v>0.19</v>
      </c>
      <c r="J48" s="74">
        <f t="shared" si="4"/>
        <v>20901.006451612902</v>
      </c>
    </row>
    <row r="49" spans="1:10" ht="13" x14ac:dyDescent="0.25">
      <c r="A49" s="60" t="s">
        <v>1968</v>
      </c>
      <c r="B49" s="61" t="s">
        <v>1929</v>
      </c>
      <c r="C49" s="67" t="s">
        <v>1969</v>
      </c>
      <c r="D49" s="67" t="s">
        <v>1899</v>
      </c>
      <c r="E49" s="67" t="s">
        <v>1970</v>
      </c>
      <c r="F49" s="62" t="s">
        <v>1899</v>
      </c>
      <c r="G49" s="63" t="s">
        <v>74</v>
      </c>
      <c r="H49" s="64">
        <v>21812.903225806451</v>
      </c>
      <c r="I49" s="73">
        <v>0.19</v>
      </c>
      <c r="J49" s="74">
        <f t="shared" si="4"/>
        <v>25957.354838709674</v>
      </c>
    </row>
    <row r="50" spans="1:10" ht="13" x14ac:dyDescent="0.25">
      <c r="A50" s="60" t="s">
        <v>1971</v>
      </c>
      <c r="B50" s="61" t="s">
        <v>1929</v>
      </c>
      <c r="C50" s="67" t="s">
        <v>1850</v>
      </c>
      <c r="D50" s="67" t="s">
        <v>1850</v>
      </c>
      <c r="E50" s="67" t="s">
        <v>1972</v>
      </c>
      <c r="F50" s="62" t="s">
        <v>1899</v>
      </c>
      <c r="G50" s="63" t="s">
        <v>74</v>
      </c>
      <c r="H50" s="64">
        <v>103779.35483870968</v>
      </c>
      <c r="I50" s="73">
        <v>0.19</v>
      </c>
      <c r="J50" s="74">
        <f t="shared" si="4"/>
        <v>123497.43225806452</v>
      </c>
    </row>
    <row r="51" spans="1:10" ht="13" x14ac:dyDescent="0.25">
      <c r="A51" s="60" t="s">
        <v>1973</v>
      </c>
      <c r="B51" s="61" t="s">
        <v>1929</v>
      </c>
      <c r="C51" s="67" t="s">
        <v>1974</v>
      </c>
      <c r="D51" s="67" t="s">
        <v>1899</v>
      </c>
      <c r="E51" s="67" t="s">
        <v>1975</v>
      </c>
      <c r="F51" s="62" t="s">
        <v>1899</v>
      </c>
      <c r="G51" s="63" t="s">
        <v>74</v>
      </c>
      <c r="H51" s="64">
        <v>15590.967741935483</v>
      </c>
      <c r="I51" s="73">
        <v>0.19</v>
      </c>
      <c r="J51" s="74">
        <f t="shared" si="4"/>
        <v>18553.251612903223</v>
      </c>
    </row>
    <row r="52" spans="1:10" ht="13" x14ac:dyDescent="0.25">
      <c r="A52" s="60" t="s">
        <v>1976</v>
      </c>
      <c r="B52" s="61" t="s">
        <v>1929</v>
      </c>
      <c r="C52" s="67" t="s">
        <v>1850</v>
      </c>
      <c r="D52" s="67" t="s">
        <v>1850</v>
      </c>
      <c r="E52" s="67" t="s">
        <v>1977</v>
      </c>
      <c r="F52" s="62" t="s">
        <v>1850</v>
      </c>
      <c r="G52" s="63" t="s">
        <v>74</v>
      </c>
      <c r="H52" s="64">
        <v>116095.48387096774</v>
      </c>
      <c r="I52" s="73">
        <v>0.19</v>
      </c>
      <c r="J52" s="74">
        <f t="shared" si="4"/>
        <v>138153.6258064516</v>
      </c>
    </row>
    <row r="53" spans="1:10" ht="26" x14ac:dyDescent="0.25">
      <c r="A53" s="60" t="s">
        <v>1978</v>
      </c>
      <c r="B53" s="61" t="s">
        <v>1929</v>
      </c>
      <c r="C53" s="67" t="s">
        <v>1850</v>
      </c>
      <c r="D53" s="67" t="s">
        <v>1850</v>
      </c>
      <c r="E53" s="67" t="s">
        <v>1979</v>
      </c>
      <c r="F53" s="62" t="s">
        <v>1880</v>
      </c>
      <c r="G53" s="63" t="s">
        <v>74</v>
      </c>
      <c r="H53" s="64">
        <v>1275985.8064516129</v>
      </c>
      <c r="I53" s="73">
        <v>0.19</v>
      </c>
      <c r="J53" s="74">
        <f t="shared" si="4"/>
        <v>1518423.1096774193</v>
      </c>
    </row>
    <row r="54" spans="1:10" ht="13" x14ac:dyDescent="0.25">
      <c r="A54" s="60" t="s">
        <v>1980</v>
      </c>
      <c r="B54" s="61" t="s">
        <v>1929</v>
      </c>
      <c r="C54" s="67" t="s">
        <v>1850</v>
      </c>
      <c r="D54" s="67" t="s">
        <v>1850</v>
      </c>
      <c r="E54" s="67" t="s">
        <v>1981</v>
      </c>
      <c r="F54" s="62" t="s">
        <v>1880</v>
      </c>
      <c r="G54" s="63" t="s">
        <v>74</v>
      </c>
      <c r="H54" s="64">
        <v>1270042.5806451612</v>
      </c>
      <c r="I54" s="73">
        <v>0.19</v>
      </c>
      <c r="J54" s="74">
        <f t="shared" si="4"/>
        <v>1511350.6709677419</v>
      </c>
    </row>
    <row r="55" spans="1:10" ht="26" x14ac:dyDescent="0.25">
      <c r="A55" s="60" t="s">
        <v>1982</v>
      </c>
      <c r="B55" s="61" t="s">
        <v>1929</v>
      </c>
      <c r="C55" s="67" t="s">
        <v>1850</v>
      </c>
      <c r="D55" s="67" t="s">
        <v>1850</v>
      </c>
      <c r="E55" s="67" t="s">
        <v>1983</v>
      </c>
      <c r="F55" s="62" t="s">
        <v>1880</v>
      </c>
      <c r="G55" s="63" t="s">
        <v>74</v>
      </c>
      <c r="H55" s="64">
        <v>52819.354838709674</v>
      </c>
      <c r="I55" s="73">
        <v>0.19</v>
      </c>
      <c r="J55" s="74">
        <f t="shared" si="4"/>
        <v>62855.032258064515</v>
      </c>
    </row>
    <row r="56" spans="1:10" ht="13" x14ac:dyDescent="0.25">
      <c r="A56" s="60" t="s">
        <v>1984</v>
      </c>
      <c r="B56" s="61" t="s">
        <v>1929</v>
      </c>
      <c r="C56" s="67" t="s">
        <v>1985</v>
      </c>
      <c r="D56" s="67" t="s">
        <v>1880</v>
      </c>
      <c r="E56" s="67" t="s">
        <v>1986</v>
      </c>
      <c r="F56" s="62" t="s">
        <v>1880</v>
      </c>
      <c r="G56" s="63" t="s">
        <v>74</v>
      </c>
      <c r="H56" s="64">
        <v>20258.06451612903</v>
      </c>
      <c r="I56" s="73">
        <v>0.19</v>
      </c>
      <c r="J56" s="74">
        <f t="shared" si="4"/>
        <v>24107.096774193546</v>
      </c>
    </row>
    <row r="57" spans="1:10" ht="13" x14ac:dyDescent="0.25">
      <c r="A57" s="60" t="s">
        <v>1987</v>
      </c>
      <c r="B57" s="61" t="s">
        <v>1929</v>
      </c>
      <c r="C57" s="67" t="s">
        <v>1850</v>
      </c>
      <c r="D57" s="67" t="s">
        <v>1899</v>
      </c>
      <c r="E57" s="67" t="s">
        <v>1988</v>
      </c>
      <c r="F57" s="62" t="s">
        <v>1899</v>
      </c>
      <c r="G57" s="63" t="s">
        <v>74</v>
      </c>
      <c r="H57" s="64">
        <v>4261.9354838709678</v>
      </c>
      <c r="I57" s="73">
        <v>0.19</v>
      </c>
      <c r="J57" s="74">
        <f t="shared" si="4"/>
        <v>5071.7032258064519</v>
      </c>
    </row>
    <row r="58" spans="1:10" ht="13" x14ac:dyDescent="0.25">
      <c r="A58" s="60" t="s">
        <v>1989</v>
      </c>
      <c r="B58" s="61" t="s">
        <v>1929</v>
      </c>
      <c r="C58" s="67" t="s">
        <v>1850</v>
      </c>
      <c r="D58" s="67" t="s">
        <v>1899</v>
      </c>
      <c r="E58" s="67" t="s">
        <v>1990</v>
      </c>
      <c r="F58" s="62" t="s">
        <v>1899</v>
      </c>
      <c r="G58" s="63" t="s">
        <v>74</v>
      </c>
      <c r="H58" s="64">
        <v>13037.41935483871</v>
      </c>
      <c r="I58" s="73">
        <v>0.19</v>
      </c>
      <c r="J58" s="74">
        <f t="shared" si="4"/>
        <v>15514.529032258066</v>
      </c>
    </row>
    <row r="59" spans="1:10" ht="13" x14ac:dyDescent="0.25">
      <c r="A59" s="60" t="s">
        <v>1991</v>
      </c>
      <c r="B59" s="61" t="s">
        <v>1929</v>
      </c>
      <c r="C59" s="67" t="s">
        <v>1850</v>
      </c>
      <c r="D59" s="67" t="s">
        <v>1850</v>
      </c>
      <c r="E59" s="67" t="s">
        <v>1992</v>
      </c>
      <c r="F59" s="62" t="s">
        <v>1880</v>
      </c>
      <c r="G59" s="63" t="s">
        <v>74</v>
      </c>
      <c r="H59" s="64">
        <v>8649.0322580645152</v>
      </c>
      <c r="I59" s="73">
        <v>0.19</v>
      </c>
      <c r="J59" s="74">
        <f t="shared" si="4"/>
        <v>10292.348387096774</v>
      </c>
    </row>
    <row r="60" spans="1:10" ht="13" x14ac:dyDescent="0.25">
      <c r="A60" s="60" t="s">
        <v>1993</v>
      </c>
      <c r="B60" s="61" t="s">
        <v>1929</v>
      </c>
      <c r="C60" s="67" t="s">
        <v>1850</v>
      </c>
      <c r="D60" s="67" t="s">
        <v>1850</v>
      </c>
      <c r="E60" s="67" t="s">
        <v>1994</v>
      </c>
      <c r="F60" s="62" t="s">
        <v>1880</v>
      </c>
      <c r="G60" s="63" t="s">
        <v>74</v>
      </c>
      <c r="H60" s="64">
        <v>3414.1935483870966</v>
      </c>
      <c r="I60" s="73">
        <v>0.19</v>
      </c>
      <c r="J60" s="74">
        <f t="shared" si="4"/>
        <v>4062.8903225806448</v>
      </c>
    </row>
    <row r="61" spans="1:10" ht="13" x14ac:dyDescent="0.25">
      <c r="A61" s="60" t="s">
        <v>1995</v>
      </c>
      <c r="B61" s="61" t="s">
        <v>1929</v>
      </c>
      <c r="C61" s="67" t="s">
        <v>1850</v>
      </c>
      <c r="D61" s="67" t="s">
        <v>1850</v>
      </c>
      <c r="E61" s="67" t="s">
        <v>1996</v>
      </c>
      <c r="F61" s="62" t="s">
        <v>1850</v>
      </c>
      <c r="G61" s="63" t="s">
        <v>74</v>
      </c>
      <c r="H61" s="64">
        <v>7195779.3548387093</v>
      </c>
      <c r="I61" s="73">
        <v>0.19</v>
      </c>
      <c r="J61" s="74">
        <f t="shared" si="4"/>
        <v>8562977.4322580639</v>
      </c>
    </row>
    <row r="62" spans="1:10" ht="26" x14ac:dyDescent="0.25">
      <c r="A62" s="60" t="s">
        <v>1997</v>
      </c>
      <c r="B62" s="61" t="s">
        <v>1929</v>
      </c>
      <c r="C62" s="67" t="s">
        <v>1906</v>
      </c>
      <c r="D62" s="67" t="s">
        <v>1998</v>
      </c>
      <c r="E62" s="67" t="s">
        <v>1999</v>
      </c>
      <c r="F62" s="62" t="s">
        <v>1906</v>
      </c>
      <c r="G62" s="63" t="s">
        <v>74</v>
      </c>
      <c r="H62" s="64">
        <v>2153307.0967741935</v>
      </c>
      <c r="I62" s="73">
        <v>0.19</v>
      </c>
      <c r="J62" s="74">
        <f t="shared" si="4"/>
        <v>2562435.4451612905</v>
      </c>
    </row>
    <row r="63" spans="1:10" ht="13" x14ac:dyDescent="0.25">
      <c r="A63" s="60" t="s">
        <v>2000</v>
      </c>
      <c r="B63" s="61" t="s">
        <v>1929</v>
      </c>
      <c r="C63" s="67" t="s">
        <v>1850</v>
      </c>
      <c r="D63" s="67" t="s">
        <v>1850</v>
      </c>
      <c r="E63" s="67" t="s">
        <v>2001</v>
      </c>
      <c r="F63" s="62" t="s">
        <v>1850</v>
      </c>
      <c r="G63" s="63" t="s">
        <v>74</v>
      </c>
      <c r="H63" s="64">
        <v>407730.32258064515</v>
      </c>
      <c r="I63" s="73">
        <v>0.19</v>
      </c>
      <c r="J63" s="74">
        <f t="shared" si="4"/>
        <v>485199.08387096773</v>
      </c>
    </row>
    <row r="64" spans="1:10" ht="13" x14ac:dyDescent="0.25">
      <c r="A64" s="60" t="s">
        <v>2002</v>
      </c>
      <c r="B64" s="61" t="s">
        <v>1929</v>
      </c>
      <c r="C64" s="67" t="s">
        <v>2003</v>
      </c>
      <c r="D64" s="67" t="s">
        <v>2004</v>
      </c>
      <c r="E64" s="67" t="s">
        <v>2005</v>
      </c>
      <c r="F64" s="62" t="s">
        <v>1880</v>
      </c>
      <c r="G64" s="63" t="s">
        <v>74</v>
      </c>
      <c r="H64" s="64">
        <v>212362.58064516127</v>
      </c>
      <c r="I64" s="73">
        <v>0.19</v>
      </c>
      <c r="J64" s="74">
        <f t="shared" si="4"/>
        <v>252711.47096774192</v>
      </c>
    </row>
    <row r="65" spans="1:10" ht="13" x14ac:dyDescent="0.25">
      <c r="A65" s="60" t="s">
        <v>2006</v>
      </c>
      <c r="B65" s="61" t="s">
        <v>1929</v>
      </c>
      <c r="C65" s="67" t="s">
        <v>2007</v>
      </c>
      <c r="D65" s="67" t="s">
        <v>1880</v>
      </c>
      <c r="E65" s="67" t="s">
        <v>2008</v>
      </c>
      <c r="F65" s="62" t="s">
        <v>2009</v>
      </c>
      <c r="G65" s="63" t="s">
        <v>74</v>
      </c>
      <c r="H65" s="64">
        <v>84103.225806451606</v>
      </c>
      <c r="I65" s="73">
        <v>0.19</v>
      </c>
      <c r="J65" s="74">
        <f t="shared" si="4"/>
        <v>100082.83870967741</v>
      </c>
    </row>
    <row r="66" spans="1:10" ht="13" x14ac:dyDescent="0.25">
      <c r="A66" s="60" t="s">
        <v>2010</v>
      </c>
      <c r="B66" s="61" t="s">
        <v>1929</v>
      </c>
      <c r="C66" s="67" t="s">
        <v>1850</v>
      </c>
      <c r="D66" s="67" t="s">
        <v>1850</v>
      </c>
      <c r="E66" s="67" t="s">
        <v>2011</v>
      </c>
      <c r="F66" s="62" t="s">
        <v>2012</v>
      </c>
      <c r="G66" s="63" t="s">
        <v>74</v>
      </c>
      <c r="H66" s="64">
        <v>88073.548387096773</v>
      </c>
      <c r="I66" s="73">
        <v>0.19</v>
      </c>
      <c r="J66" s="74">
        <f t="shared" si="4"/>
        <v>104807.52258064516</v>
      </c>
    </row>
    <row r="67" spans="1:10" ht="26" x14ac:dyDescent="0.25">
      <c r="A67" s="60" t="s">
        <v>2013</v>
      </c>
      <c r="B67" s="61" t="s">
        <v>1929</v>
      </c>
      <c r="C67" s="67" t="s">
        <v>1850</v>
      </c>
      <c r="D67" s="67" t="s">
        <v>1850</v>
      </c>
      <c r="E67" s="67" t="s">
        <v>2014</v>
      </c>
      <c r="F67" s="62" t="s">
        <v>2015</v>
      </c>
      <c r="G67" s="63" t="s">
        <v>74</v>
      </c>
      <c r="H67" s="64">
        <v>93738.06451612903</v>
      </c>
      <c r="I67" s="73">
        <v>0.19</v>
      </c>
      <c r="J67" s="74">
        <f t="shared" si="4"/>
        <v>111548.29677419354</v>
      </c>
    </row>
    <row r="68" spans="1:10" ht="13" x14ac:dyDescent="0.25">
      <c r="A68" s="60" t="s">
        <v>2016</v>
      </c>
      <c r="B68" s="61" t="s">
        <v>1929</v>
      </c>
      <c r="C68" s="67" t="s">
        <v>1850</v>
      </c>
      <c r="D68" s="67" t="s">
        <v>1850</v>
      </c>
      <c r="E68" s="67" t="s">
        <v>2017</v>
      </c>
      <c r="F68" s="62" t="s">
        <v>1880</v>
      </c>
      <c r="G68" s="63" t="s">
        <v>74</v>
      </c>
      <c r="H68" s="64">
        <v>192269.67741935482</v>
      </c>
      <c r="I68" s="73">
        <v>0.19</v>
      </c>
      <c r="J68" s="74">
        <f t="shared" si="4"/>
        <v>228800.91612903224</v>
      </c>
    </row>
    <row r="69" spans="1:10" ht="26" x14ac:dyDescent="0.25">
      <c r="A69" s="60" t="s">
        <v>2018</v>
      </c>
      <c r="B69" s="61" t="s">
        <v>1929</v>
      </c>
      <c r="C69" s="67" t="s">
        <v>1945</v>
      </c>
      <c r="D69" s="67" t="s">
        <v>1906</v>
      </c>
      <c r="E69" s="67" t="s">
        <v>2019</v>
      </c>
      <c r="F69" s="62" t="s">
        <v>1899</v>
      </c>
      <c r="G69" s="63" t="s">
        <v>74</v>
      </c>
      <c r="H69" s="64">
        <v>152487.74193548388</v>
      </c>
      <c r="I69" s="73">
        <v>0.19</v>
      </c>
      <c r="J69" s="74">
        <f t="shared" si="4"/>
        <v>181460.41290322581</v>
      </c>
    </row>
    <row r="70" spans="1:10" ht="13" x14ac:dyDescent="0.25">
      <c r="A70" s="60" t="s">
        <v>2020</v>
      </c>
      <c r="B70" s="61" t="s">
        <v>1929</v>
      </c>
      <c r="C70" s="67" t="s">
        <v>1850</v>
      </c>
      <c r="D70" s="67" t="s">
        <v>1850</v>
      </c>
      <c r="E70" s="67" t="s">
        <v>2021</v>
      </c>
      <c r="F70" s="62" t="s">
        <v>1850</v>
      </c>
      <c r="G70" s="63" t="s">
        <v>74</v>
      </c>
      <c r="H70" s="64">
        <v>139463.22580645161</v>
      </c>
      <c r="I70" s="73">
        <v>0.19</v>
      </c>
      <c r="J70" s="74">
        <f t="shared" si="4"/>
        <v>165961.23870967742</v>
      </c>
    </row>
    <row r="71" spans="1:10" ht="13" x14ac:dyDescent="0.25">
      <c r="A71" s="60" t="s">
        <v>2022</v>
      </c>
      <c r="B71" s="61" t="s">
        <v>1929</v>
      </c>
      <c r="C71" s="67" t="s">
        <v>1850</v>
      </c>
      <c r="D71" s="67" t="s">
        <v>1850</v>
      </c>
      <c r="E71" s="67" t="s">
        <v>2023</v>
      </c>
      <c r="F71" s="62" t="s">
        <v>1880</v>
      </c>
      <c r="G71" s="63" t="s">
        <v>74</v>
      </c>
      <c r="H71" s="64">
        <v>132242.58064516127</v>
      </c>
      <c r="I71" s="73">
        <v>0.19</v>
      </c>
      <c r="J71" s="74">
        <f t="shared" si="4"/>
        <v>157368.67096774193</v>
      </c>
    </row>
    <row r="72" spans="1:10" ht="13" x14ac:dyDescent="0.25">
      <c r="A72" s="60" t="s">
        <v>2024</v>
      </c>
      <c r="B72" s="61" t="s">
        <v>1929</v>
      </c>
      <c r="C72" s="67" t="s">
        <v>1850</v>
      </c>
      <c r="D72" s="67" t="s">
        <v>1850</v>
      </c>
      <c r="E72" s="67" t="s">
        <v>2025</v>
      </c>
      <c r="F72" s="62" t="s">
        <v>1880</v>
      </c>
      <c r="G72" s="63" t="s">
        <v>74</v>
      </c>
      <c r="H72" s="64">
        <v>176273.54838709676</v>
      </c>
      <c r="I72" s="73">
        <v>0.19</v>
      </c>
      <c r="J72" s="74">
        <f t="shared" si="4"/>
        <v>209765.52258064513</v>
      </c>
    </row>
    <row r="73" spans="1:10" ht="13" x14ac:dyDescent="0.25">
      <c r="A73" s="60" t="s">
        <v>2026</v>
      </c>
      <c r="B73" s="61" t="s">
        <v>1929</v>
      </c>
      <c r="C73" s="67" t="s">
        <v>1850</v>
      </c>
      <c r="D73" s="67" t="s">
        <v>1850</v>
      </c>
      <c r="E73" s="67" t="s">
        <v>2027</v>
      </c>
      <c r="F73" s="62" t="s">
        <v>1880</v>
      </c>
      <c r="G73" s="63" t="s">
        <v>74</v>
      </c>
      <c r="H73" s="64">
        <v>306228.38709677418</v>
      </c>
      <c r="I73" s="73">
        <v>0.19</v>
      </c>
      <c r="J73" s="74">
        <f t="shared" si="4"/>
        <v>364411.78064516129</v>
      </c>
    </row>
    <row r="74" spans="1:10" ht="13" x14ac:dyDescent="0.25">
      <c r="A74" s="60" t="s">
        <v>2028</v>
      </c>
      <c r="B74" s="61" t="s">
        <v>1929</v>
      </c>
      <c r="C74" s="67" t="s">
        <v>1850</v>
      </c>
      <c r="D74" s="67" t="s">
        <v>1850</v>
      </c>
      <c r="E74" s="67" t="s">
        <v>2029</v>
      </c>
      <c r="F74" s="62" t="s">
        <v>1880</v>
      </c>
      <c r="G74" s="63" t="s">
        <v>74</v>
      </c>
      <c r="H74" s="64">
        <v>486169.03225806449</v>
      </c>
      <c r="I74" s="73">
        <v>0.19</v>
      </c>
      <c r="J74" s="74">
        <f t="shared" si="4"/>
        <v>578541.14838709671</v>
      </c>
    </row>
    <row r="75" spans="1:10" ht="13" x14ac:dyDescent="0.25">
      <c r="A75" s="60" t="s">
        <v>2030</v>
      </c>
      <c r="B75" s="61" t="s">
        <v>1929</v>
      </c>
      <c r="C75" s="67" t="s">
        <v>1850</v>
      </c>
      <c r="D75" s="67" t="s">
        <v>1850</v>
      </c>
      <c r="E75" s="67" t="s">
        <v>2031</v>
      </c>
      <c r="F75" s="62" t="s">
        <v>1899</v>
      </c>
      <c r="G75" s="63" t="s">
        <v>74</v>
      </c>
      <c r="H75" s="64">
        <v>176273.54838709676</v>
      </c>
      <c r="I75" s="73">
        <v>0.19</v>
      </c>
      <c r="J75" s="74">
        <f t="shared" si="4"/>
        <v>209765.52258064513</v>
      </c>
    </row>
    <row r="76" spans="1:10" ht="13" x14ac:dyDescent="0.25">
      <c r="A76" s="60" t="s">
        <v>2032</v>
      </c>
      <c r="B76" s="61" t="s">
        <v>1929</v>
      </c>
      <c r="C76" s="67" t="s">
        <v>1850</v>
      </c>
      <c r="D76" s="67" t="s">
        <v>1899</v>
      </c>
      <c r="E76" s="67" t="s">
        <v>2033</v>
      </c>
      <c r="F76" s="62" t="s">
        <v>1899</v>
      </c>
      <c r="G76" s="63" t="s">
        <v>74</v>
      </c>
      <c r="H76" s="64">
        <v>123885.16129032258</v>
      </c>
      <c r="I76" s="73">
        <v>0.19</v>
      </c>
      <c r="J76" s="74">
        <f t="shared" si="4"/>
        <v>147423.34193548386</v>
      </c>
    </row>
    <row r="77" spans="1:10" ht="13" x14ac:dyDescent="0.25">
      <c r="A77" s="60" t="s">
        <v>2034</v>
      </c>
      <c r="B77" s="61" t="s">
        <v>1929</v>
      </c>
      <c r="C77" s="67" t="s">
        <v>1850</v>
      </c>
      <c r="D77" s="67" t="s">
        <v>1850</v>
      </c>
      <c r="E77" s="67" t="s">
        <v>2035</v>
      </c>
      <c r="F77" s="62" t="s">
        <v>1880</v>
      </c>
      <c r="G77" s="63" t="s">
        <v>74</v>
      </c>
      <c r="H77" s="64">
        <v>495790.96774193546</v>
      </c>
      <c r="I77" s="73">
        <v>0.19</v>
      </c>
      <c r="J77" s="74">
        <f t="shared" si="4"/>
        <v>589991.2516129032</v>
      </c>
    </row>
    <row r="78" spans="1:10" ht="13" x14ac:dyDescent="0.25">
      <c r="A78" s="60" t="s">
        <v>2036</v>
      </c>
      <c r="B78" s="61" t="s">
        <v>1929</v>
      </c>
      <c r="C78" s="67" t="s">
        <v>1850</v>
      </c>
      <c r="D78" s="67" t="s">
        <v>1850</v>
      </c>
      <c r="E78" s="67" t="s">
        <v>2037</v>
      </c>
      <c r="F78" s="62" t="s">
        <v>1880</v>
      </c>
      <c r="G78" s="63" t="s">
        <v>74</v>
      </c>
      <c r="H78" s="64">
        <v>506122.58064516127</v>
      </c>
      <c r="I78" s="73">
        <v>0.19</v>
      </c>
      <c r="J78" s="74">
        <f t="shared" si="4"/>
        <v>602285.87096774194</v>
      </c>
    </row>
    <row r="79" spans="1:10" ht="13" x14ac:dyDescent="0.25">
      <c r="A79" s="60" t="s">
        <v>2038</v>
      </c>
      <c r="B79" s="61" t="s">
        <v>1929</v>
      </c>
      <c r="C79" s="67" t="s">
        <v>1850</v>
      </c>
      <c r="D79" s="67" t="s">
        <v>1899</v>
      </c>
      <c r="E79" s="67" t="s">
        <v>2039</v>
      </c>
      <c r="F79" s="62" t="s">
        <v>1899</v>
      </c>
      <c r="G79" s="63" t="s">
        <v>74</v>
      </c>
      <c r="H79" s="64">
        <v>83255.483870967742</v>
      </c>
      <c r="I79" s="73">
        <v>0.19</v>
      </c>
      <c r="J79" s="74">
        <f t="shared" si="4"/>
        <v>99074.025806451609</v>
      </c>
    </row>
    <row r="80" spans="1:10" ht="13" x14ac:dyDescent="0.25">
      <c r="A80" s="60" t="s">
        <v>2040</v>
      </c>
      <c r="B80" s="61" t="s">
        <v>1929</v>
      </c>
      <c r="C80" s="67" t="s">
        <v>2041</v>
      </c>
      <c r="D80" s="67" t="s">
        <v>2042</v>
      </c>
      <c r="E80" s="67" t="s">
        <v>2043</v>
      </c>
      <c r="F80" s="62" t="s">
        <v>1880</v>
      </c>
      <c r="G80" s="63" t="s">
        <v>74</v>
      </c>
      <c r="H80" s="64">
        <v>69384.516129032258</v>
      </c>
      <c r="I80" s="73">
        <v>0.19</v>
      </c>
      <c r="J80" s="74">
        <f t="shared" si="4"/>
        <v>82567.574193548382</v>
      </c>
    </row>
    <row r="81" spans="1:10" ht="13" x14ac:dyDescent="0.25">
      <c r="A81" s="60" t="s">
        <v>2044</v>
      </c>
      <c r="B81" s="61" t="s">
        <v>1929</v>
      </c>
      <c r="C81" s="67" t="s">
        <v>1850</v>
      </c>
      <c r="D81" s="67" t="s">
        <v>1880</v>
      </c>
      <c r="E81" s="67" t="s">
        <v>2045</v>
      </c>
      <c r="F81" s="62" t="s">
        <v>2042</v>
      </c>
      <c r="G81" s="63" t="s">
        <v>74</v>
      </c>
      <c r="H81" s="64">
        <v>251727.74193548385</v>
      </c>
      <c r="I81" s="73">
        <v>0.19</v>
      </c>
      <c r="J81" s="74">
        <f t="shared" si="4"/>
        <v>299556.01290322578</v>
      </c>
    </row>
    <row r="82" spans="1:10" ht="13" x14ac:dyDescent="0.25">
      <c r="A82" s="60" t="s">
        <v>2046</v>
      </c>
      <c r="B82" s="61" t="s">
        <v>1929</v>
      </c>
      <c r="C82" s="67" t="s">
        <v>1850</v>
      </c>
      <c r="D82" s="67" t="s">
        <v>1850</v>
      </c>
      <c r="E82" s="67" t="s">
        <v>2047</v>
      </c>
      <c r="F82" s="62" t="s">
        <v>1880</v>
      </c>
      <c r="G82" s="63" t="s">
        <v>74</v>
      </c>
      <c r="H82" s="64">
        <v>8788.3870967741932</v>
      </c>
      <c r="I82" s="73">
        <v>0.19</v>
      </c>
      <c r="J82" s="74">
        <f t="shared" si="4"/>
        <v>10458.18064516129</v>
      </c>
    </row>
    <row r="83" spans="1:10" ht="13" x14ac:dyDescent="0.25">
      <c r="A83" s="60" t="s">
        <v>2048</v>
      </c>
      <c r="B83" s="61" t="s">
        <v>1929</v>
      </c>
      <c r="C83" s="67" t="s">
        <v>1850</v>
      </c>
      <c r="D83" s="67" t="s">
        <v>1880</v>
      </c>
      <c r="E83" s="67" t="s">
        <v>2049</v>
      </c>
      <c r="F83" s="62" t="s">
        <v>1880</v>
      </c>
      <c r="G83" s="63" t="s">
        <v>74</v>
      </c>
      <c r="H83" s="64">
        <v>385374.19354838709</v>
      </c>
      <c r="I83" s="73">
        <v>0.19</v>
      </c>
      <c r="J83" s="74">
        <f t="shared" si="4"/>
        <v>458595.29032258061</v>
      </c>
    </row>
    <row r="84" spans="1:10" ht="39" x14ac:dyDescent="0.25">
      <c r="A84" s="60" t="s">
        <v>2050</v>
      </c>
      <c r="B84" s="61" t="s">
        <v>1929</v>
      </c>
      <c r="C84" s="67" t="s">
        <v>1880</v>
      </c>
      <c r="D84" s="67" t="s">
        <v>1850</v>
      </c>
      <c r="E84" s="67" t="s">
        <v>2051</v>
      </c>
      <c r="F84" s="62" t="s">
        <v>1880</v>
      </c>
      <c r="G84" s="63" t="s">
        <v>74</v>
      </c>
      <c r="H84" s="64">
        <v>192269.67741935482</v>
      </c>
      <c r="I84" s="73">
        <v>0.19</v>
      </c>
      <c r="J84" s="74">
        <f t="shared" si="4"/>
        <v>228800.91612903224</v>
      </c>
    </row>
    <row r="85" spans="1:10" ht="13" x14ac:dyDescent="0.25">
      <c r="A85" s="60" t="s">
        <v>2052</v>
      </c>
      <c r="B85" s="61" t="s">
        <v>1929</v>
      </c>
      <c r="C85" s="67" t="s">
        <v>1880</v>
      </c>
      <c r="D85" s="67" t="s">
        <v>1880</v>
      </c>
      <c r="E85" s="67" t="s">
        <v>2053</v>
      </c>
      <c r="F85" s="62" t="s">
        <v>1880</v>
      </c>
      <c r="G85" s="63" t="s">
        <v>74</v>
      </c>
      <c r="H85" s="64">
        <v>286122.58064516127</v>
      </c>
      <c r="I85" s="73">
        <v>0.19</v>
      </c>
      <c r="J85" s="74">
        <f t="shared" si="4"/>
        <v>340485.87096774194</v>
      </c>
    </row>
    <row r="86" spans="1:10" ht="13" x14ac:dyDescent="0.25">
      <c r="A86" s="60" t="s">
        <v>2054</v>
      </c>
      <c r="B86" s="61" t="s">
        <v>1929</v>
      </c>
      <c r="C86" s="67" t="s">
        <v>1880</v>
      </c>
      <c r="D86" s="67" t="s">
        <v>1880</v>
      </c>
      <c r="E86" s="67" t="s">
        <v>2055</v>
      </c>
      <c r="F86" s="62" t="s">
        <v>1880</v>
      </c>
      <c r="G86" s="63" t="s">
        <v>74</v>
      </c>
      <c r="H86" s="64">
        <v>561761.29032258061</v>
      </c>
      <c r="I86" s="73">
        <v>0.19</v>
      </c>
      <c r="J86" s="74">
        <f t="shared" si="4"/>
        <v>668495.93548387091</v>
      </c>
    </row>
    <row r="87" spans="1:10" ht="13" x14ac:dyDescent="0.25">
      <c r="A87" s="60" t="s">
        <v>2056</v>
      </c>
      <c r="B87" s="61" t="s">
        <v>1929</v>
      </c>
      <c r="C87" s="67" t="s">
        <v>1880</v>
      </c>
      <c r="D87" s="67" t="s">
        <v>1880</v>
      </c>
      <c r="E87" s="67" t="s">
        <v>2057</v>
      </c>
      <c r="F87" s="62" t="s">
        <v>1880</v>
      </c>
      <c r="G87" s="63" t="s">
        <v>74</v>
      </c>
      <c r="H87" s="64">
        <v>289245.16129032255</v>
      </c>
      <c r="I87" s="73">
        <v>0.19</v>
      </c>
      <c r="J87" s="74">
        <f t="shared" si="4"/>
        <v>344201.74193548382</v>
      </c>
    </row>
    <row r="88" spans="1:10" ht="13" x14ac:dyDescent="0.25">
      <c r="A88" s="60" t="s">
        <v>2058</v>
      </c>
      <c r="B88" s="61" t="s">
        <v>1929</v>
      </c>
      <c r="C88" s="67" t="s">
        <v>1880</v>
      </c>
      <c r="D88" s="67" t="s">
        <v>1850</v>
      </c>
      <c r="E88" s="67" t="s">
        <v>2059</v>
      </c>
      <c r="F88" s="62" t="s">
        <v>1850</v>
      </c>
      <c r="G88" s="63" t="s">
        <v>74</v>
      </c>
      <c r="H88" s="64">
        <v>2972713.5483870967</v>
      </c>
      <c r="I88" s="73">
        <v>0.19</v>
      </c>
      <c r="J88" s="74">
        <f t="shared" si="4"/>
        <v>3537529.1225806451</v>
      </c>
    </row>
    <row r="89" spans="1:10" ht="13" x14ac:dyDescent="0.25">
      <c r="A89" s="60" t="s">
        <v>2060</v>
      </c>
      <c r="B89" s="61" t="s">
        <v>1929</v>
      </c>
      <c r="C89" s="67" t="s">
        <v>1880</v>
      </c>
      <c r="D89" s="67" t="s">
        <v>1850</v>
      </c>
      <c r="E89" s="67" t="s">
        <v>2061</v>
      </c>
      <c r="F89" s="62" t="s">
        <v>1880</v>
      </c>
      <c r="G89" s="63" t="s">
        <v>74</v>
      </c>
      <c r="H89" s="64">
        <v>636797.41935483867</v>
      </c>
      <c r="I89" s="73">
        <v>0.19</v>
      </c>
      <c r="J89" s="74">
        <f t="shared" si="4"/>
        <v>757788.92903225799</v>
      </c>
    </row>
    <row r="90" spans="1:10" ht="13" x14ac:dyDescent="0.25">
      <c r="A90" s="60" t="s">
        <v>2062</v>
      </c>
      <c r="B90" s="61" t="s">
        <v>1929</v>
      </c>
      <c r="C90" s="67" t="s">
        <v>1880</v>
      </c>
      <c r="D90" s="67" t="s">
        <v>2063</v>
      </c>
      <c r="E90" s="67" t="s">
        <v>2064</v>
      </c>
      <c r="F90" s="62" t="s">
        <v>1880</v>
      </c>
      <c r="G90" s="63" t="s">
        <v>74</v>
      </c>
      <c r="H90" s="64">
        <v>226385.80645161291</v>
      </c>
      <c r="I90" s="73">
        <v>0.19</v>
      </c>
      <c r="J90" s="74">
        <f t="shared" si="4"/>
        <v>269399.10967741936</v>
      </c>
    </row>
    <row r="91" spans="1:10" ht="13" x14ac:dyDescent="0.25">
      <c r="A91" s="60" t="s">
        <v>2065</v>
      </c>
      <c r="B91" s="61" t="s">
        <v>1929</v>
      </c>
      <c r="C91" s="67" t="s">
        <v>1880</v>
      </c>
      <c r="D91" s="67" t="s">
        <v>2063</v>
      </c>
      <c r="E91" s="67" t="s">
        <v>2066</v>
      </c>
      <c r="F91" s="62" t="s">
        <v>1880</v>
      </c>
      <c r="G91" s="63" t="s">
        <v>74</v>
      </c>
      <c r="H91" s="64">
        <v>226385.80645161291</v>
      </c>
      <c r="I91" s="73">
        <v>0.19</v>
      </c>
      <c r="J91" s="74">
        <f t="shared" si="4"/>
        <v>269399.10967741936</v>
      </c>
    </row>
    <row r="92" spans="1:10" ht="13" x14ac:dyDescent="0.25">
      <c r="A92" s="60" t="s">
        <v>2067</v>
      </c>
      <c r="B92" s="61" t="s">
        <v>1929</v>
      </c>
      <c r="C92" s="67" t="s">
        <v>1880</v>
      </c>
      <c r="D92" s="67" t="s">
        <v>1850</v>
      </c>
      <c r="E92" s="67" t="s">
        <v>2068</v>
      </c>
      <c r="F92" s="62" t="s">
        <v>1880</v>
      </c>
      <c r="G92" s="63" t="s">
        <v>74</v>
      </c>
      <c r="H92" s="64">
        <v>337094.19354838709</v>
      </c>
      <c r="I92" s="73">
        <v>0.19</v>
      </c>
      <c r="J92" s="74">
        <f t="shared" si="4"/>
        <v>401142.09032258065</v>
      </c>
    </row>
    <row r="93" spans="1:10" ht="13" x14ac:dyDescent="0.25">
      <c r="A93" s="60" t="s">
        <v>2069</v>
      </c>
      <c r="B93" s="61" t="s">
        <v>1929</v>
      </c>
      <c r="C93" s="67" t="s">
        <v>1880</v>
      </c>
      <c r="D93" s="67" t="s">
        <v>1850</v>
      </c>
      <c r="E93" s="67" t="s">
        <v>2070</v>
      </c>
      <c r="F93" s="62" t="s">
        <v>1880</v>
      </c>
      <c r="G93" s="63" t="s">
        <v>74</v>
      </c>
      <c r="H93" s="64">
        <v>376736.77419354836</v>
      </c>
      <c r="I93" s="73">
        <v>0.19</v>
      </c>
      <c r="J93" s="74">
        <f t="shared" si="4"/>
        <v>448316.76129032252</v>
      </c>
    </row>
    <row r="94" spans="1:10" ht="26" x14ac:dyDescent="0.25">
      <c r="A94" s="60" t="s">
        <v>2071</v>
      </c>
      <c r="B94" s="61" t="s">
        <v>1929</v>
      </c>
      <c r="C94" s="67" t="s">
        <v>1880</v>
      </c>
      <c r="D94" s="67" t="s">
        <v>1850</v>
      </c>
      <c r="E94" s="67" t="s">
        <v>2072</v>
      </c>
      <c r="F94" s="62" t="s">
        <v>1899</v>
      </c>
      <c r="G94" s="63" t="s">
        <v>74</v>
      </c>
      <c r="H94" s="64">
        <v>31726.451612903224</v>
      </c>
      <c r="I94" s="73">
        <v>0.19</v>
      </c>
      <c r="J94" s="74">
        <f t="shared" si="4"/>
        <v>37754.477419354836</v>
      </c>
    </row>
    <row r="95" spans="1:10" ht="13" x14ac:dyDescent="0.25">
      <c r="A95" s="60" t="s">
        <v>2073</v>
      </c>
      <c r="B95" s="61" t="s">
        <v>1929</v>
      </c>
      <c r="C95" s="67" t="s">
        <v>1880</v>
      </c>
      <c r="D95" s="67" t="s">
        <v>1880</v>
      </c>
      <c r="E95" s="67" t="s">
        <v>2074</v>
      </c>
      <c r="F95" s="62" t="s">
        <v>2075</v>
      </c>
      <c r="G95" s="63" t="s">
        <v>74</v>
      </c>
      <c r="H95" s="64">
        <v>35406.451612903227</v>
      </c>
      <c r="I95" s="73">
        <v>0.19</v>
      </c>
      <c r="J95" s="74">
        <f t="shared" si="4"/>
        <v>42133.677419354841</v>
      </c>
    </row>
    <row r="96" spans="1:10" ht="13" x14ac:dyDescent="0.25">
      <c r="A96" s="60" t="s">
        <v>2076</v>
      </c>
      <c r="B96" s="61" t="s">
        <v>1929</v>
      </c>
      <c r="C96" s="67" t="s">
        <v>1880</v>
      </c>
      <c r="D96" s="67" t="s">
        <v>1850</v>
      </c>
      <c r="E96" s="67" t="s">
        <v>2077</v>
      </c>
      <c r="F96" s="62" t="s">
        <v>1880</v>
      </c>
      <c r="G96" s="63" t="s">
        <v>74</v>
      </c>
      <c r="H96" s="64">
        <v>70091.612903225803</v>
      </c>
      <c r="I96" s="73">
        <v>0.19</v>
      </c>
      <c r="J96" s="74">
        <f t="shared" si="4"/>
        <v>83409.019354838703</v>
      </c>
    </row>
    <row r="97" spans="1:10" ht="13" x14ac:dyDescent="0.25">
      <c r="A97" s="60" t="s">
        <v>2078</v>
      </c>
      <c r="B97" s="61" t="s">
        <v>1929</v>
      </c>
      <c r="C97" s="67" t="s">
        <v>2079</v>
      </c>
      <c r="D97" s="67" t="s">
        <v>1899</v>
      </c>
      <c r="E97" s="67" t="s">
        <v>2080</v>
      </c>
      <c r="F97" s="62" t="s">
        <v>1899</v>
      </c>
      <c r="G97" s="63" t="s">
        <v>74</v>
      </c>
      <c r="H97" s="64">
        <v>39225.806451612902</v>
      </c>
      <c r="I97" s="73">
        <v>0.19</v>
      </c>
      <c r="J97" s="74">
        <f t="shared" si="4"/>
        <v>46678.709677419356</v>
      </c>
    </row>
    <row r="98" spans="1:10" ht="13" x14ac:dyDescent="0.25">
      <c r="A98" s="60" t="s">
        <v>2081</v>
      </c>
      <c r="B98" s="61" t="s">
        <v>1929</v>
      </c>
      <c r="C98" s="67" t="s">
        <v>1880</v>
      </c>
      <c r="D98" s="67" t="s">
        <v>1850</v>
      </c>
      <c r="E98" s="67" t="s">
        <v>2082</v>
      </c>
      <c r="F98" s="62" t="s">
        <v>1899</v>
      </c>
      <c r="G98" s="63" t="s">
        <v>74</v>
      </c>
      <c r="H98" s="64">
        <v>71078.709677419349</v>
      </c>
      <c r="I98" s="73">
        <v>0.19</v>
      </c>
      <c r="J98" s="74">
        <f t="shared" ref="J98:J130" si="5">(H98*I98)+H98</f>
        <v>84583.664516129022</v>
      </c>
    </row>
    <row r="99" spans="1:10" ht="13" x14ac:dyDescent="0.25">
      <c r="A99" s="60" t="s">
        <v>2083</v>
      </c>
      <c r="B99" s="61" t="s">
        <v>1929</v>
      </c>
      <c r="C99" s="67" t="s">
        <v>1880</v>
      </c>
      <c r="D99" s="67" t="s">
        <v>1850</v>
      </c>
      <c r="E99" s="67" t="s">
        <v>2084</v>
      </c>
      <c r="F99" s="62" t="s">
        <v>1880</v>
      </c>
      <c r="G99" s="63" t="s">
        <v>74</v>
      </c>
      <c r="H99" s="64">
        <v>24923.870967741936</v>
      </c>
      <c r="I99" s="73">
        <v>0.19</v>
      </c>
      <c r="J99" s="74">
        <f t="shared" si="5"/>
        <v>29659.406451612904</v>
      </c>
    </row>
    <row r="100" spans="1:10" ht="13" x14ac:dyDescent="0.25">
      <c r="A100" s="60" t="s">
        <v>2085</v>
      </c>
      <c r="B100" s="61" t="s">
        <v>1929</v>
      </c>
      <c r="C100" s="67" t="s">
        <v>1880</v>
      </c>
      <c r="D100" s="67" t="s">
        <v>1850</v>
      </c>
      <c r="E100" s="67" t="s">
        <v>2086</v>
      </c>
      <c r="F100" s="62" t="s">
        <v>1880</v>
      </c>
      <c r="G100" s="63" t="s">
        <v>74</v>
      </c>
      <c r="H100" s="64">
        <v>2415.483870967742</v>
      </c>
      <c r="I100" s="73">
        <v>0.19</v>
      </c>
      <c r="J100" s="74">
        <f t="shared" si="5"/>
        <v>2874.425806451613</v>
      </c>
    </row>
    <row r="101" spans="1:10" ht="13" x14ac:dyDescent="0.25">
      <c r="A101" s="60" t="s">
        <v>2087</v>
      </c>
      <c r="B101" s="61" t="s">
        <v>1929</v>
      </c>
      <c r="C101" s="67" t="s">
        <v>1880</v>
      </c>
      <c r="D101" s="67" t="s">
        <v>1850</v>
      </c>
      <c r="E101" s="67" t="s">
        <v>2088</v>
      </c>
      <c r="F101" s="62" t="s">
        <v>1880</v>
      </c>
      <c r="G101" s="63" t="s">
        <v>74</v>
      </c>
      <c r="H101" s="64">
        <v>7094.1935483870966</v>
      </c>
      <c r="I101" s="73">
        <v>0.19</v>
      </c>
      <c r="J101" s="74">
        <f t="shared" si="5"/>
        <v>8442.0903225806451</v>
      </c>
    </row>
    <row r="102" spans="1:10" ht="13" x14ac:dyDescent="0.25">
      <c r="A102" s="60" t="s">
        <v>2089</v>
      </c>
      <c r="B102" s="61" t="s">
        <v>1929</v>
      </c>
      <c r="C102" s="67" t="s">
        <v>1880</v>
      </c>
      <c r="D102" s="67" t="s">
        <v>1899</v>
      </c>
      <c r="E102" s="67" t="s">
        <v>2090</v>
      </c>
      <c r="F102" s="62" t="s">
        <v>1899</v>
      </c>
      <c r="G102" s="63" t="s">
        <v>74</v>
      </c>
      <c r="H102" s="64">
        <v>7940.645161290322</v>
      </c>
      <c r="I102" s="73">
        <v>0.19</v>
      </c>
      <c r="J102" s="74">
        <f t="shared" si="5"/>
        <v>9449.3677419354826</v>
      </c>
    </row>
    <row r="103" spans="1:10" ht="26" x14ac:dyDescent="0.25">
      <c r="A103" s="60" t="s">
        <v>2091</v>
      </c>
      <c r="B103" s="61" t="s">
        <v>1929</v>
      </c>
      <c r="C103" s="67" t="s">
        <v>1880</v>
      </c>
      <c r="D103" s="67" t="s">
        <v>1850</v>
      </c>
      <c r="E103" s="67" t="s">
        <v>2092</v>
      </c>
      <c r="F103" s="62" t="s">
        <v>1850</v>
      </c>
      <c r="G103" s="63" t="s">
        <v>74</v>
      </c>
      <c r="H103" s="64">
        <v>7233.5483870967737</v>
      </c>
      <c r="I103" s="73">
        <v>0.19</v>
      </c>
      <c r="J103" s="74">
        <f t="shared" si="5"/>
        <v>8607.9225806451614</v>
      </c>
    </row>
    <row r="104" spans="1:10" ht="13" x14ac:dyDescent="0.25">
      <c r="A104" s="60" t="s">
        <v>2093</v>
      </c>
      <c r="B104" s="61" t="s">
        <v>1929</v>
      </c>
      <c r="C104" s="67" t="s">
        <v>1880</v>
      </c>
      <c r="D104" s="67" t="s">
        <v>1850</v>
      </c>
      <c r="E104" s="67" t="s">
        <v>2094</v>
      </c>
      <c r="F104" s="62" t="s">
        <v>1880</v>
      </c>
      <c r="G104" s="63" t="s">
        <v>74</v>
      </c>
      <c r="H104" s="64">
        <v>396830.96774193546</v>
      </c>
      <c r="I104" s="73">
        <v>0.19</v>
      </c>
      <c r="J104" s="74">
        <f t="shared" si="5"/>
        <v>472228.85161290318</v>
      </c>
    </row>
    <row r="105" spans="1:10" ht="13" x14ac:dyDescent="0.25">
      <c r="A105" s="60" t="s">
        <v>2095</v>
      </c>
      <c r="B105" s="61" t="s">
        <v>1929</v>
      </c>
      <c r="C105" s="67" t="s">
        <v>1880</v>
      </c>
      <c r="D105" s="67" t="s">
        <v>1850</v>
      </c>
      <c r="E105" s="67" t="s">
        <v>2096</v>
      </c>
      <c r="F105" s="62" t="s">
        <v>1899</v>
      </c>
      <c r="G105" s="63" t="s">
        <v>74</v>
      </c>
      <c r="H105" s="64">
        <v>325625.80645161291</v>
      </c>
      <c r="I105" s="73">
        <v>0.19</v>
      </c>
      <c r="J105" s="74">
        <f t="shared" si="5"/>
        <v>387494.70967741939</v>
      </c>
    </row>
    <row r="106" spans="1:10" ht="13" x14ac:dyDescent="0.25">
      <c r="A106" s="60" t="s">
        <v>2097</v>
      </c>
      <c r="B106" s="61" t="s">
        <v>1929</v>
      </c>
      <c r="C106" s="67" t="s">
        <v>1880</v>
      </c>
      <c r="D106" s="67" t="s">
        <v>1850</v>
      </c>
      <c r="E106" s="67" t="s">
        <v>2098</v>
      </c>
      <c r="F106" s="62" t="s">
        <v>1899</v>
      </c>
      <c r="G106" s="63" t="s">
        <v>74</v>
      </c>
      <c r="H106" s="64">
        <v>94016.774193548379</v>
      </c>
      <c r="I106" s="73">
        <v>0.19</v>
      </c>
      <c r="J106" s="74">
        <f t="shared" si="5"/>
        <v>111879.96129032256</v>
      </c>
    </row>
    <row r="107" spans="1:10" ht="13" x14ac:dyDescent="0.25">
      <c r="A107" s="60" t="s">
        <v>2099</v>
      </c>
      <c r="B107" s="61" t="s">
        <v>1929</v>
      </c>
      <c r="C107" s="67" t="s">
        <v>1880</v>
      </c>
      <c r="D107" s="67" t="s">
        <v>1850</v>
      </c>
      <c r="E107" s="67" t="s">
        <v>2100</v>
      </c>
      <c r="F107" s="62" t="s">
        <v>1880</v>
      </c>
      <c r="G107" s="63" t="s">
        <v>74</v>
      </c>
      <c r="H107" s="64">
        <v>58623.225806451614</v>
      </c>
      <c r="I107" s="73">
        <v>0.19</v>
      </c>
      <c r="J107" s="74">
        <f t="shared" si="5"/>
        <v>69761.638709677412</v>
      </c>
    </row>
    <row r="108" spans="1:10" ht="13" x14ac:dyDescent="0.25">
      <c r="A108" s="60" t="s">
        <v>2101</v>
      </c>
      <c r="B108" s="61" t="s">
        <v>1929</v>
      </c>
      <c r="C108" s="67" t="s">
        <v>1850</v>
      </c>
      <c r="D108" s="67" t="s">
        <v>1850</v>
      </c>
      <c r="E108" s="67" t="s">
        <v>2102</v>
      </c>
      <c r="F108" s="62" t="s">
        <v>1850</v>
      </c>
      <c r="G108" s="63" t="s">
        <v>74</v>
      </c>
      <c r="H108" s="64">
        <v>1150.9677419354839</v>
      </c>
      <c r="I108" s="73">
        <v>0.19</v>
      </c>
      <c r="J108" s="74">
        <f t="shared" si="5"/>
        <v>1369.6516129032259</v>
      </c>
    </row>
    <row r="109" spans="1:10" ht="13" x14ac:dyDescent="0.25">
      <c r="A109" s="60" t="s">
        <v>2103</v>
      </c>
      <c r="B109" s="61" t="s">
        <v>1929</v>
      </c>
      <c r="C109" s="67" t="s">
        <v>1850</v>
      </c>
      <c r="D109" s="67" t="s">
        <v>1850</v>
      </c>
      <c r="E109" s="67" t="s">
        <v>2104</v>
      </c>
      <c r="F109" s="62" t="s">
        <v>1850</v>
      </c>
      <c r="G109" s="63" t="s">
        <v>74</v>
      </c>
      <c r="H109" s="64">
        <v>1567.741935483871</v>
      </c>
      <c r="I109" s="73">
        <v>0.19</v>
      </c>
      <c r="J109" s="74">
        <f t="shared" si="5"/>
        <v>1865.6129032258063</v>
      </c>
    </row>
    <row r="110" spans="1:10" ht="13" x14ac:dyDescent="0.25">
      <c r="A110" s="60" t="s">
        <v>2105</v>
      </c>
      <c r="B110" s="61" t="s">
        <v>1929</v>
      </c>
      <c r="C110" s="67" t="s">
        <v>1850</v>
      </c>
      <c r="D110" s="67" t="s">
        <v>1850</v>
      </c>
      <c r="E110" s="67" t="s">
        <v>2106</v>
      </c>
      <c r="F110" s="62" t="s">
        <v>1850</v>
      </c>
      <c r="G110" s="63" t="s">
        <v>74</v>
      </c>
      <c r="H110" s="64">
        <v>27339.354838709678</v>
      </c>
      <c r="I110" s="73">
        <v>0.19</v>
      </c>
      <c r="J110" s="74">
        <f t="shared" si="5"/>
        <v>32533.832258064518</v>
      </c>
    </row>
    <row r="111" spans="1:10" ht="13" x14ac:dyDescent="0.25">
      <c r="A111" s="60" t="s">
        <v>2107</v>
      </c>
      <c r="B111" s="61" t="s">
        <v>1929</v>
      </c>
      <c r="C111" s="67" t="s">
        <v>1850</v>
      </c>
      <c r="D111" s="67" t="s">
        <v>1850</v>
      </c>
      <c r="E111" s="67" t="s">
        <v>2108</v>
      </c>
      <c r="F111" s="62" t="s">
        <v>1850</v>
      </c>
      <c r="G111" s="63" t="s">
        <v>74</v>
      </c>
      <c r="H111" s="64">
        <v>1428.3870967741934</v>
      </c>
      <c r="I111" s="73">
        <v>0.19</v>
      </c>
      <c r="J111" s="74">
        <f t="shared" si="5"/>
        <v>1699.7806451612901</v>
      </c>
    </row>
    <row r="112" spans="1:10" ht="13" x14ac:dyDescent="0.25">
      <c r="A112" s="60" t="s">
        <v>2109</v>
      </c>
      <c r="B112" s="61" t="s">
        <v>1929</v>
      </c>
      <c r="C112" s="67" t="s">
        <v>1850</v>
      </c>
      <c r="D112" s="67" t="s">
        <v>1850</v>
      </c>
      <c r="E112" s="67" t="s">
        <v>2110</v>
      </c>
      <c r="F112" s="62" t="s">
        <v>1850</v>
      </c>
      <c r="G112" s="63" t="s">
        <v>74</v>
      </c>
      <c r="H112" s="64">
        <v>4400</v>
      </c>
      <c r="I112" s="73">
        <v>0.19</v>
      </c>
      <c r="J112" s="74">
        <f t="shared" si="5"/>
        <v>5236</v>
      </c>
    </row>
    <row r="113" spans="1:10" ht="13" x14ac:dyDescent="0.25">
      <c r="A113" s="60" t="s">
        <v>2111</v>
      </c>
      <c r="B113" s="61" t="s">
        <v>1929</v>
      </c>
      <c r="C113" s="67" t="s">
        <v>1850</v>
      </c>
      <c r="D113" s="67" t="s">
        <v>1899</v>
      </c>
      <c r="E113" s="67" t="s">
        <v>2112</v>
      </c>
      <c r="F113" s="62" t="s">
        <v>1850</v>
      </c>
      <c r="G113" s="63" t="s">
        <v>74</v>
      </c>
      <c r="H113" s="64">
        <v>128841.29032258064</v>
      </c>
      <c r="I113" s="73">
        <v>0.19</v>
      </c>
      <c r="J113" s="74">
        <f t="shared" si="5"/>
        <v>153321.13548387095</v>
      </c>
    </row>
    <row r="114" spans="1:10" ht="13" x14ac:dyDescent="0.25">
      <c r="A114" s="60" t="s">
        <v>2113</v>
      </c>
      <c r="B114" s="61" t="s">
        <v>1929</v>
      </c>
      <c r="C114" s="67" t="s">
        <v>1850</v>
      </c>
      <c r="D114" s="67" t="s">
        <v>1850</v>
      </c>
      <c r="E114" s="67" t="s">
        <v>2114</v>
      </c>
      <c r="F114" s="62" t="s">
        <v>1850</v>
      </c>
      <c r="G114" s="63" t="s">
        <v>74</v>
      </c>
      <c r="H114" s="64">
        <v>10482.58064516129</v>
      </c>
      <c r="I114" s="73">
        <v>0.19</v>
      </c>
      <c r="J114" s="74">
        <f t="shared" si="5"/>
        <v>12474.270967741935</v>
      </c>
    </row>
    <row r="115" spans="1:10" ht="13" x14ac:dyDescent="0.25">
      <c r="A115" s="60" t="s">
        <v>2115</v>
      </c>
      <c r="B115" s="61" t="s">
        <v>1929</v>
      </c>
      <c r="C115" s="67" t="s">
        <v>1850</v>
      </c>
      <c r="D115" s="67" t="s">
        <v>1850</v>
      </c>
      <c r="E115" s="67" t="s">
        <v>2116</v>
      </c>
      <c r="F115" s="62" t="s">
        <v>1850</v>
      </c>
      <c r="G115" s="63" t="s">
        <v>74</v>
      </c>
      <c r="H115" s="64">
        <v>33420.645161290318</v>
      </c>
      <c r="I115" s="73">
        <v>0.19</v>
      </c>
      <c r="J115" s="74">
        <f t="shared" si="5"/>
        <v>39770.567741935476</v>
      </c>
    </row>
    <row r="116" spans="1:10" ht="13" x14ac:dyDescent="0.25">
      <c r="A116" s="60" t="s">
        <v>2117</v>
      </c>
      <c r="B116" s="61" t="s">
        <v>1929</v>
      </c>
      <c r="C116" s="67" t="s">
        <v>1850</v>
      </c>
      <c r="D116" s="67" t="s">
        <v>1899</v>
      </c>
      <c r="E116" s="67" t="s">
        <v>2118</v>
      </c>
      <c r="F116" s="62" t="s">
        <v>1850</v>
      </c>
      <c r="G116" s="63" t="s">
        <v>74</v>
      </c>
      <c r="H116" s="64">
        <v>222984.51612903224</v>
      </c>
      <c r="I116" s="73">
        <v>0.19</v>
      </c>
      <c r="J116" s="74">
        <f t="shared" si="5"/>
        <v>265351.57419354835</v>
      </c>
    </row>
    <row r="117" spans="1:10" ht="13" x14ac:dyDescent="0.25">
      <c r="A117" s="60" t="s">
        <v>2119</v>
      </c>
      <c r="B117" s="61" t="s">
        <v>1929</v>
      </c>
      <c r="C117" s="67" t="s">
        <v>1850</v>
      </c>
      <c r="D117" s="67" t="s">
        <v>1850</v>
      </c>
      <c r="E117" s="67" t="s">
        <v>2120</v>
      </c>
      <c r="F117" s="62" t="s">
        <v>1850</v>
      </c>
      <c r="G117" s="63" t="s">
        <v>74</v>
      </c>
      <c r="H117" s="64">
        <v>93447.741935483864</v>
      </c>
      <c r="I117" s="73">
        <v>0.19</v>
      </c>
      <c r="J117" s="74">
        <f t="shared" si="5"/>
        <v>111202.8129032258</v>
      </c>
    </row>
    <row r="118" spans="1:10" ht="13" x14ac:dyDescent="0.25">
      <c r="A118" s="60" t="s">
        <v>2121</v>
      </c>
      <c r="B118" s="61" t="s">
        <v>1929</v>
      </c>
      <c r="C118" s="67" t="s">
        <v>2122</v>
      </c>
      <c r="D118" s="67" t="s">
        <v>1850</v>
      </c>
      <c r="E118" s="67" t="s">
        <v>2123</v>
      </c>
      <c r="F118" s="62" t="s">
        <v>1850</v>
      </c>
      <c r="G118" s="63" t="s">
        <v>74</v>
      </c>
      <c r="H118" s="64">
        <v>17286.451612903224</v>
      </c>
      <c r="I118" s="73">
        <v>0.19</v>
      </c>
      <c r="J118" s="74">
        <f t="shared" si="5"/>
        <v>20570.877419354838</v>
      </c>
    </row>
    <row r="119" spans="1:10" ht="13" x14ac:dyDescent="0.25">
      <c r="A119" s="60" t="s">
        <v>2124</v>
      </c>
      <c r="B119" s="61" t="s">
        <v>1929</v>
      </c>
      <c r="C119" s="67" t="s">
        <v>1850</v>
      </c>
      <c r="D119" s="67" t="s">
        <v>1899</v>
      </c>
      <c r="E119" s="67" t="s">
        <v>2125</v>
      </c>
      <c r="F119" s="62" t="s">
        <v>1850</v>
      </c>
      <c r="G119" s="63" t="s">
        <v>74</v>
      </c>
      <c r="H119" s="64">
        <v>27616.774193548386</v>
      </c>
      <c r="I119" s="73">
        <v>0.19</v>
      </c>
      <c r="J119" s="74">
        <f t="shared" si="5"/>
        <v>32863.961290322579</v>
      </c>
    </row>
    <row r="120" spans="1:10" ht="13" x14ac:dyDescent="0.25">
      <c r="A120" s="60" t="s">
        <v>2126</v>
      </c>
      <c r="B120" s="61" t="s">
        <v>1929</v>
      </c>
      <c r="C120" s="67" t="s">
        <v>1850</v>
      </c>
      <c r="D120" s="67" t="s">
        <v>1899</v>
      </c>
      <c r="E120" s="67" t="s">
        <v>2127</v>
      </c>
      <c r="F120" s="62" t="s">
        <v>1850</v>
      </c>
      <c r="G120" s="63" t="s">
        <v>74</v>
      </c>
      <c r="H120" s="64">
        <v>21243.870967741936</v>
      </c>
      <c r="I120" s="73">
        <v>0.19</v>
      </c>
      <c r="J120" s="74">
        <f t="shared" si="5"/>
        <v>25280.206451612903</v>
      </c>
    </row>
    <row r="121" spans="1:10" ht="26" x14ac:dyDescent="0.25">
      <c r="A121" s="60" t="s">
        <v>2128</v>
      </c>
      <c r="B121" s="61" t="s">
        <v>1929</v>
      </c>
      <c r="C121" s="67" t="s">
        <v>1850</v>
      </c>
      <c r="D121" s="67" t="s">
        <v>1850</v>
      </c>
      <c r="E121" s="67" t="s">
        <v>2129</v>
      </c>
      <c r="F121" s="62" t="s">
        <v>1850</v>
      </c>
      <c r="G121" s="63" t="s">
        <v>74</v>
      </c>
      <c r="H121" s="64">
        <v>43460.645161290318</v>
      </c>
      <c r="I121" s="73">
        <v>0.19</v>
      </c>
      <c r="J121" s="74">
        <f t="shared" si="5"/>
        <v>51718.167741935482</v>
      </c>
    </row>
    <row r="122" spans="1:10" ht="26" x14ac:dyDescent="0.25">
      <c r="A122" s="60" t="s">
        <v>2130</v>
      </c>
      <c r="B122" s="61" t="s">
        <v>1929</v>
      </c>
      <c r="C122" s="67" t="s">
        <v>1850</v>
      </c>
      <c r="D122" s="67" t="s">
        <v>1850</v>
      </c>
      <c r="E122" s="67" t="s">
        <v>2131</v>
      </c>
      <c r="F122" s="62" t="s">
        <v>1850</v>
      </c>
      <c r="G122" s="63" t="s">
        <v>74</v>
      </c>
      <c r="H122" s="64">
        <v>182776.77419354839</v>
      </c>
      <c r="I122" s="73">
        <v>0.19</v>
      </c>
      <c r="J122" s="74">
        <f t="shared" si="5"/>
        <v>217504.36129032259</v>
      </c>
    </row>
    <row r="123" spans="1:10" ht="26" x14ac:dyDescent="0.25">
      <c r="A123" s="60" t="s">
        <v>2132</v>
      </c>
      <c r="B123" s="61" t="s">
        <v>1929</v>
      </c>
      <c r="C123" s="67" t="s">
        <v>1850</v>
      </c>
      <c r="D123" s="67" t="s">
        <v>1850</v>
      </c>
      <c r="E123" s="67" t="s">
        <v>2133</v>
      </c>
      <c r="F123" s="62" t="s">
        <v>1850</v>
      </c>
      <c r="G123" s="63" t="s">
        <v>74</v>
      </c>
      <c r="H123" s="64">
        <v>270296.77419354836</v>
      </c>
      <c r="I123" s="73">
        <v>0.19</v>
      </c>
      <c r="J123" s="74">
        <f t="shared" si="5"/>
        <v>321653.16129032255</v>
      </c>
    </row>
    <row r="124" spans="1:10" ht="13" x14ac:dyDescent="0.25">
      <c r="A124" s="60" t="s">
        <v>2134</v>
      </c>
      <c r="B124" s="61" t="s">
        <v>1929</v>
      </c>
      <c r="C124" s="67" t="s">
        <v>1850</v>
      </c>
      <c r="D124" s="67" t="s">
        <v>1850</v>
      </c>
      <c r="E124" s="67" t="s">
        <v>2135</v>
      </c>
      <c r="F124" s="62" t="s">
        <v>1850</v>
      </c>
      <c r="G124" s="63" t="s">
        <v>74</v>
      </c>
      <c r="H124" s="64">
        <v>70150.967741935485</v>
      </c>
      <c r="I124" s="73">
        <v>0.19</v>
      </c>
      <c r="J124" s="74">
        <f t="shared" si="5"/>
        <v>83479.651612903224</v>
      </c>
    </row>
    <row r="125" spans="1:10" ht="26" x14ac:dyDescent="0.25">
      <c r="A125" s="60" t="s">
        <v>2136</v>
      </c>
      <c r="B125" s="61" t="s">
        <v>1929</v>
      </c>
      <c r="C125" s="67" t="s">
        <v>1850</v>
      </c>
      <c r="D125" s="67" t="s">
        <v>1850</v>
      </c>
      <c r="E125" s="67" t="s">
        <v>2137</v>
      </c>
      <c r="F125" s="62" t="s">
        <v>1850</v>
      </c>
      <c r="G125" s="63" t="s">
        <v>74</v>
      </c>
      <c r="H125" s="64">
        <v>66769.032258064515</v>
      </c>
      <c r="I125" s="73">
        <v>0.19</v>
      </c>
      <c r="J125" s="74">
        <f t="shared" si="5"/>
        <v>79455.148387096779</v>
      </c>
    </row>
    <row r="126" spans="1:10" ht="26" x14ac:dyDescent="0.25">
      <c r="A126" s="60" t="s">
        <v>2138</v>
      </c>
      <c r="B126" s="61" t="s">
        <v>1929</v>
      </c>
      <c r="C126" s="67" t="s">
        <v>1850</v>
      </c>
      <c r="D126" s="67" t="s">
        <v>1850</v>
      </c>
      <c r="E126" s="67" t="s">
        <v>2139</v>
      </c>
      <c r="F126" s="62" t="s">
        <v>1850</v>
      </c>
      <c r="G126" s="63" t="s">
        <v>74</v>
      </c>
      <c r="H126" s="64">
        <v>59993.548387096773</v>
      </c>
      <c r="I126" s="73">
        <v>0.19</v>
      </c>
      <c r="J126" s="74">
        <f t="shared" si="5"/>
        <v>71392.322580645152</v>
      </c>
    </row>
    <row r="127" spans="1:10" ht="13" x14ac:dyDescent="0.25">
      <c r="A127" s="60" t="s">
        <v>2140</v>
      </c>
      <c r="B127" s="61" t="s">
        <v>1929</v>
      </c>
      <c r="C127" s="67" t="s">
        <v>1850</v>
      </c>
      <c r="D127" s="67" t="s">
        <v>2141</v>
      </c>
      <c r="E127" s="67" t="s">
        <v>2142</v>
      </c>
      <c r="F127" s="62" t="s">
        <v>2141</v>
      </c>
      <c r="G127" s="63" t="s">
        <v>74</v>
      </c>
      <c r="H127" s="64">
        <v>6164625.8064516131</v>
      </c>
      <c r="I127" s="73">
        <v>0.19</v>
      </c>
      <c r="J127" s="74">
        <f t="shared" si="5"/>
        <v>7335904.7096774196</v>
      </c>
    </row>
    <row r="128" spans="1:10" ht="26" x14ac:dyDescent="0.25">
      <c r="A128" s="60" t="s">
        <v>2143</v>
      </c>
      <c r="B128" s="61" t="s">
        <v>1929</v>
      </c>
      <c r="C128" s="67" t="s">
        <v>1850</v>
      </c>
      <c r="D128" s="67" t="s">
        <v>1850</v>
      </c>
      <c r="E128" s="67" t="s">
        <v>2144</v>
      </c>
      <c r="F128" s="62" t="s">
        <v>2145</v>
      </c>
      <c r="G128" s="63" t="s">
        <v>74</v>
      </c>
      <c r="H128" s="64">
        <v>3101303.2258064514</v>
      </c>
      <c r="I128" s="73">
        <v>0.19</v>
      </c>
      <c r="J128" s="74">
        <f t="shared" si="5"/>
        <v>3690550.8387096771</v>
      </c>
    </row>
    <row r="129" spans="1:10" ht="13" x14ac:dyDescent="0.25">
      <c r="A129" s="60" t="s">
        <v>2146</v>
      </c>
      <c r="B129" s="61" t="s">
        <v>1929</v>
      </c>
      <c r="C129" s="67" t="s">
        <v>2147</v>
      </c>
      <c r="D129" s="67" t="s">
        <v>2148</v>
      </c>
      <c r="E129" s="67" t="s">
        <v>2149</v>
      </c>
      <c r="F129" s="62" t="s">
        <v>2148</v>
      </c>
      <c r="G129" s="63" t="s">
        <v>74</v>
      </c>
      <c r="H129" s="64">
        <v>2951103.2258064514</v>
      </c>
      <c r="I129" s="73">
        <v>0.19</v>
      </c>
      <c r="J129" s="74">
        <f t="shared" si="5"/>
        <v>3511812.8387096771</v>
      </c>
    </row>
    <row r="130" spans="1:10" ht="13" x14ac:dyDescent="0.25">
      <c r="A130" s="60" t="s">
        <v>2150</v>
      </c>
      <c r="B130" s="68" t="s">
        <v>1929</v>
      </c>
      <c r="C130" s="69" t="s">
        <v>2151</v>
      </c>
      <c r="D130" s="69">
        <v>24000</v>
      </c>
      <c r="E130" s="69" t="s">
        <v>2152</v>
      </c>
      <c r="F130" s="75">
        <v>24000</v>
      </c>
      <c r="G130" s="70" t="s">
        <v>74</v>
      </c>
      <c r="H130" s="71">
        <v>4322774.1935483869</v>
      </c>
      <c r="I130" s="76">
        <v>0.19</v>
      </c>
      <c r="J130" s="77">
        <f t="shared" si="5"/>
        <v>5144101.2903225804</v>
      </c>
    </row>
    <row r="131" spans="1:10" ht="26" x14ac:dyDescent="0.25">
      <c r="A131" s="63" t="s">
        <v>2153</v>
      </c>
      <c r="B131" s="63" t="s">
        <v>2154</v>
      </c>
      <c r="C131" s="63" t="s">
        <v>2155</v>
      </c>
      <c r="D131" s="63" t="s">
        <v>2156</v>
      </c>
      <c r="E131" s="63" t="s">
        <v>2157</v>
      </c>
      <c r="F131" s="63" t="s">
        <v>2158</v>
      </c>
      <c r="G131" s="63" t="s">
        <v>74</v>
      </c>
      <c r="H131" s="72">
        <v>10178665.806451613</v>
      </c>
      <c r="I131" s="78">
        <v>0.19</v>
      </c>
      <c r="J131" s="79">
        <f t="shared" ref="J131:J135" si="6">(H131*I131)+H131</f>
        <v>12112612.30967742</v>
      </c>
    </row>
    <row r="132" spans="1:10" ht="26" x14ac:dyDescent="0.25">
      <c r="A132" s="63" t="s">
        <v>2159</v>
      </c>
      <c r="B132" s="63" t="s">
        <v>2154</v>
      </c>
      <c r="C132" s="63" t="s">
        <v>2155</v>
      </c>
      <c r="D132" s="63" t="s">
        <v>2160</v>
      </c>
      <c r="E132" s="63" t="s">
        <v>2161</v>
      </c>
      <c r="F132" s="63" t="s">
        <v>2160</v>
      </c>
      <c r="G132" s="63" t="s">
        <v>74</v>
      </c>
      <c r="H132" s="72">
        <v>530838.70967741939</v>
      </c>
      <c r="I132" s="78">
        <v>0.19</v>
      </c>
      <c r="J132" s="79">
        <f t="shared" si="6"/>
        <v>631698.06451612909</v>
      </c>
    </row>
    <row r="133" spans="1:10" ht="26" x14ac:dyDescent="0.25">
      <c r="A133" s="63" t="s">
        <v>2162</v>
      </c>
      <c r="B133" s="63" t="s">
        <v>2154</v>
      </c>
      <c r="C133" s="63" t="s">
        <v>2155</v>
      </c>
      <c r="D133" s="63" t="s">
        <v>2163</v>
      </c>
      <c r="E133" s="63" t="s">
        <v>2164</v>
      </c>
      <c r="F133" s="63" t="s">
        <v>2163</v>
      </c>
      <c r="G133" s="63" t="s">
        <v>74</v>
      </c>
      <c r="H133" s="72">
        <v>616752.25806451612</v>
      </c>
      <c r="I133" s="78">
        <v>0.19</v>
      </c>
      <c r="J133" s="79">
        <f t="shared" si="6"/>
        <v>733935.18709677423</v>
      </c>
    </row>
    <row r="134" spans="1:10" ht="26" x14ac:dyDescent="0.25">
      <c r="A134" s="63" t="s">
        <v>2165</v>
      </c>
      <c r="B134" s="63" t="s">
        <v>2154</v>
      </c>
      <c r="C134" s="63" t="s">
        <v>2155</v>
      </c>
      <c r="D134" s="63" t="s">
        <v>2166</v>
      </c>
      <c r="E134" s="63" t="s">
        <v>2167</v>
      </c>
      <c r="F134" s="63" t="s">
        <v>2166</v>
      </c>
      <c r="G134" s="63" t="s">
        <v>74</v>
      </c>
      <c r="H134" s="72">
        <v>108207.74193548386</v>
      </c>
      <c r="I134" s="78">
        <v>0.19</v>
      </c>
      <c r="J134" s="79">
        <f t="shared" si="6"/>
        <v>128767.21290322579</v>
      </c>
    </row>
    <row r="135" spans="1:10" ht="26" x14ac:dyDescent="0.25">
      <c r="A135" s="63" t="s">
        <v>2168</v>
      </c>
      <c r="B135" s="63" t="s">
        <v>2154</v>
      </c>
      <c r="C135" s="63" t="s">
        <v>2155</v>
      </c>
      <c r="D135" s="63" t="s">
        <v>2169</v>
      </c>
      <c r="E135" s="63" t="s">
        <v>2170</v>
      </c>
      <c r="F135" s="63" t="s">
        <v>2169</v>
      </c>
      <c r="G135" s="63" t="s">
        <v>74</v>
      </c>
      <c r="H135" s="72">
        <v>30729.032258064515</v>
      </c>
      <c r="I135" s="78">
        <v>0.19</v>
      </c>
      <c r="J135" s="79">
        <f t="shared" si="6"/>
        <v>36567.548387096773</v>
      </c>
    </row>
    <row r="136" spans="1:10" ht="13" x14ac:dyDescent="0.25">
      <c r="A136" s="60" t="s">
        <v>2171</v>
      </c>
      <c r="B136" s="61" t="s">
        <v>2172</v>
      </c>
      <c r="C136" s="67" t="s">
        <v>1850</v>
      </c>
      <c r="D136" s="67" t="s">
        <v>2173</v>
      </c>
      <c r="E136" s="67" t="s">
        <v>2174</v>
      </c>
      <c r="F136" s="62" t="s">
        <v>2175</v>
      </c>
      <c r="G136" s="63" t="s">
        <v>74</v>
      </c>
      <c r="H136" s="72">
        <v>67259.354838709682</v>
      </c>
      <c r="I136" s="78">
        <v>0.19</v>
      </c>
      <c r="J136" s="79">
        <f t="shared" ref="J136:J155" si="7">(H136*I136)+H136</f>
        <v>80038.632258064521</v>
      </c>
    </row>
    <row r="137" spans="1:10" ht="13" x14ac:dyDescent="0.25">
      <c r="A137" s="60" t="s">
        <v>2176</v>
      </c>
      <c r="B137" s="61" t="s">
        <v>2172</v>
      </c>
      <c r="C137" s="67" t="s">
        <v>1850</v>
      </c>
      <c r="D137" s="67" t="s">
        <v>1850</v>
      </c>
      <c r="E137" s="67" t="s">
        <v>2177</v>
      </c>
      <c r="F137" s="62" t="s">
        <v>1850</v>
      </c>
      <c r="G137" s="63" t="s">
        <v>74</v>
      </c>
      <c r="H137" s="72">
        <v>109304.51612903226</v>
      </c>
      <c r="I137" s="78">
        <v>0.19</v>
      </c>
      <c r="J137" s="79">
        <f t="shared" si="7"/>
        <v>130072.37419354838</v>
      </c>
    </row>
    <row r="138" spans="1:10" ht="13" x14ac:dyDescent="0.25">
      <c r="A138" s="60" t="s">
        <v>2178</v>
      </c>
      <c r="B138" s="61" t="s">
        <v>2172</v>
      </c>
      <c r="C138" s="67" t="s">
        <v>1850</v>
      </c>
      <c r="D138" s="67" t="s">
        <v>1850</v>
      </c>
      <c r="E138" s="67" t="s">
        <v>2179</v>
      </c>
      <c r="F138" s="62" t="s">
        <v>1850</v>
      </c>
      <c r="G138" s="63" t="s">
        <v>74</v>
      </c>
      <c r="H138" s="72">
        <v>5247.7419354838712</v>
      </c>
      <c r="I138" s="78">
        <v>0.19</v>
      </c>
      <c r="J138" s="79">
        <f t="shared" si="7"/>
        <v>6244.8129032258066</v>
      </c>
    </row>
    <row r="139" spans="1:10" ht="13" x14ac:dyDescent="0.25">
      <c r="A139" s="60" t="s">
        <v>2180</v>
      </c>
      <c r="B139" s="61" t="s">
        <v>2172</v>
      </c>
      <c r="C139" s="67" t="s">
        <v>1850</v>
      </c>
      <c r="D139" s="67" t="s">
        <v>1850</v>
      </c>
      <c r="E139" s="67" t="s">
        <v>2181</v>
      </c>
      <c r="F139" s="62" t="s">
        <v>1850</v>
      </c>
      <c r="G139" s="63" t="s">
        <v>74</v>
      </c>
      <c r="H139" s="72">
        <v>2566.4516129032259</v>
      </c>
      <c r="I139" s="78">
        <v>0.19</v>
      </c>
      <c r="J139" s="79">
        <f t="shared" si="7"/>
        <v>3054.0774193548386</v>
      </c>
    </row>
    <row r="140" spans="1:10" ht="13" x14ac:dyDescent="0.25">
      <c r="A140" s="60" t="s">
        <v>2182</v>
      </c>
      <c r="B140" s="61" t="s">
        <v>2172</v>
      </c>
      <c r="C140" s="67" t="s">
        <v>1850</v>
      </c>
      <c r="D140" s="67" t="s">
        <v>1850</v>
      </c>
      <c r="E140" s="67" t="s">
        <v>2183</v>
      </c>
      <c r="F140" s="62" t="s">
        <v>1850</v>
      </c>
      <c r="G140" s="63" t="s">
        <v>74</v>
      </c>
      <c r="H140" s="72">
        <v>3345896.7741935481</v>
      </c>
      <c r="I140" s="78">
        <v>0.19</v>
      </c>
      <c r="J140" s="79">
        <f t="shared" si="7"/>
        <v>3981617.1612903224</v>
      </c>
    </row>
    <row r="141" spans="1:10" ht="13" x14ac:dyDescent="0.25">
      <c r="A141" s="60" t="s">
        <v>2184</v>
      </c>
      <c r="B141" s="61" t="s">
        <v>2172</v>
      </c>
      <c r="C141" s="67" t="s">
        <v>1850</v>
      </c>
      <c r="D141" s="67" t="s">
        <v>1850</v>
      </c>
      <c r="E141" s="67" t="s">
        <v>2185</v>
      </c>
      <c r="F141" s="62" t="s">
        <v>1850</v>
      </c>
      <c r="G141" s="63" t="s">
        <v>74</v>
      </c>
      <c r="H141" s="72">
        <v>728398.70967741928</v>
      </c>
      <c r="I141" s="78">
        <v>0.19</v>
      </c>
      <c r="J141" s="79">
        <f t="shared" si="7"/>
        <v>866794.46451612888</v>
      </c>
    </row>
    <row r="142" spans="1:10" ht="13" x14ac:dyDescent="0.25">
      <c r="A142" s="60" t="s">
        <v>2186</v>
      </c>
      <c r="B142" s="61" t="s">
        <v>2172</v>
      </c>
      <c r="C142" s="67" t="s">
        <v>1906</v>
      </c>
      <c r="D142" s="67" t="s">
        <v>1850</v>
      </c>
      <c r="E142" s="67" t="s">
        <v>2187</v>
      </c>
      <c r="F142" s="62" t="s">
        <v>1850</v>
      </c>
      <c r="G142" s="63" t="s">
        <v>74</v>
      </c>
      <c r="H142" s="72">
        <v>15161.290322580644</v>
      </c>
      <c r="I142" s="78">
        <v>0.19</v>
      </c>
      <c r="J142" s="79">
        <f t="shared" si="7"/>
        <v>18041.935483870966</v>
      </c>
    </row>
    <row r="143" spans="1:10" ht="13" x14ac:dyDescent="0.25">
      <c r="A143" s="60" t="s">
        <v>2188</v>
      </c>
      <c r="B143" s="61" t="s">
        <v>2172</v>
      </c>
      <c r="C143" s="67" t="s">
        <v>1850</v>
      </c>
      <c r="D143" s="67" t="s">
        <v>1850</v>
      </c>
      <c r="E143" s="67" t="s">
        <v>2189</v>
      </c>
      <c r="F143" s="62" t="s">
        <v>1850</v>
      </c>
      <c r="G143" s="63" t="s">
        <v>74</v>
      </c>
      <c r="H143" s="72">
        <v>49847.741935483871</v>
      </c>
      <c r="I143" s="78">
        <v>0.19</v>
      </c>
      <c r="J143" s="79">
        <f t="shared" si="7"/>
        <v>59318.812903225808</v>
      </c>
    </row>
    <row r="144" spans="1:10" ht="13" x14ac:dyDescent="0.25">
      <c r="A144" s="60" t="s">
        <v>2190</v>
      </c>
      <c r="B144" s="61" t="s">
        <v>2172</v>
      </c>
      <c r="C144" s="67" t="s">
        <v>1850</v>
      </c>
      <c r="D144" s="67" t="s">
        <v>1850</v>
      </c>
      <c r="E144" s="67" t="s">
        <v>2191</v>
      </c>
      <c r="F144" s="62" t="s">
        <v>1850</v>
      </c>
      <c r="G144" s="63" t="s">
        <v>74</v>
      </c>
      <c r="H144" s="72">
        <v>84811.612903225803</v>
      </c>
      <c r="I144" s="78">
        <v>0.19</v>
      </c>
      <c r="J144" s="79">
        <f t="shared" si="7"/>
        <v>100925.81935483871</v>
      </c>
    </row>
    <row r="145" spans="1:10" ht="13" x14ac:dyDescent="0.25">
      <c r="A145" s="60" t="s">
        <v>2192</v>
      </c>
      <c r="B145" s="61" t="s">
        <v>2172</v>
      </c>
      <c r="C145" s="67" t="s">
        <v>1850</v>
      </c>
      <c r="D145" s="67" t="s">
        <v>2193</v>
      </c>
      <c r="E145" s="67" t="s">
        <v>2194</v>
      </c>
      <c r="F145" s="62" t="s">
        <v>2195</v>
      </c>
      <c r="G145" s="63" t="s">
        <v>74</v>
      </c>
      <c r="H145" s="72">
        <v>113832.25806451612</v>
      </c>
      <c r="I145" s="78">
        <v>0.19</v>
      </c>
      <c r="J145" s="79">
        <f t="shared" si="7"/>
        <v>135460.38709677418</v>
      </c>
    </row>
    <row r="146" spans="1:10" ht="13" x14ac:dyDescent="0.25">
      <c r="A146" s="60" t="s">
        <v>2196</v>
      </c>
      <c r="B146" s="61" t="s">
        <v>2172</v>
      </c>
      <c r="C146" s="67" t="s">
        <v>1850</v>
      </c>
      <c r="D146" s="67" t="s">
        <v>1850</v>
      </c>
      <c r="E146" s="67" t="s">
        <v>2197</v>
      </c>
      <c r="F146" s="62" t="s">
        <v>1850</v>
      </c>
      <c r="G146" s="63" t="s">
        <v>74</v>
      </c>
      <c r="H146" s="72">
        <v>159847.74193548388</v>
      </c>
      <c r="I146" s="78">
        <v>0.19</v>
      </c>
      <c r="J146" s="79">
        <f t="shared" si="7"/>
        <v>190218.81290322583</v>
      </c>
    </row>
    <row r="147" spans="1:10" ht="26" x14ac:dyDescent="0.25">
      <c r="A147" s="60" t="s">
        <v>2198</v>
      </c>
      <c r="B147" s="61" t="s">
        <v>2172</v>
      </c>
      <c r="C147" s="67" t="s">
        <v>1850</v>
      </c>
      <c r="D147" s="67" t="s">
        <v>1850</v>
      </c>
      <c r="E147" s="67" t="s">
        <v>2199</v>
      </c>
      <c r="F147" s="62" t="s">
        <v>1850</v>
      </c>
      <c r="G147" s="63" t="s">
        <v>74</v>
      </c>
      <c r="H147" s="72">
        <v>73910.967741935485</v>
      </c>
      <c r="I147" s="78">
        <v>0.19</v>
      </c>
      <c r="J147" s="79">
        <f t="shared" si="7"/>
        <v>87954.051612903233</v>
      </c>
    </row>
    <row r="148" spans="1:10" ht="13" x14ac:dyDescent="0.25">
      <c r="A148" s="60" t="s">
        <v>2200</v>
      </c>
      <c r="B148" s="61" t="s">
        <v>2172</v>
      </c>
      <c r="C148" s="80" t="s">
        <v>1880</v>
      </c>
      <c r="D148" s="67" t="s">
        <v>2193</v>
      </c>
      <c r="E148" s="67" t="s">
        <v>2201</v>
      </c>
      <c r="F148" s="81" t="s">
        <v>1880</v>
      </c>
      <c r="G148" s="63" t="s">
        <v>74</v>
      </c>
      <c r="H148" s="72">
        <v>275930.32258064515</v>
      </c>
      <c r="I148" s="78">
        <v>0.19</v>
      </c>
      <c r="J148" s="79">
        <f t="shared" si="7"/>
        <v>328357.08387096773</v>
      </c>
    </row>
    <row r="149" spans="1:10" ht="13" x14ac:dyDescent="0.25">
      <c r="A149" s="60" t="s">
        <v>2202</v>
      </c>
      <c r="B149" s="61" t="s">
        <v>2172</v>
      </c>
      <c r="C149" s="80" t="s">
        <v>1880</v>
      </c>
      <c r="D149" s="67" t="s">
        <v>2193</v>
      </c>
      <c r="E149" s="67" t="s">
        <v>2203</v>
      </c>
      <c r="F149" s="81" t="s">
        <v>1880</v>
      </c>
      <c r="G149" s="63" t="s">
        <v>74</v>
      </c>
      <c r="H149" s="72">
        <v>229636.12903225806</v>
      </c>
      <c r="I149" s="78">
        <v>0.19</v>
      </c>
      <c r="J149" s="79">
        <f t="shared" si="7"/>
        <v>273266.99354838708</v>
      </c>
    </row>
    <row r="150" spans="1:10" ht="13" x14ac:dyDescent="0.25">
      <c r="A150" s="60" t="s">
        <v>2204</v>
      </c>
      <c r="B150" s="61" t="s">
        <v>2172</v>
      </c>
      <c r="C150" s="80" t="s">
        <v>1880</v>
      </c>
      <c r="D150" s="67" t="s">
        <v>1850</v>
      </c>
      <c r="E150" s="67" t="s">
        <v>2205</v>
      </c>
      <c r="F150" s="62" t="s">
        <v>1850</v>
      </c>
      <c r="G150" s="63" t="s">
        <v>74</v>
      </c>
      <c r="H150" s="72">
        <v>4397064.5161290318</v>
      </c>
      <c r="I150" s="78">
        <v>0.19</v>
      </c>
      <c r="J150" s="79">
        <f t="shared" si="7"/>
        <v>5232506.7741935477</v>
      </c>
    </row>
    <row r="151" spans="1:10" ht="13" x14ac:dyDescent="0.25">
      <c r="A151" s="60" t="s">
        <v>2206</v>
      </c>
      <c r="B151" s="61" t="s">
        <v>2172</v>
      </c>
      <c r="C151" s="80" t="s">
        <v>1880</v>
      </c>
      <c r="D151" s="67" t="s">
        <v>1850</v>
      </c>
      <c r="E151" s="67" t="s">
        <v>2207</v>
      </c>
      <c r="F151" s="62" t="s">
        <v>1850</v>
      </c>
      <c r="G151" s="63" t="s">
        <v>74</v>
      </c>
      <c r="H151" s="72">
        <v>1290.3225806451612</v>
      </c>
      <c r="I151" s="78">
        <v>0.19</v>
      </c>
      <c r="J151" s="79">
        <f t="shared" si="7"/>
        <v>1535.483870967742</v>
      </c>
    </row>
    <row r="152" spans="1:10" ht="13" x14ac:dyDescent="0.25">
      <c r="A152" s="60" t="s">
        <v>2208</v>
      </c>
      <c r="B152" s="61" t="s">
        <v>2172</v>
      </c>
      <c r="C152" s="80" t="s">
        <v>1880</v>
      </c>
      <c r="D152" s="67" t="s">
        <v>2209</v>
      </c>
      <c r="E152" s="67" t="s">
        <v>2210</v>
      </c>
      <c r="F152" s="62" t="s">
        <v>2211</v>
      </c>
      <c r="G152" s="63" t="s">
        <v>74</v>
      </c>
      <c r="H152" s="72">
        <v>164803.87096774194</v>
      </c>
      <c r="I152" s="78">
        <v>0.19</v>
      </c>
      <c r="J152" s="79">
        <f t="shared" si="7"/>
        <v>196116.6064516129</v>
      </c>
    </row>
    <row r="153" spans="1:10" ht="13" x14ac:dyDescent="0.25">
      <c r="A153" s="60" t="s">
        <v>2212</v>
      </c>
      <c r="B153" s="61" t="s">
        <v>2172</v>
      </c>
      <c r="C153" s="80" t="s">
        <v>1880</v>
      </c>
      <c r="D153" s="67" t="s">
        <v>1850</v>
      </c>
      <c r="E153" s="67" t="s">
        <v>2213</v>
      </c>
      <c r="F153" s="62" t="s">
        <v>1850</v>
      </c>
      <c r="G153" s="63" t="s">
        <v>74</v>
      </c>
      <c r="H153" s="72">
        <v>205850.32258064515</v>
      </c>
      <c r="I153" s="78">
        <v>0.19</v>
      </c>
      <c r="J153" s="79">
        <f t="shared" si="7"/>
        <v>244961.88387096772</v>
      </c>
    </row>
    <row r="154" spans="1:10" ht="26" x14ac:dyDescent="0.25">
      <c r="A154" s="60" t="s">
        <v>2214</v>
      </c>
      <c r="B154" s="61" t="s">
        <v>2172</v>
      </c>
      <c r="C154" s="80" t="s">
        <v>1880</v>
      </c>
      <c r="D154" s="67" t="s">
        <v>1850</v>
      </c>
      <c r="E154" s="67" t="s">
        <v>2215</v>
      </c>
      <c r="F154" s="62" t="s">
        <v>1850</v>
      </c>
      <c r="G154" s="63" t="s">
        <v>74</v>
      </c>
      <c r="H154" s="72">
        <v>32574.193548387095</v>
      </c>
      <c r="I154" s="78">
        <v>0.19</v>
      </c>
      <c r="J154" s="79">
        <f t="shared" si="7"/>
        <v>38763.290322580644</v>
      </c>
    </row>
    <row r="155" spans="1:10" ht="13" x14ac:dyDescent="0.25">
      <c r="A155" s="60" t="s">
        <v>2216</v>
      </c>
      <c r="B155" s="61" t="s">
        <v>2172</v>
      </c>
      <c r="C155" s="80" t="s">
        <v>1880</v>
      </c>
      <c r="D155" s="67" t="s">
        <v>2217</v>
      </c>
      <c r="E155" s="67" t="s">
        <v>2218</v>
      </c>
      <c r="F155" s="62" t="s">
        <v>1850</v>
      </c>
      <c r="G155" s="63" t="s">
        <v>74</v>
      </c>
      <c r="H155" s="72">
        <v>894176.77419354836</v>
      </c>
      <c r="I155" s="78">
        <v>0.19</v>
      </c>
      <c r="J155" s="79">
        <f t="shared" si="7"/>
        <v>1064070.3612903226</v>
      </c>
    </row>
    <row r="156" spans="1:10" ht="13" x14ac:dyDescent="0.25">
      <c r="A156" s="60" t="s">
        <v>2219</v>
      </c>
      <c r="B156" s="61" t="s">
        <v>2220</v>
      </c>
      <c r="C156" s="67" t="s">
        <v>1850</v>
      </c>
      <c r="D156" s="67" t="s">
        <v>2221</v>
      </c>
      <c r="E156" s="67" t="s">
        <v>2222</v>
      </c>
      <c r="F156" s="62" t="s">
        <v>2221</v>
      </c>
      <c r="G156" s="63" t="s">
        <v>74</v>
      </c>
      <c r="H156" s="72">
        <v>56924054.193548389</v>
      </c>
      <c r="I156" s="78">
        <v>0.19</v>
      </c>
      <c r="J156" s="79">
        <f t="shared" ref="J156:J157" si="8">(H156*I156)+H156</f>
        <v>67739624.49032259</v>
      </c>
    </row>
    <row r="157" spans="1:10" ht="13" x14ac:dyDescent="0.25">
      <c r="A157" s="60" t="s">
        <v>2223</v>
      </c>
      <c r="B157" s="61" t="s">
        <v>2220</v>
      </c>
      <c r="C157" s="67" t="s">
        <v>1850</v>
      </c>
      <c r="D157" s="67" t="s">
        <v>1850</v>
      </c>
      <c r="E157" s="67" t="s">
        <v>2224</v>
      </c>
      <c r="F157" s="62" t="s">
        <v>1850</v>
      </c>
      <c r="G157" s="63" t="s">
        <v>74</v>
      </c>
      <c r="H157" s="72">
        <v>70285410.32258065</v>
      </c>
      <c r="I157" s="78">
        <v>0.19</v>
      </c>
      <c r="J157" s="79">
        <f t="shared" si="8"/>
        <v>83639638.28387098</v>
      </c>
    </row>
    <row r="158" spans="1:10" ht="13" x14ac:dyDescent="0.25">
      <c r="A158" s="60" t="s">
        <v>2225</v>
      </c>
      <c r="B158" s="61" t="s">
        <v>2226</v>
      </c>
      <c r="C158" s="67" t="s">
        <v>2227</v>
      </c>
      <c r="D158" s="67" t="s">
        <v>1850</v>
      </c>
      <c r="E158" s="67" t="s">
        <v>2228</v>
      </c>
      <c r="F158" s="62" t="s">
        <v>1850</v>
      </c>
      <c r="G158" s="63" t="s">
        <v>74</v>
      </c>
      <c r="H158" s="72">
        <v>1022437.4193548387</v>
      </c>
      <c r="I158" s="78">
        <v>0.19</v>
      </c>
      <c r="J158" s="79">
        <f t="shared" ref="J158:J169" si="9">(H158*I158)+H158</f>
        <v>1216700.5290322581</v>
      </c>
    </row>
    <row r="159" spans="1:10" ht="26" x14ac:dyDescent="0.25">
      <c r="A159" s="60" t="s">
        <v>2229</v>
      </c>
      <c r="B159" s="61" t="s">
        <v>2226</v>
      </c>
      <c r="C159" s="67" t="s">
        <v>1850</v>
      </c>
      <c r="D159" s="67" t="s">
        <v>2230</v>
      </c>
      <c r="E159" s="67" t="s">
        <v>2231</v>
      </c>
      <c r="F159" s="62" t="s">
        <v>2232</v>
      </c>
      <c r="G159" s="63" t="s">
        <v>74</v>
      </c>
      <c r="H159" s="72">
        <v>237565.16129032258</v>
      </c>
      <c r="I159" s="78">
        <v>0.19</v>
      </c>
      <c r="J159" s="79">
        <f t="shared" si="9"/>
        <v>282702.54193548387</v>
      </c>
    </row>
    <row r="160" spans="1:10" ht="13" x14ac:dyDescent="0.25">
      <c r="A160" s="60" t="s">
        <v>2233</v>
      </c>
      <c r="B160" s="61" t="s">
        <v>2226</v>
      </c>
      <c r="C160" s="67" t="s">
        <v>1850</v>
      </c>
      <c r="D160" s="67" t="s">
        <v>2234</v>
      </c>
      <c r="E160" s="67" t="s">
        <v>2235</v>
      </c>
      <c r="F160" s="62" t="s">
        <v>1850</v>
      </c>
      <c r="G160" s="63" t="s">
        <v>74</v>
      </c>
      <c r="H160" s="72">
        <v>1188645.1612903224</v>
      </c>
      <c r="I160" s="78">
        <v>0.19</v>
      </c>
      <c r="J160" s="79">
        <f t="shared" si="9"/>
        <v>1414487.7419354836</v>
      </c>
    </row>
    <row r="161" spans="1:10" ht="13" x14ac:dyDescent="0.25">
      <c r="A161" s="60" t="s">
        <v>2236</v>
      </c>
      <c r="B161" s="61" t="s">
        <v>2226</v>
      </c>
      <c r="C161" s="67" t="s">
        <v>1850</v>
      </c>
      <c r="D161" s="67" t="s">
        <v>2237</v>
      </c>
      <c r="E161" s="67" t="s">
        <v>2238</v>
      </c>
      <c r="F161" s="62" t="s">
        <v>1850</v>
      </c>
      <c r="G161" s="63" t="s">
        <v>74</v>
      </c>
      <c r="H161" s="72">
        <v>526936.77419354836</v>
      </c>
      <c r="I161" s="78">
        <v>0.19</v>
      </c>
      <c r="J161" s="79">
        <f t="shared" si="9"/>
        <v>627054.76129032252</v>
      </c>
    </row>
    <row r="162" spans="1:10" ht="13" x14ac:dyDescent="0.25">
      <c r="A162" s="60" t="s">
        <v>2239</v>
      </c>
      <c r="B162" s="61" t="s">
        <v>2226</v>
      </c>
      <c r="C162" s="67" t="s">
        <v>1850</v>
      </c>
      <c r="D162" s="67" t="s">
        <v>2240</v>
      </c>
      <c r="E162" s="67" t="s">
        <v>2241</v>
      </c>
      <c r="F162" s="62" t="s">
        <v>1850</v>
      </c>
      <c r="G162" s="63" t="s">
        <v>74</v>
      </c>
      <c r="H162" s="72">
        <v>119080</v>
      </c>
      <c r="I162" s="78">
        <v>0.19</v>
      </c>
      <c r="J162" s="79">
        <f t="shared" si="9"/>
        <v>141705.20000000001</v>
      </c>
    </row>
    <row r="163" spans="1:10" ht="13" x14ac:dyDescent="0.25">
      <c r="A163" s="60" t="s">
        <v>2242</v>
      </c>
      <c r="B163" s="61" t="s">
        <v>2226</v>
      </c>
      <c r="C163" s="67" t="s">
        <v>2243</v>
      </c>
      <c r="D163" s="67" t="s">
        <v>1850</v>
      </c>
      <c r="E163" s="67" t="s">
        <v>2244</v>
      </c>
      <c r="F163" s="62" t="s">
        <v>1850</v>
      </c>
      <c r="G163" s="63" t="s">
        <v>74</v>
      </c>
      <c r="H163" s="72">
        <v>1227010.3225806451</v>
      </c>
      <c r="I163" s="78">
        <v>0.19</v>
      </c>
      <c r="J163" s="79">
        <f t="shared" si="9"/>
        <v>1460142.2838709676</v>
      </c>
    </row>
    <row r="164" spans="1:10" ht="13" x14ac:dyDescent="0.25">
      <c r="A164" s="60" t="s">
        <v>2245</v>
      </c>
      <c r="B164" s="61" t="s">
        <v>2226</v>
      </c>
      <c r="C164" s="67" t="s">
        <v>1850</v>
      </c>
      <c r="D164" s="67" t="s">
        <v>1850</v>
      </c>
      <c r="E164" s="67" t="s">
        <v>2246</v>
      </c>
      <c r="F164" s="62" t="s">
        <v>1850</v>
      </c>
      <c r="G164" s="63" t="s">
        <v>74</v>
      </c>
      <c r="H164" s="72">
        <v>330291.61290322582</v>
      </c>
      <c r="I164" s="78">
        <v>0.19</v>
      </c>
      <c r="J164" s="79">
        <f t="shared" si="9"/>
        <v>393047.0193548387</v>
      </c>
    </row>
    <row r="165" spans="1:10" ht="13" x14ac:dyDescent="0.25">
      <c r="A165" s="60" t="s">
        <v>2247</v>
      </c>
      <c r="B165" s="61" t="s">
        <v>2226</v>
      </c>
      <c r="C165" s="67" t="s">
        <v>1850</v>
      </c>
      <c r="D165" s="67" t="s">
        <v>1850</v>
      </c>
      <c r="E165" s="67" t="s">
        <v>2248</v>
      </c>
      <c r="F165" s="62" t="s">
        <v>1850</v>
      </c>
      <c r="G165" s="63" t="s">
        <v>74</v>
      </c>
      <c r="H165" s="72">
        <v>1503775.4838709678</v>
      </c>
      <c r="I165" s="78">
        <v>0.19</v>
      </c>
      <c r="J165" s="79">
        <f t="shared" si="9"/>
        <v>1789492.8258064515</v>
      </c>
    </row>
    <row r="166" spans="1:10" ht="13" x14ac:dyDescent="0.25">
      <c r="A166" s="60" t="s">
        <v>2249</v>
      </c>
      <c r="B166" s="61" t="s">
        <v>2226</v>
      </c>
      <c r="C166" s="67" t="s">
        <v>1850</v>
      </c>
      <c r="D166" s="67" t="s">
        <v>1850</v>
      </c>
      <c r="E166" s="67" t="s">
        <v>2250</v>
      </c>
      <c r="F166" s="62" t="s">
        <v>1850</v>
      </c>
      <c r="G166" s="63" t="s">
        <v>74</v>
      </c>
      <c r="H166" s="72">
        <v>1503775.4838709678</v>
      </c>
      <c r="I166" s="78">
        <v>0.19</v>
      </c>
      <c r="J166" s="79">
        <f t="shared" si="9"/>
        <v>1789492.8258064515</v>
      </c>
    </row>
    <row r="167" spans="1:10" ht="13" x14ac:dyDescent="0.25">
      <c r="A167" s="60" t="s">
        <v>2251</v>
      </c>
      <c r="B167" s="61" t="s">
        <v>2226</v>
      </c>
      <c r="C167" s="67" t="s">
        <v>1850</v>
      </c>
      <c r="D167" s="67" t="s">
        <v>1850</v>
      </c>
      <c r="E167" s="67" t="s">
        <v>2252</v>
      </c>
      <c r="F167" s="62" t="s">
        <v>2253</v>
      </c>
      <c r="G167" s="63" t="s">
        <v>74</v>
      </c>
      <c r="H167" s="72">
        <v>1201750.9677419355</v>
      </c>
      <c r="I167" s="78">
        <v>0.19</v>
      </c>
      <c r="J167" s="79">
        <f t="shared" si="9"/>
        <v>1430083.6516129032</v>
      </c>
    </row>
    <row r="168" spans="1:10" ht="13" x14ac:dyDescent="0.25">
      <c r="A168" s="60" t="s">
        <v>2254</v>
      </c>
      <c r="B168" s="61" t="s">
        <v>2226</v>
      </c>
      <c r="C168" s="67" t="s">
        <v>1850</v>
      </c>
      <c r="D168" s="67" t="s">
        <v>2255</v>
      </c>
      <c r="E168" s="67" t="s">
        <v>2256</v>
      </c>
      <c r="F168" s="62" t="s">
        <v>2255</v>
      </c>
      <c r="G168" s="63" t="s">
        <v>74</v>
      </c>
      <c r="H168" s="72">
        <v>268043.87096774194</v>
      </c>
      <c r="I168" s="78">
        <v>0.19</v>
      </c>
      <c r="J168" s="79">
        <f t="shared" si="9"/>
        <v>318972.20645161293</v>
      </c>
    </row>
    <row r="169" spans="1:10" ht="13" x14ac:dyDescent="0.25">
      <c r="A169" s="60" t="s">
        <v>2257</v>
      </c>
      <c r="B169" s="61" t="s">
        <v>2226</v>
      </c>
      <c r="C169" s="67" t="s">
        <v>1850</v>
      </c>
      <c r="D169" s="67" t="s">
        <v>2258</v>
      </c>
      <c r="E169" s="67" t="s">
        <v>2259</v>
      </c>
      <c r="F169" s="62" t="s">
        <v>2258</v>
      </c>
      <c r="G169" s="63" t="s">
        <v>74</v>
      </c>
      <c r="H169" s="72">
        <v>204320</v>
      </c>
      <c r="I169" s="78">
        <v>0.19</v>
      </c>
      <c r="J169" s="79">
        <f t="shared" si="9"/>
        <v>243140.8</v>
      </c>
    </row>
    <row r="170" spans="1:10" ht="13" x14ac:dyDescent="0.25">
      <c r="A170" s="60" t="s">
        <v>2260</v>
      </c>
      <c r="B170" s="67" t="s">
        <v>2261</v>
      </c>
      <c r="C170" s="67" t="s">
        <v>1850</v>
      </c>
      <c r="D170" s="67" t="s">
        <v>2262</v>
      </c>
      <c r="E170" s="67" t="s">
        <v>2263</v>
      </c>
      <c r="F170" s="62" t="s">
        <v>2262</v>
      </c>
      <c r="G170" s="63" t="s">
        <v>74</v>
      </c>
      <c r="H170" s="72">
        <v>1977038.7096774194</v>
      </c>
      <c r="I170" s="78">
        <v>0.19</v>
      </c>
      <c r="J170" s="79">
        <f t="shared" ref="J170:J174" si="10">(H170*I170)+H170</f>
        <v>2352676.064516129</v>
      </c>
    </row>
    <row r="171" spans="1:10" ht="13" x14ac:dyDescent="0.25">
      <c r="A171" s="60" t="s">
        <v>2264</v>
      </c>
      <c r="B171" s="67" t="s">
        <v>2261</v>
      </c>
      <c r="C171" s="67" t="s">
        <v>1850</v>
      </c>
      <c r="D171" s="67" t="s">
        <v>2265</v>
      </c>
      <c r="E171" s="67" t="s">
        <v>2266</v>
      </c>
      <c r="F171" s="62" t="s">
        <v>2265</v>
      </c>
      <c r="G171" s="63" t="s">
        <v>74</v>
      </c>
      <c r="H171" s="72">
        <v>509738.06451612903</v>
      </c>
      <c r="I171" s="78">
        <v>0.19</v>
      </c>
      <c r="J171" s="79">
        <f t="shared" si="10"/>
        <v>606588.29677419353</v>
      </c>
    </row>
    <row r="172" spans="1:10" ht="13" x14ac:dyDescent="0.25">
      <c r="A172" s="60" t="s">
        <v>2267</v>
      </c>
      <c r="B172" s="67" t="s">
        <v>2268</v>
      </c>
      <c r="C172" s="67" t="s">
        <v>1850</v>
      </c>
      <c r="D172" s="67" t="s">
        <v>2269</v>
      </c>
      <c r="E172" s="67" t="s">
        <v>2270</v>
      </c>
      <c r="F172" s="62" t="s">
        <v>2269</v>
      </c>
      <c r="G172" s="63" t="s">
        <v>74</v>
      </c>
      <c r="H172" s="72">
        <v>104406.45161290323</v>
      </c>
      <c r="I172" s="78">
        <v>0.19</v>
      </c>
      <c r="J172" s="79">
        <f t="shared" si="10"/>
        <v>124243.67741935485</v>
      </c>
    </row>
    <row r="173" spans="1:10" ht="13" x14ac:dyDescent="0.25">
      <c r="A173" s="60" t="s">
        <v>2271</v>
      </c>
      <c r="B173" s="67" t="s">
        <v>2272</v>
      </c>
      <c r="C173" s="67" t="s">
        <v>2272</v>
      </c>
      <c r="D173" s="67" t="s">
        <v>2273</v>
      </c>
      <c r="E173" s="67" t="s">
        <v>2274</v>
      </c>
      <c r="F173" s="62" t="s">
        <v>2273</v>
      </c>
      <c r="G173" s="63" t="s">
        <v>74</v>
      </c>
      <c r="H173" s="72">
        <v>116621.93548387097</v>
      </c>
      <c r="I173" s="78">
        <v>0.19</v>
      </c>
      <c r="J173" s="79">
        <f t="shared" si="10"/>
        <v>138780.10322580647</v>
      </c>
    </row>
    <row r="174" spans="1:10" ht="13" x14ac:dyDescent="0.25">
      <c r="A174" s="60" t="s">
        <v>2275</v>
      </c>
      <c r="B174" s="67" t="s">
        <v>2276</v>
      </c>
      <c r="C174" s="67" t="s">
        <v>2277</v>
      </c>
      <c r="D174" s="67" t="s">
        <v>1850</v>
      </c>
      <c r="E174" s="67" t="s">
        <v>2278</v>
      </c>
      <c r="F174" s="62" t="s">
        <v>1850</v>
      </c>
      <c r="G174" s="63" t="s">
        <v>74</v>
      </c>
      <c r="H174" s="72">
        <v>74028.387096774197</v>
      </c>
      <c r="I174" s="78">
        <v>0.19</v>
      </c>
      <c r="J174" s="79">
        <f t="shared" si="10"/>
        <v>88093.7806451613</v>
      </c>
    </row>
    <row r="175" spans="1:10" ht="13" x14ac:dyDescent="0.25">
      <c r="A175" s="60" t="s">
        <v>2279</v>
      </c>
      <c r="B175" s="61" t="s">
        <v>2280</v>
      </c>
      <c r="C175" s="67" t="s">
        <v>1850</v>
      </c>
      <c r="D175" s="67" t="s">
        <v>1850</v>
      </c>
      <c r="E175" s="67" t="s">
        <v>2281</v>
      </c>
      <c r="F175" s="62" t="s">
        <v>1850</v>
      </c>
      <c r="G175" s="63" t="s">
        <v>74</v>
      </c>
      <c r="H175" s="72">
        <v>23229.677419354837</v>
      </c>
      <c r="I175" s="78">
        <v>0.19</v>
      </c>
      <c r="J175" s="79">
        <f t="shared" ref="J175:J238" si="11">(H175*I175)+H175</f>
        <v>27643.316129032257</v>
      </c>
    </row>
    <row r="176" spans="1:10" ht="13" x14ac:dyDescent="0.25">
      <c r="A176" s="60" t="s">
        <v>2282</v>
      </c>
      <c r="B176" s="61" t="s">
        <v>2280</v>
      </c>
      <c r="C176" s="67" t="s">
        <v>1850</v>
      </c>
      <c r="D176" s="67" t="s">
        <v>1850</v>
      </c>
      <c r="E176" s="67" t="s">
        <v>2283</v>
      </c>
      <c r="F176" s="62" t="s">
        <v>1850</v>
      </c>
      <c r="G176" s="63" t="s">
        <v>74</v>
      </c>
      <c r="H176" s="72">
        <v>1567.741935483871</v>
      </c>
      <c r="I176" s="78">
        <v>0.19</v>
      </c>
      <c r="J176" s="79">
        <f t="shared" si="11"/>
        <v>1865.6129032258063</v>
      </c>
    </row>
    <row r="177" spans="1:10" ht="13" x14ac:dyDescent="0.25">
      <c r="A177" s="60" t="s">
        <v>2284</v>
      </c>
      <c r="B177" s="61" t="s">
        <v>2280</v>
      </c>
      <c r="C177" s="67" t="s">
        <v>1850</v>
      </c>
      <c r="D177" s="67" t="s">
        <v>1850</v>
      </c>
      <c r="E177" s="67" t="s">
        <v>2285</v>
      </c>
      <c r="F177" s="62" t="s">
        <v>1850</v>
      </c>
      <c r="G177" s="63" t="s">
        <v>74</v>
      </c>
      <c r="H177" s="72">
        <v>2276.1290322580644</v>
      </c>
      <c r="I177" s="78">
        <v>0.19</v>
      </c>
      <c r="J177" s="79">
        <f t="shared" si="11"/>
        <v>2708.5935483870967</v>
      </c>
    </row>
    <row r="178" spans="1:10" ht="13" x14ac:dyDescent="0.25">
      <c r="A178" s="60" t="s">
        <v>2286</v>
      </c>
      <c r="B178" s="61" t="s">
        <v>2280</v>
      </c>
      <c r="C178" s="67" t="s">
        <v>1850</v>
      </c>
      <c r="D178" s="67" t="s">
        <v>1850</v>
      </c>
      <c r="E178" s="67" t="s">
        <v>2287</v>
      </c>
      <c r="F178" s="62" t="s">
        <v>1850</v>
      </c>
      <c r="G178" s="63" t="s">
        <v>74</v>
      </c>
      <c r="H178" s="72">
        <v>9496.7741935483864</v>
      </c>
      <c r="I178" s="78">
        <v>0.19</v>
      </c>
      <c r="J178" s="79">
        <f t="shared" si="11"/>
        <v>11301.16129032258</v>
      </c>
    </row>
    <row r="179" spans="1:10" ht="13" x14ac:dyDescent="0.25">
      <c r="A179" s="60" t="s">
        <v>2288</v>
      </c>
      <c r="B179" s="61" t="s">
        <v>2280</v>
      </c>
      <c r="C179" s="67" t="s">
        <v>1850</v>
      </c>
      <c r="D179" s="67" t="s">
        <v>1850</v>
      </c>
      <c r="E179" s="67" t="s">
        <v>2289</v>
      </c>
      <c r="F179" s="62" t="s">
        <v>1850</v>
      </c>
      <c r="G179" s="63" t="s">
        <v>74</v>
      </c>
      <c r="H179" s="72">
        <v>49708.38709677419</v>
      </c>
      <c r="I179" s="78">
        <v>0.19</v>
      </c>
      <c r="J179" s="79">
        <f t="shared" si="11"/>
        <v>59152.980645161282</v>
      </c>
    </row>
    <row r="180" spans="1:10" ht="13" x14ac:dyDescent="0.25">
      <c r="A180" s="60" t="s">
        <v>2290</v>
      </c>
      <c r="B180" s="61" t="s">
        <v>2280</v>
      </c>
      <c r="C180" s="67" t="s">
        <v>1850</v>
      </c>
      <c r="D180" s="67" t="s">
        <v>1850</v>
      </c>
      <c r="E180" s="67" t="s">
        <v>2291</v>
      </c>
      <c r="F180" s="62" t="s">
        <v>1850</v>
      </c>
      <c r="G180" s="63" t="s">
        <v>74</v>
      </c>
      <c r="H180" s="72">
        <v>13037.41935483871</v>
      </c>
      <c r="I180" s="78">
        <v>0.19</v>
      </c>
      <c r="J180" s="79">
        <f t="shared" si="11"/>
        <v>15514.529032258066</v>
      </c>
    </row>
    <row r="181" spans="1:10" ht="13" x14ac:dyDescent="0.25">
      <c r="A181" s="60" t="s">
        <v>2292</v>
      </c>
      <c r="B181" s="61" t="s">
        <v>2280</v>
      </c>
      <c r="C181" s="67" t="s">
        <v>1850</v>
      </c>
      <c r="D181" s="67" t="s">
        <v>1850</v>
      </c>
      <c r="E181" s="67" t="s">
        <v>2293</v>
      </c>
      <c r="F181" s="62" t="s">
        <v>1850</v>
      </c>
      <c r="G181" s="63" t="s">
        <v>74</v>
      </c>
      <c r="H181" s="72">
        <v>25783.225806451614</v>
      </c>
      <c r="I181" s="78">
        <v>0.19</v>
      </c>
      <c r="J181" s="79">
        <f t="shared" si="11"/>
        <v>30682.038709677421</v>
      </c>
    </row>
    <row r="182" spans="1:10" ht="26" x14ac:dyDescent="0.25">
      <c r="A182" s="60" t="s">
        <v>2294</v>
      </c>
      <c r="B182" s="61" t="s">
        <v>2280</v>
      </c>
      <c r="C182" s="67" t="s">
        <v>1850</v>
      </c>
      <c r="D182" s="67" t="s">
        <v>1850</v>
      </c>
      <c r="E182" s="67" t="s">
        <v>2295</v>
      </c>
      <c r="F182" s="62" t="s">
        <v>1850</v>
      </c>
      <c r="G182" s="63" t="s">
        <v>74</v>
      </c>
      <c r="H182" s="72">
        <v>249741.93548387097</v>
      </c>
      <c r="I182" s="78">
        <v>0.19</v>
      </c>
      <c r="J182" s="79">
        <f t="shared" si="11"/>
        <v>297192.90322580643</v>
      </c>
    </row>
    <row r="183" spans="1:10" ht="13" x14ac:dyDescent="0.25">
      <c r="A183" s="60" t="s">
        <v>2296</v>
      </c>
      <c r="B183" s="61" t="s">
        <v>2280</v>
      </c>
      <c r="C183" s="67" t="s">
        <v>1850</v>
      </c>
      <c r="D183" s="67" t="s">
        <v>1850</v>
      </c>
      <c r="E183" s="67" t="s">
        <v>2297</v>
      </c>
      <c r="F183" s="62" t="s">
        <v>1850</v>
      </c>
      <c r="G183" s="63" t="s">
        <v>74</v>
      </c>
      <c r="H183" s="72">
        <v>81270.967741935485</v>
      </c>
      <c r="I183" s="78">
        <v>0.19</v>
      </c>
      <c r="J183" s="79">
        <f t="shared" si="11"/>
        <v>96712.451612903227</v>
      </c>
    </row>
    <row r="184" spans="1:10" ht="13" x14ac:dyDescent="0.25">
      <c r="A184" s="60" t="s">
        <v>2298</v>
      </c>
      <c r="B184" s="61" t="s">
        <v>2280</v>
      </c>
      <c r="C184" s="67" t="s">
        <v>1850</v>
      </c>
      <c r="D184" s="67" t="s">
        <v>1998</v>
      </c>
      <c r="E184" s="67" t="s">
        <v>2299</v>
      </c>
      <c r="F184" s="62" t="s">
        <v>1850</v>
      </c>
      <c r="G184" s="63" t="s">
        <v>74</v>
      </c>
      <c r="H184" s="72">
        <v>51402.580645161288</v>
      </c>
      <c r="I184" s="78">
        <v>0.19</v>
      </c>
      <c r="J184" s="79">
        <f t="shared" si="11"/>
        <v>61169.070967741936</v>
      </c>
    </row>
    <row r="185" spans="1:10" ht="13" x14ac:dyDescent="0.25">
      <c r="A185" s="60" t="s">
        <v>2300</v>
      </c>
      <c r="B185" s="61" t="s">
        <v>2280</v>
      </c>
      <c r="C185" s="67" t="s">
        <v>1850</v>
      </c>
      <c r="D185" s="67" t="s">
        <v>1850</v>
      </c>
      <c r="E185" s="67" t="s">
        <v>2301</v>
      </c>
      <c r="F185" s="62" t="s">
        <v>1850</v>
      </c>
      <c r="G185" s="63" t="s">
        <v>74</v>
      </c>
      <c r="H185" s="72">
        <v>40780.645161290318</v>
      </c>
      <c r="I185" s="78">
        <v>0.19</v>
      </c>
      <c r="J185" s="79">
        <f t="shared" si="11"/>
        <v>48528.967741935478</v>
      </c>
    </row>
    <row r="186" spans="1:10" ht="13" x14ac:dyDescent="0.25">
      <c r="A186" s="60" t="s">
        <v>2302</v>
      </c>
      <c r="B186" s="61" t="s">
        <v>2280</v>
      </c>
      <c r="C186" s="67" t="s">
        <v>1850</v>
      </c>
      <c r="D186" s="67" t="s">
        <v>1850</v>
      </c>
      <c r="E186" s="67" t="s">
        <v>2303</v>
      </c>
      <c r="F186" s="62" t="s">
        <v>2304</v>
      </c>
      <c r="G186" s="63" t="s">
        <v>74</v>
      </c>
      <c r="H186" s="72">
        <v>15300.645161290322</v>
      </c>
      <c r="I186" s="78">
        <v>0.19</v>
      </c>
      <c r="J186" s="79">
        <f t="shared" si="11"/>
        <v>18207.767741935484</v>
      </c>
    </row>
    <row r="187" spans="1:10" ht="13" x14ac:dyDescent="0.25">
      <c r="A187" s="60" t="s">
        <v>2305</v>
      </c>
      <c r="B187" s="61" t="s">
        <v>2280</v>
      </c>
      <c r="C187" s="67" t="s">
        <v>1850</v>
      </c>
      <c r="D187" s="67" t="s">
        <v>1850</v>
      </c>
      <c r="E187" s="67" t="s">
        <v>2306</v>
      </c>
      <c r="F187" s="62" t="s">
        <v>1850</v>
      </c>
      <c r="G187" s="63" t="s">
        <v>74</v>
      </c>
      <c r="H187" s="72">
        <v>2566.4516129032259</v>
      </c>
      <c r="I187" s="78">
        <v>0.19</v>
      </c>
      <c r="J187" s="79">
        <f t="shared" si="11"/>
        <v>3054.0774193548386</v>
      </c>
    </row>
    <row r="188" spans="1:10" ht="13" x14ac:dyDescent="0.25">
      <c r="A188" s="60" t="s">
        <v>2307</v>
      </c>
      <c r="B188" s="61" t="s">
        <v>2280</v>
      </c>
      <c r="C188" s="67" t="s">
        <v>1850</v>
      </c>
      <c r="D188" s="67" t="s">
        <v>1850</v>
      </c>
      <c r="E188" s="67" t="s">
        <v>2308</v>
      </c>
      <c r="F188" s="62" t="s">
        <v>1850</v>
      </c>
      <c r="G188" s="63" t="s">
        <v>74</v>
      </c>
      <c r="H188" s="72">
        <v>13314.838709677419</v>
      </c>
      <c r="I188" s="78">
        <v>0.19</v>
      </c>
      <c r="J188" s="79">
        <f t="shared" si="11"/>
        <v>15844.658064516128</v>
      </c>
    </row>
    <row r="189" spans="1:10" ht="13" x14ac:dyDescent="0.25">
      <c r="A189" s="60" t="s">
        <v>2309</v>
      </c>
      <c r="B189" s="61" t="s">
        <v>2280</v>
      </c>
      <c r="C189" s="67" t="s">
        <v>1850</v>
      </c>
      <c r="D189" s="67" t="s">
        <v>1850</v>
      </c>
      <c r="E189" s="67" t="s">
        <v>2310</v>
      </c>
      <c r="F189" s="62" t="s">
        <v>1850</v>
      </c>
      <c r="G189" s="63" t="s">
        <v>74</v>
      </c>
      <c r="H189" s="72">
        <v>33143.225806451614</v>
      </c>
      <c r="I189" s="78">
        <v>0.19</v>
      </c>
      <c r="J189" s="79">
        <f t="shared" si="11"/>
        <v>39440.438709677423</v>
      </c>
    </row>
    <row r="190" spans="1:10" ht="13" x14ac:dyDescent="0.25">
      <c r="A190" s="60" t="s">
        <v>2311</v>
      </c>
      <c r="B190" s="61" t="s">
        <v>2280</v>
      </c>
      <c r="C190" s="67" t="s">
        <v>1850</v>
      </c>
      <c r="D190" s="67" t="s">
        <v>1850</v>
      </c>
      <c r="E190" s="67" t="s">
        <v>2312</v>
      </c>
      <c r="F190" s="62" t="s">
        <v>1850</v>
      </c>
      <c r="G190" s="63" t="s">
        <v>74</v>
      </c>
      <c r="H190" s="72">
        <v>14731.612903225807</v>
      </c>
      <c r="I190" s="78">
        <v>0.19</v>
      </c>
      <c r="J190" s="79">
        <f t="shared" si="11"/>
        <v>17530.619354838709</v>
      </c>
    </row>
    <row r="191" spans="1:10" ht="13" x14ac:dyDescent="0.25">
      <c r="A191" s="60" t="s">
        <v>2313</v>
      </c>
      <c r="B191" s="61" t="s">
        <v>2280</v>
      </c>
      <c r="C191" s="67" t="s">
        <v>1850</v>
      </c>
      <c r="D191" s="67" t="s">
        <v>1850</v>
      </c>
      <c r="E191" s="67" t="s">
        <v>2314</v>
      </c>
      <c r="F191" s="62" t="s">
        <v>1850</v>
      </c>
      <c r="G191" s="63" t="s">
        <v>74</v>
      </c>
      <c r="H191" s="72">
        <v>11523029.677419355</v>
      </c>
      <c r="I191" s="78">
        <v>0.19</v>
      </c>
      <c r="J191" s="79">
        <f t="shared" si="11"/>
        <v>13712405.316129033</v>
      </c>
    </row>
    <row r="192" spans="1:10" ht="13" x14ac:dyDescent="0.25">
      <c r="A192" s="60" t="s">
        <v>2315</v>
      </c>
      <c r="B192" s="61" t="s">
        <v>2280</v>
      </c>
      <c r="C192" s="67" t="s">
        <v>1850</v>
      </c>
      <c r="D192" s="67" t="s">
        <v>1850</v>
      </c>
      <c r="E192" s="67" t="s">
        <v>2316</v>
      </c>
      <c r="F192" s="62" t="s">
        <v>1850</v>
      </c>
      <c r="G192" s="63" t="s">
        <v>74</v>
      </c>
      <c r="H192" s="72">
        <v>8080</v>
      </c>
      <c r="I192" s="78">
        <v>0.19</v>
      </c>
      <c r="J192" s="79">
        <f t="shared" si="11"/>
        <v>9615.2000000000007</v>
      </c>
    </row>
    <row r="193" spans="1:10" ht="13" x14ac:dyDescent="0.25">
      <c r="A193" s="60" t="s">
        <v>2317</v>
      </c>
      <c r="B193" s="61" t="s">
        <v>2280</v>
      </c>
      <c r="C193" s="67" t="s">
        <v>1850</v>
      </c>
      <c r="D193" s="67" t="s">
        <v>1850</v>
      </c>
      <c r="E193" s="67" t="s">
        <v>2318</v>
      </c>
      <c r="F193" s="81" t="s">
        <v>1880</v>
      </c>
      <c r="G193" s="63" t="s">
        <v>74</v>
      </c>
      <c r="H193" s="72">
        <v>48001.290322580644</v>
      </c>
      <c r="I193" s="78">
        <v>0.19</v>
      </c>
      <c r="J193" s="79">
        <f t="shared" si="11"/>
        <v>57121.535483870968</v>
      </c>
    </row>
    <row r="194" spans="1:10" ht="13" x14ac:dyDescent="0.25">
      <c r="A194" s="60" t="s">
        <v>2319</v>
      </c>
      <c r="B194" s="61" t="s">
        <v>2280</v>
      </c>
      <c r="C194" s="67" t="s">
        <v>1850</v>
      </c>
      <c r="D194" s="67" t="s">
        <v>1850</v>
      </c>
      <c r="E194" s="67" t="s">
        <v>2320</v>
      </c>
      <c r="F194" s="62" t="s">
        <v>1850</v>
      </c>
      <c r="G194" s="63" t="s">
        <v>74</v>
      </c>
      <c r="H194" s="72">
        <v>533878.70967741939</v>
      </c>
      <c r="I194" s="78">
        <v>0.19</v>
      </c>
      <c r="J194" s="79">
        <f t="shared" si="11"/>
        <v>635315.66451612907</v>
      </c>
    </row>
    <row r="195" spans="1:10" ht="13" x14ac:dyDescent="0.25">
      <c r="A195" s="60" t="s">
        <v>2321</v>
      </c>
      <c r="B195" s="61" t="s">
        <v>2280</v>
      </c>
      <c r="C195" s="67" t="s">
        <v>1850</v>
      </c>
      <c r="D195" s="67" t="s">
        <v>1850</v>
      </c>
      <c r="E195" s="67" t="s">
        <v>2322</v>
      </c>
      <c r="F195" s="81" t="s">
        <v>1880</v>
      </c>
      <c r="G195" s="63" t="s">
        <v>74</v>
      </c>
      <c r="H195" s="72">
        <v>472713.54838709679</v>
      </c>
      <c r="I195" s="78">
        <v>0.19</v>
      </c>
      <c r="J195" s="79">
        <f t="shared" si="11"/>
        <v>562529.12258064514</v>
      </c>
    </row>
    <row r="196" spans="1:10" ht="13" x14ac:dyDescent="0.25">
      <c r="A196" s="60" t="s">
        <v>2323</v>
      </c>
      <c r="B196" s="61" t="s">
        <v>2280</v>
      </c>
      <c r="C196" s="67" t="s">
        <v>1850</v>
      </c>
      <c r="D196" s="67" t="s">
        <v>1850</v>
      </c>
      <c r="E196" s="67" t="s">
        <v>2324</v>
      </c>
      <c r="F196" s="81" t="s">
        <v>1880</v>
      </c>
      <c r="G196" s="63" t="s">
        <v>74</v>
      </c>
      <c r="H196" s="72">
        <v>124454.19354838709</v>
      </c>
      <c r="I196" s="78">
        <v>0.19</v>
      </c>
      <c r="J196" s="79">
        <f t="shared" si="11"/>
        <v>148100.49032258065</v>
      </c>
    </row>
    <row r="197" spans="1:10" ht="13" x14ac:dyDescent="0.25">
      <c r="A197" s="60" t="s">
        <v>2325</v>
      </c>
      <c r="B197" s="61" t="s">
        <v>2280</v>
      </c>
      <c r="C197" s="67" t="s">
        <v>1850</v>
      </c>
      <c r="D197" s="67" t="s">
        <v>1850</v>
      </c>
      <c r="E197" s="67" t="s">
        <v>2326</v>
      </c>
      <c r="F197" s="81" t="s">
        <v>1880</v>
      </c>
      <c r="G197" s="63" t="s">
        <v>74</v>
      </c>
      <c r="H197" s="72">
        <v>39655.483870967742</v>
      </c>
      <c r="I197" s="78">
        <v>0.19</v>
      </c>
      <c r="J197" s="79">
        <f t="shared" si="11"/>
        <v>47190.025806451617</v>
      </c>
    </row>
    <row r="198" spans="1:10" ht="13" x14ac:dyDescent="0.25">
      <c r="A198" s="60" t="s">
        <v>2327</v>
      </c>
      <c r="B198" s="61" t="s">
        <v>2280</v>
      </c>
      <c r="C198" s="67" t="s">
        <v>1850</v>
      </c>
      <c r="D198" s="67" t="s">
        <v>1850</v>
      </c>
      <c r="E198" s="67" t="s">
        <v>2328</v>
      </c>
      <c r="F198" s="62" t="s">
        <v>1850</v>
      </c>
      <c r="G198" s="63" t="s">
        <v>74</v>
      </c>
      <c r="H198" s="72">
        <v>139.35483870967741</v>
      </c>
      <c r="I198" s="78">
        <v>0.19</v>
      </c>
      <c r="J198" s="79">
        <f t="shared" si="11"/>
        <v>165.83225806451611</v>
      </c>
    </row>
    <row r="199" spans="1:10" ht="13" x14ac:dyDescent="0.25">
      <c r="A199" s="60" t="s">
        <v>2329</v>
      </c>
      <c r="B199" s="61" t="s">
        <v>2280</v>
      </c>
      <c r="C199" s="67" t="s">
        <v>1850</v>
      </c>
      <c r="D199" s="67" t="s">
        <v>1850</v>
      </c>
      <c r="E199" s="67" t="s">
        <v>2330</v>
      </c>
      <c r="F199" s="62" t="s">
        <v>1850</v>
      </c>
      <c r="G199" s="63" t="s">
        <v>74</v>
      </c>
      <c r="H199" s="72">
        <v>6385.8064516129034</v>
      </c>
      <c r="I199" s="78">
        <v>0.19</v>
      </c>
      <c r="J199" s="79">
        <f t="shared" si="11"/>
        <v>7599.1096774193547</v>
      </c>
    </row>
    <row r="200" spans="1:10" ht="13" x14ac:dyDescent="0.25">
      <c r="A200" s="60" t="s">
        <v>2331</v>
      </c>
      <c r="B200" s="61" t="s">
        <v>2280</v>
      </c>
      <c r="C200" s="67" t="s">
        <v>1850</v>
      </c>
      <c r="D200" s="67" t="s">
        <v>1850</v>
      </c>
      <c r="E200" s="67" t="s">
        <v>2332</v>
      </c>
      <c r="F200" s="62" t="s">
        <v>1850</v>
      </c>
      <c r="G200" s="63" t="s">
        <v>74</v>
      </c>
      <c r="H200" s="72">
        <v>5108.3870967741932</v>
      </c>
      <c r="I200" s="78">
        <v>0.19</v>
      </c>
      <c r="J200" s="79">
        <f t="shared" si="11"/>
        <v>6078.9806451612894</v>
      </c>
    </row>
    <row r="201" spans="1:10" ht="13" x14ac:dyDescent="0.25">
      <c r="A201" s="60" t="s">
        <v>2333</v>
      </c>
      <c r="B201" s="61" t="s">
        <v>2280</v>
      </c>
      <c r="C201" s="67" t="s">
        <v>1850</v>
      </c>
      <c r="D201" s="67" t="s">
        <v>1850</v>
      </c>
      <c r="E201" s="67" t="s">
        <v>2334</v>
      </c>
      <c r="F201" s="62" t="s">
        <v>1850</v>
      </c>
      <c r="G201" s="63" t="s">
        <v>74</v>
      </c>
      <c r="H201" s="72">
        <v>4830.9677419354839</v>
      </c>
      <c r="I201" s="78">
        <v>0.19</v>
      </c>
      <c r="J201" s="79">
        <f t="shared" si="11"/>
        <v>5748.8516129032259</v>
      </c>
    </row>
    <row r="202" spans="1:10" ht="13" x14ac:dyDescent="0.25">
      <c r="A202" s="60" t="s">
        <v>2335</v>
      </c>
      <c r="B202" s="61" t="s">
        <v>2280</v>
      </c>
      <c r="C202" s="67" t="s">
        <v>1850</v>
      </c>
      <c r="D202" s="67" t="s">
        <v>1850</v>
      </c>
      <c r="E202" s="67" t="s">
        <v>2336</v>
      </c>
      <c r="F202" s="62" t="s">
        <v>1850</v>
      </c>
      <c r="G202" s="63" t="s">
        <v>74</v>
      </c>
      <c r="H202" s="72">
        <v>4969.0322580645161</v>
      </c>
      <c r="I202" s="78">
        <v>0.19</v>
      </c>
      <c r="J202" s="79">
        <f t="shared" si="11"/>
        <v>5913.1483870967741</v>
      </c>
    </row>
    <row r="203" spans="1:10" ht="13" x14ac:dyDescent="0.25">
      <c r="A203" s="60" t="s">
        <v>2337</v>
      </c>
      <c r="B203" s="61" t="s">
        <v>2280</v>
      </c>
      <c r="C203" s="67" t="s">
        <v>1850</v>
      </c>
      <c r="D203" s="67" t="s">
        <v>1850</v>
      </c>
      <c r="E203" s="67" t="s">
        <v>2338</v>
      </c>
      <c r="F203" s="62" t="s">
        <v>1850</v>
      </c>
      <c r="G203" s="63" t="s">
        <v>74</v>
      </c>
      <c r="H203" s="72">
        <v>127703.22580645161</v>
      </c>
      <c r="I203" s="78">
        <v>0.19</v>
      </c>
      <c r="J203" s="79">
        <f t="shared" si="11"/>
        <v>151966.83870967742</v>
      </c>
    </row>
    <row r="204" spans="1:10" ht="13" x14ac:dyDescent="0.25">
      <c r="A204" s="60" t="s">
        <v>2339</v>
      </c>
      <c r="B204" s="61" t="s">
        <v>2280</v>
      </c>
      <c r="C204" s="67" t="s">
        <v>1850</v>
      </c>
      <c r="D204" s="67" t="s">
        <v>1850</v>
      </c>
      <c r="E204" s="67" t="s">
        <v>2340</v>
      </c>
      <c r="F204" s="62" t="s">
        <v>1850</v>
      </c>
      <c r="G204" s="63" t="s">
        <v>74</v>
      </c>
      <c r="H204" s="72">
        <v>71925.161290322576</v>
      </c>
      <c r="I204" s="78">
        <v>0.19</v>
      </c>
      <c r="J204" s="79">
        <f t="shared" si="11"/>
        <v>85590.941935483861</v>
      </c>
    </row>
    <row r="205" spans="1:10" ht="13" x14ac:dyDescent="0.25">
      <c r="A205" s="60" t="s">
        <v>2341</v>
      </c>
      <c r="B205" s="61" t="s">
        <v>2280</v>
      </c>
      <c r="C205" s="67" t="s">
        <v>1850</v>
      </c>
      <c r="D205" s="67" t="s">
        <v>1850</v>
      </c>
      <c r="E205" s="67" t="s">
        <v>2342</v>
      </c>
      <c r="F205" s="62" t="s">
        <v>1850</v>
      </c>
      <c r="G205" s="63" t="s">
        <v>74</v>
      </c>
      <c r="H205" s="72">
        <v>11899.354838709676</v>
      </c>
      <c r="I205" s="78">
        <v>0.19</v>
      </c>
      <c r="J205" s="79">
        <f t="shared" si="11"/>
        <v>14160.232258064514</v>
      </c>
    </row>
    <row r="206" spans="1:10" ht="13" x14ac:dyDescent="0.25">
      <c r="A206" s="60" t="s">
        <v>2343</v>
      </c>
      <c r="B206" s="61" t="s">
        <v>2280</v>
      </c>
      <c r="C206" s="67" t="s">
        <v>1850</v>
      </c>
      <c r="D206" s="67" t="s">
        <v>1850</v>
      </c>
      <c r="E206" s="67" t="s">
        <v>2344</v>
      </c>
      <c r="F206" s="62" t="s">
        <v>1850</v>
      </c>
      <c r="G206" s="63" t="s">
        <v>74</v>
      </c>
      <c r="H206" s="72">
        <v>3123.8709677419356</v>
      </c>
      <c r="I206" s="78">
        <v>0.19</v>
      </c>
      <c r="J206" s="79">
        <f t="shared" si="11"/>
        <v>3717.4064516129033</v>
      </c>
    </row>
    <row r="207" spans="1:10" ht="13" x14ac:dyDescent="0.25">
      <c r="A207" s="60" t="s">
        <v>2345</v>
      </c>
      <c r="B207" s="61" t="s">
        <v>2280</v>
      </c>
      <c r="C207" s="67" t="s">
        <v>1850</v>
      </c>
      <c r="D207" s="67" t="s">
        <v>1850</v>
      </c>
      <c r="E207" s="67" t="s">
        <v>2346</v>
      </c>
      <c r="F207" s="62" t="s">
        <v>1850</v>
      </c>
      <c r="G207" s="63" t="s">
        <v>74</v>
      </c>
      <c r="H207" s="72">
        <v>31296.774193548386</v>
      </c>
      <c r="I207" s="78">
        <v>0.19</v>
      </c>
      <c r="J207" s="79">
        <f t="shared" si="11"/>
        <v>37243.161290322576</v>
      </c>
    </row>
    <row r="208" spans="1:10" ht="13" x14ac:dyDescent="0.25">
      <c r="A208" s="60" t="s">
        <v>2347</v>
      </c>
      <c r="B208" s="61" t="s">
        <v>2280</v>
      </c>
      <c r="C208" s="67" t="s">
        <v>1850</v>
      </c>
      <c r="D208" s="67" t="s">
        <v>1850</v>
      </c>
      <c r="E208" s="67" t="s">
        <v>2348</v>
      </c>
      <c r="F208" s="62" t="s">
        <v>1850</v>
      </c>
      <c r="G208" s="63" t="s">
        <v>74</v>
      </c>
      <c r="H208" s="72">
        <v>23229.677419354837</v>
      </c>
      <c r="I208" s="78">
        <v>0.19</v>
      </c>
      <c r="J208" s="79">
        <f t="shared" si="11"/>
        <v>27643.316129032257</v>
      </c>
    </row>
    <row r="209" spans="1:10" ht="13" x14ac:dyDescent="0.25">
      <c r="A209" s="60" t="s">
        <v>2349</v>
      </c>
      <c r="B209" s="61" t="s">
        <v>2280</v>
      </c>
      <c r="C209" s="67" t="s">
        <v>1850</v>
      </c>
      <c r="D209" s="67" t="s">
        <v>1850</v>
      </c>
      <c r="E209" s="67" t="s">
        <v>2350</v>
      </c>
      <c r="F209" s="62" t="s">
        <v>1850</v>
      </c>
      <c r="G209" s="63" t="s">
        <v>74</v>
      </c>
      <c r="H209" s="72">
        <v>13176.774193548386</v>
      </c>
      <c r="I209" s="78">
        <v>0.19</v>
      </c>
      <c r="J209" s="79">
        <f t="shared" si="11"/>
        <v>15680.36129032258</v>
      </c>
    </row>
    <row r="210" spans="1:10" ht="13" x14ac:dyDescent="0.25">
      <c r="A210" s="60" t="s">
        <v>2351</v>
      </c>
      <c r="B210" s="61" t="s">
        <v>2280</v>
      </c>
      <c r="C210" s="67" t="s">
        <v>1850</v>
      </c>
      <c r="D210" s="67" t="s">
        <v>1850</v>
      </c>
      <c r="E210" s="67" t="s">
        <v>2352</v>
      </c>
      <c r="F210" s="62" t="s">
        <v>1850</v>
      </c>
      <c r="G210" s="63" t="s">
        <v>74</v>
      </c>
      <c r="H210" s="72">
        <v>12050.322580645161</v>
      </c>
      <c r="I210" s="78">
        <v>0.19</v>
      </c>
      <c r="J210" s="79">
        <f t="shared" si="11"/>
        <v>14339.883870967742</v>
      </c>
    </row>
    <row r="211" spans="1:10" ht="13" x14ac:dyDescent="0.25">
      <c r="A211" s="60" t="s">
        <v>2353</v>
      </c>
      <c r="B211" s="61" t="s">
        <v>2280</v>
      </c>
      <c r="C211" s="67" t="s">
        <v>1850</v>
      </c>
      <c r="D211" s="67" t="s">
        <v>1850</v>
      </c>
      <c r="E211" s="67" t="s">
        <v>2354</v>
      </c>
      <c r="F211" s="62" t="s">
        <v>1850</v>
      </c>
      <c r="G211" s="63" t="s">
        <v>74</v>
      </c>
      <c r="H211" s="72">
        <v>3274.838709677419</v>
      </c>
      <c r="I211" s="78">
        <v>0.19</v>
      </c>
      <c r="J211" s="79">
        <f t="shared" si="11"/>
        <v>3897.0580645161285</v>
      </c>
    </row>
    <row r="212" spans="1:10" ht="13" x14ac:dyDescent="0.25">
      <c r="A212" s="60" t="s">
        <v>2355</v>
      </c>
      <c r="B212" s="61" t="s">
        <v>2280</v>
      </c>
      <c r="C212" s="67" t="s">
        <v>2356</v>
      </c>
      <c r="D212" s="67" t="s">
        <v>1850</v>
      </c>
      <c r="E212" s="67" t="s">
        <v>2357</v>
      </c>
      <c r="F212" s="81" t="s">
        <v>1880</v>
      </c>
      <c r="G212" s="63" t="s">
        <v>74</v>
      </c>
      <c r="H212" s="72">
        <v>26491.612903225807</v>
      </c>
      <c r="I212" s="78">
        <v>0.19</v>
      </c>
      <c r="J212" s="79">
        <f t="shared" si="11"/>
        <v>31525.019354838711</v>
      </c>
    </row>
    <row r="213" spans="1:10" ht="13" x14ac:dyDescent="0.25">
      <c r="A213" s="60" t="s">
        <v>2358</v>
      </c>
      <c r="B213" s="61" t="s">
        <v>2280</v>
      </c>
      <c r="C213" s="67" t="s">
        <v>2356</v>
      </c>
      <c r="D213" s="67" t="s">
        <v>1850</v>
      </c>
      <c r="E213" s="67" t="s">
        <v>2359</v>
      </c>
      <c r="F213" s="81" t="s">
        <v>1880</v>
      </c>
      <c r="G213" s="63" t="s">
        <v>74</v>
      </c>
      <c r="H213" s="72">
        <v>23229.677419354837</v>
      </c>
      <c r="I213" s="78">
        <v>0.19</v>
      </c>
      <c r="J213" s="79">
        <f t="shared" si="11"/>
        <v>27643.316129032257</v>
      </c>
    </row>
    <row r="214" spans="1:10" ht="13" x14ac:dyDescent="0.25">
      <c r="A214" s="60" t="s">
        <v>2360</v>
      </c>
      <c r="B214" s="61" t="s">
        <v>2280</v>
      </c>
      <c r="C214" s="67" t="s">
        <v>1850</v>
      </c>
      <c r="D214" s="67" t="s">
        <v>1850</v>
      </c>
      <c r="E214" s="67" t="s">
        <v>2361</v>
      </c>
      <c r="F214" s="62" t="s">
        <v>1850</v>
      </c>
      <c r="G214" s="63" t="s">
        <v>74</v>
      </c>
      <c r="H214" s="72">
        <v>4678.7096774193551</v>
      </c>
      <c r="I214" s="78">
        <v>0.19</v>
      </c>
      <c r="J214" s="79">
        <f t="shared" si="11"/>
        <v>5567.6645161290326</v>
      </c>
    </row>
    <row r="215" spans="1:10" ht="13" x14ac:dyDescent="0.25">
      <c r="A215" s="60" t="s">
        <v>2362</v>
      </c>
      <c r="B215" s="61" t="s">
        <v>2280</v>
      </c>
      <c r="C215" s="67" t="s">
        <v>1850</v>
      </c>
      <c r="D215" s="67" t="s">
        <v>1850</v>
      </c>
      <c r="E215" s="67" t="s">
        <v>2363</v>
      </c>
      <c r="F215" s="62" t="s">
        <v>1850</v>
      </c>
      <c r="G215" s="63" t="s">
        <v>74</v>
      </c>
      <c r="H215" s="72">
        <v>1707.0967741935483</v>
      </c>
      <c r="I215" s="78">
        <v>0.19</v>
      </c>
      <c r="J215" s="79">
        <f t="shared" si="11"/>
        <v>2031.4451612903224</v>
      </c>
    </row>
    <row r="216" spans="1:10" ht="26" x14ac:dyDescent="0.25">
      <c r="A216" s="60" t="s">
        <v>2364</v>
      </c>
      <c r="B216" s="61" t="s">
        <v>2280</v>
      </c>
      <c r="C216" s="67" t="s">
        <v>1850</v>
      </c>
      <c r="D216" s="67" t="s">
        <v>1850</v>
      </c>
      <c r="E216" s="67" t="s">
        <v>2365</v>
      </c>
      <c r="F216" s="62" t="s">
        <v>1850</v>
      </c>
      <c r="G216" s="63" t="s">
        <v>74</v>
      </c>
      <c r="H216" s="72">
        <v>228510.96774193548</v>
      </c>
      <c r="I216" s="78">
        <v>0.19</v>
      </c>
      <c r="J216" s="79">
        <f t="shared" si="11"/>
        <v>271928.05161290325</v>
      </c>
    </row>
    <row r="217" spans="1:10" ht="13" x14ac:dyDescent="0.25">
      <c r="A217" s="60" t="s">
        <v>2366</v>
      </c>
      <c r="B217" s="61" t="s">
        <v>2280</v>
      </c>
      <c r="C217" s="67" t="s">
        <v>1850</v>
      </c>
      <c r="D217" s="67" t="s">
        <v>1850</v>
      </c>
      <c r="E217" s="67" t="s">
        <v>2367</v>
      </c>
      <c r="F217" s="62" t="s">
        <v>1850</v>
      </c>
      <c r="G217" s="63" t="s">
        <v>74</v>
      </c>
      <c r="H217" s="72">
        <v>1720803.8709677418</v>
      </c>
      <c r="I217" s="78">
        <v>0.19</v>
      </c>
      <c r="J217" s="79">
        <f t="shared" si="11"/>
        <v>2047756.6064516129</v>
      </c>
    </row>
    <row r="218" spans="1:10" ht="13" x14ac:dyDescent="0.25">
      <c r="A218" s="60" t="s">
        <v>2368</v>
      </c>
      <c r="B218" s="61" t="s">
        <v>2280</v>
      </c>
      <c r="C218" s="67" t="s">
        <v>1850</v>
      </c>
      <c r="D218" s="67" t="s">
        <v>1850</v>
      </c>
      <c r="E218" s="67" t="s">
        <v>2369</v>
      </c>
      <c r="F218" s="62" t="s">
        <v>1850</v>
      </c>
      <c r="G218" s="63" t="s">
        <v>74</v>
      </c>
      <c r="H218" s="72">
        <v>198352.25806451612</v>
      </c>
      <c r="I218" s="78">
        <v>0.19</v>
      </c>
      <c r="J218" s="79">
        <f t="shared" si="11"/>
        <v>236039.18709677417</v>
      </c>
    </row>
    <row r="219" spans="1:10" ht="13" x14ac:dyDescent="0.25">
      <c r="A219" s="60" t="s">
        <v>2370</v>
      </c>
      <c r="B219" s="61" t="s">
        <v>2280</v>
      </c>
      <c r="C219" s="67" t="s">
        <v>1850</v>
      </c>
      <c r="D219" s="67" t="s">
        <v>1850</v>
      </c>
      <c r="E219" s="67" t="s">
        <v>2371</v>
      </c>
      <c r="F219" s="62" t="s">
        <v>1850</v>
      </c>
      <c r="G219" s="63" t="s">
        <v>74</v>
      </c>
      <c r="H219" s="72">
        <v>581.93548387096769</v>
      </c>
      <c r="I219" s="78">
        <v>0.19</v>
      </c>
      <c r="J219" s="79">
        <f t="shared" si="11"/>
        <v>692.50322580645161</v>
      </c>
    </row>
    <row r="220" spans="1:10" ht="13" x14ac:dyDescent="0.25">
      <c r="A220" s="60" t="s">
        <v>2372</v>
      </c>
      <c r="B220" s="61" t="s">
        <v>2280</v>
      </c>
      <c r="C220" s="67" t="s">
        <v>1850</v>
      </c>
      <c r="D220" s="67" t="s">
        <v>1850</v>
      </c>
      <c r="E220" s="67" t="s">
        <v>2373</v>
      </c>
      <c r="F220" s="62" t="s">
        <v>1850</v>
      </c>
      <c r="G220" s="63" t="s">
        <v>74</v>
      </c>
      <c r="H220" s="72">
        <v>353229.67741935485</v>
      </c>
      <c r="I220" s="78">
        <v>0.19</v>
      </c>
      <c r="J220" s="79">
        <f t="shared" si="11"/>
        <v>420343.31612903229</v>
      </c>
    </row>
    <row r="221" spans="1:10" ht="26" x14ac:dyDescent="0.25">
      <c r="A221" s="60" t="s">
        <v>2374</v>
      </c>
      <c r="B221" s="61" t="s">
        <v>2280</v>
      </c>
      <c r="C221" s="67" t="s">
        <v>1850</v>
      </c>
      <c r="D221" s="67" t="s">
        <v>1850</v>
      </c>
      <c r="E221" s="67" t="s">
        <v>2375</v>
      </c>
      <c r="F221" s="62" t="s">
        <v>1850</v>
      </c>
      <c r="G221" s="63" t="s">
        <v>74</v>
      </c>
      <c r="H221" s="72">
        <v>33420.645161290318</v>
      </c>
      <c r="I221" s="78">
        <v>0.19</v>
      </c>
      <c r="J221" s="79">
        <f t="shared" si="11"/>
        <v>39770.567741935476</v>
      </c>
    </row>
    <row r="222" spans="1:10" ht="13" x14ac:dyDescent="0.25">
      <c r="A222" s="60" t="s">
        <v>2376</v>
      </c>
      <c r="B222" s="61" t="s">
        <v>2280</v>
      </c>
      <c r="C222" s="67" t="s">
        <v>2356</v>
      </c>
      <c r="D222" s="67" t="s">
        <v>1850</v>
      </c>
      <c r="E222" s="67" t="s">
        <v>2377</v>
      </c>
      <c r="F222" s="81" t="s">
        <v>1880</v>
      </c>
      <c r="G222" s="63" t="s">
        <v>74</v>
      </c>
      <c r="H222" s="72">
        <v>50264.516129032258</v>
      </c>
      <c r="I222" s="78">
        <v>0.19</v>
      </c>
      <c r="J222" s="79">
        <f t="shared" si="11"/>
        <v>59814.774193548386</v>
      </c>
    </row>
    <row r="223" spans="1:10" ht="13" x14ac:dyDescent="0.25">
      <c r="A223" s="60" t="s">
        <v>2378</v>
      </c>
      <c r="B223" s="61" t="s">
        <v>2280</v>
      </c>
      <c r="C223" s="67" t="s">
        <v>1850</v>
      </c>
      <c r="D223" s="67" t="s">
        <v>1850</v>
      </c>
      <c r="E223" s="67" t="s">
        <v>2379</v>
      </c>
      <c r="F223" s="62" t="s">
        <v>1850</v>
      </c>
      <c r="G223" s="63" t="s">
        <v>74</v>
      </c>
      <c r="H223" s="72">
        <v>16299.354838709676</v>
      </c>
      <c r="I223" s="78">
        <v>0.19</v>
      </c>
      <c r="J223" s="79">
        <f t="shared" si="11"/>
        <v>19396.232258064516</v>
      </c>
    </row>
    <row r="224" spans="1:10" ht="13" x14ac:dyDescent="0.25">
      <c r="A224" s="60" t="s">
        <v>2380</v>
      </c>
      <c r="B224" s="61" t="s">
        <v>2280</v>
      </c>
      <c r="C224" s="80" t="s">
        <v>1880</v>
      </c>
      <c r="D224" s="67" t="s">
        <v>1850</v>
      </c>
      <c r="E224" s="67" t="s">
        <v>2381</v>
      </c>
      <c r="F224" s="62" t="s">
        <v>1850</v>
      </c>
      <c r="G224" s="63" t="s">
        <v>74</v>
      </c>
      <c r="H224" s="72">
        <v>128701.93548387097</v>
      </c>
      <c r="I224" s="78">
        <v>0.19</v>
      </c>
      <c r="J224" s="79">
        <f t="shared" si="11"/>
        <v>153155.30322580645</v>
      </c>
    </row>
    <row r="225" spans="1:10" ht="13" x14ac:dyDescent="0.25">
      <c r="A225" s="60" t="s">
        <v>2382</v>
      </c>
      <c r="B225" s="61" t="s">
        <v>2280</v>
      </c>
      <c r="C225" s="80" t="s">
        <v>1880</v>
      </c>
      <c r="D225" s="67" t="s">
        <v>1850</v>
      </c>
      <c r="E225" s="67" t="s">
        <v>2383</v>
      </c>
      <c r="F225" s="62" t="s">
        <v>1850</v>
      </c>
      <c r="G225" s="63" t="s">
        <v>74</v>
      </c>
      <c r="H225" s="72">
        <v>6385.8064516129034</v>
      </c>
      <c r="I225" s="78">
        <v>0.19</v>
      </c>
      <c r="J225" s="79">
        <f t="shared" si="11"/>
        <v>7599.1096774193547</v>
      </c>
    </row>
    <row r="226" spans="1:10" ht="13" x14ac:dyDescent="0.25">
      <c r="A226" s="60" t="s">
        <v>2384</v>
      </c>
      <c r="B226" s="61" t="s">
        <v>2280</v>
      </c>
      <c r="C226" s="80" t="s">
        <v>1880</v>
      </c>
      <c r="D226" s="67" t="s">
        <v>1850</v>
      </c>
      <c r="E226" s="67" t="s">
        <v>2385</v>
      </c>
      <c r="F226" s="62" t="s">
        <v>1850</v>
      </c>
      <c r="G226" s="63" t="s">
        <v>74</v>
      </c>
      <c r="H226" s="72">
        <v>43473.548387096773</v>
      </c>
      <c r="I226" s="78">
        <v>0.19</v>
      </c>
      <c r="J226" s="79">
        <f t="shared" si="11"/>
        <v>51733.522580645164</v>
      </c>
    </row>
    <row r="227" spans="1:10" ht="26" x14ac:dyDescent="0.25">
      <c r="A227" s="60" t="s">
        <v>2386</v>
      </c>
      <c r="B227" s="61" t="s">
        <v>2280</v>
      </c>
      <c r="C227" s="80" t="s">
        <v>1880</v>
      </c>
      <c r="D227" s="67" t="s">
        <v>1850</v>
      </c>
      <c r="E227" s="67" t="s">
        <v>2387</v>
      </c>
      <c r="F227" s="62" t="s">
        <v>1850</v>
      </c>
      <c r="G227" s="63" t="s">
        <v>74</v>
      </c>
      <c r="H227" s="72">
        <v>249033.54838709676</v>
      </c>
      <c r="I227" s="78">
        <v>0.19</v>
      </c>
      <c r="J227" s="79">
        <f t="shared" si="11"/>
        <v>296349.92258064513</v>
      </c>
    </row>
    <row r="228" spans="1:10" ht="13" x14ac:dyDescent="0.25">
      <c r="A228" s="60" t="s">
        <v>2388</v>
      </c>
      <c r="B228" s="61" t="s">
        <v>2280</v>
      </c>
      <c r="C228" s="80" t="s">
        <v>1880</v>
      </c>
      <c r="D228" s="67" t="s">
        <v>1850</v>
      </c>
      <c r="E228" s="67" t="s">
        <v>2389</v>
      </c>
      <c r="F228" s="62" t="s">
        <v>1850</v>
      </c>
      <c r="G228" s="63" t="s">
        <v>74</v>
      </c>
      <c r="H228" s="72">
        <v>239120</v>
      </c>
      <c r="I228" s="78">
        <v>0.19</v>
      </c>
      <c r="J228" s="79">
        <f t="shared" si="11"/>
        <v>284552.8</v>
      </c>
    </row>
    <row r="229" spans="1:10" ht="13" x14ac:dyDescent="0.25">
      <c r="A229" s="60" t="s">
        <v>2390</v>
      </c>
      <c r="B229" s="61" t="s">
        <v>2280</v>
      </c>
      <c r="C229" s="80" t="s">
        <v>1880</v>
      </c>
      <c r="D229" s="67" t="s">
        <v>1850</v>
      </c>
      <c r="E229" s="67" t="s">
        <v>2391</v>
      </c>
      <c r="F229" s="62" t="s">
        <v>1850</v>
      </c>
      <c r="G229" s="63" t="s">
        <v>74</v>
      </c>
      <c r="H229" s="72">
        <v>93308.387096774197</v>
      </c>
      <c r="I229" s="78">
        <v>0.19</v>
      </c>
      <c r="J229" s="79">
        <f t="shared" si="11"/>
        <v>111036.9806451613</v>
      </c>
    </row>
    <row r="230" spans="1:10" ht="13" x14ac:dyDescent="0.25">
      <c r="A230" s="60" t="s">
        <v>2392</v>
      </c>
      <c r="B230" s="61" t="s">
        <v>2280</v>
      </c>
      <c r="C230" s="80" t="s">
        <v>1880</v>
      </c>
      <c r="D230" s="67" t="s">
        <v>1850</v>
      </c>
      <c r="E230" s="67" t="s">
        <v>2393</v>
      </c>
      <c r="F230" s="62" t="s">
        <v>1850</v>
      </c>
      <c r="G230" s="63" t="s">
        <v>74</v>
      </c>
      <c r="H230" s="72">
        <v>138325.16129032258</v>
      </c>
      <c r="I230" s="78">
        <v>0.19</v>
      </c>
      <c r="J230" s="79">
        <f t="shared" si="11"/>
        <v>164606.94193548386</v>
      </c>
    </row>
    <row r="231" spans="1:10" ht="13" x14ac:dyDescent="0.25">
      <c r="A231" s="60" t="s">
        <v>2394</v>
      </c>
      <c r="B231" s="61" t="s">
        <v>2280</v>
      </c>
      <c r="C231" s="80" t="s">
        <v>1880</v>
      </c>
      <c r="D231" s="67" t="s">
        <v>1850</v>
      </c>
      <c r="E231" s="67" t="s">
        <v>2395</v>
      </c>
      <c r="F231" s="62" t="s">
        <v>1850</v>
      </c>
      <c r="G231" s="63" t="s">
        <v>74</v>
      </c>
      <c r="H231" s="72">
        <v>138185.80645161291</v>
      </c>
      <c r="I231" s="78">
        <v>0.19</v>
      </c>
      <c r="J231" s="79">
        <f t="shared" si="11"/>
        <v>164441.10967741936</v>
      </c>
    </row>
    <row r="232" spans="1:10" ht="13" x14ac:dyDescent="0.25">
      <c r="A232" s="60" t="s">
        <v>2396</v>
      </c>
      <c r="B232" s="61" t="s">
        <v>2280</v>
      </c>
      <c r="C232" s="80" t="s">
        <v>1880</v>
      </c>
      <c r="D232" s="67" t="s">
        <v>1850</v>
      </c>
      <c r="E232" s="67" t="s">
        <v>2397</v>
      </c>
      <c r="F232" s="62" t="s">
        <v>1850</v>
      </c>
      <c r="G232" s="63" t="s">
        <v>74</v>
      </c>
      <c r="H232" s="72">
        <v>127007.74193548386</v>
      </c>
      <c r="I232" s="78">
        <v>0.19</v>
      </c>
      <c r="J232" s="79">
        <f t="shared" si="11"/>
        <v>151139.21290322579</v>
      </c>
    </row>
    <row r="233" spans="1:10" ht="13" x14ac:dyDescent="0.25">
      <c r="A233" s="60" t="s">
        <v>2398</v>
      </c>
      <c r="B233" s="61" t="s">
        <v>2280</v>
      </c>
      <c r="C233" s="80" t="s">
        <v>1880</v>
      </c>
      <c r="D233" s="67" t="s">
        <v>1850</v>
      </c>
      <c r="E233" s="67" t="s">
        <v>2399</v>
      </c>
      <c r="F233" s="62" t="s">
        <v>1850</v>
      </c>
      <c r="G233" s="63" t="s">
        <v>74</v>
      </c>
      <c r="H233" s="72">
        <v>133369.03225806452</v>
      </c>
      <c r="I233" s="78">
        <v>0.19</v>
      </c>
      <c r="J233" s="79">
        <f t="shared" si="11"/>
        <v>158709.14838709676</v>
      </c>
    </row>
    <row r="234" spans="1:10" ht="13" x14ac:dyDescent="0.25">
      <c r="A234" s="60" t="s">
        <v>2400</v>
      </c>
      <c r="B234" s="61" t="s">
        <v>2280</v>
      </c>
      <c r="C234" s="80" t="s">
        <v>1880</v>
      </c>
      <c r="D234" s="67" t="s">
        <v>1850</v>
      </c>
      <c r="E234" s="67" t="s">
        <v>2401</v>
      </c>
      <c r="F234" s="62" t="s">
        <v>1850</v>
      </c>
      <c r="G234" s="63" t="s">
        <v>74</v>
      </c>
      <c r="H234" s="72">
        <v>123885.16129032258</v>
      </c>
      <c r="I234" s="78">
        <v>0.19</v>
      </c>
      <c r="J234" s="79">
        <f t="shared" si="11"/>
        <v>147423.34193548386</v>
      </c>
    </row>
    <row r="235" spans="1:10" ht="13" x14ac:dyDescent="0.25">
      <c r="A235" s="60" t="s">
        <v>2402</v>
      </c>
      <c r="B235" s="61" t="s">
        <v>2280</v>
      </c>
      <c r="C235" s="80" t="s">
        <v>1880</v>
      </c>
      <c r="D235" s="67" t="s">
        <v>1850</v>
      </c>
      <c r="E235" s="67" t="s">
        <v>2403</v>
      </c>
      <c r="F235" s="62" t="s">
        <v>1850</v>
      </c>
      <c r="G235" s="63" t="s">
        <v>74</v>
      </c>
      <c r="H235" s="72">
        <v>129549.67741935483</v>
      </c>
      <c r="I235" s="78">
        <v>0.19</v>
      </c>
      <c r="J235" s="79">
        <f t="shared" si="11"/>
        <v>154164.11612903225</v>
      </c>
    </row>
    <row r="236" spans="1:10" ht="13" x14ac:dyDescent="0.25">
      <c r="A236" s="60" t="s">
        <v>2404</v>
      </c>
      <c r="B236" s="61" t="s">
        <v>2280</v>
      </c>
      <c r="C236" s="80" t="s">
        <v>1880</v>
      </c>
      <c r="D236" s="67" t="s">
        <v>1850</v>
      </c>
      <c r="E236" s="67" t="s">
        <v>2405</v>
      </c>
      <c r="F236" s="62" t="s">
        <v>1850</v>
      </c>
      <c r="G236" s="63" t="s">
        <v>74</v>
      </c>
      <c r="H236" s="72">
        <v>549027.09677419357</v>
      </c>
      <c r="I236" s="78">
        <v>0.19</v>
      </c>
      <c r="J236" s="79">
        <f t="shared" si="11"/>
        <v>653342.2451612904</v>
      </c>
    </row>
    <row r="237" spans="1:10" ht="13" x14ac:dyDescent="0.25">
      <c r="A237" s="60" t="s">
        <v>2406</v>
      </c>
      <c r="B237" s="61" t="s">
        <v>2280</v>
      </c>
      <c r="C237" s="80" t="s">
        <v>1880</v>
      </c>
      <c r="D237" s="67" t="s">
        <v>1850</v>
      </c>
      <c r="E237" s="67" t="s">
        <v>2407</v>
      </c>
      <c r="F237" s="62" t="s">
        <v>1850</v>
      </c>
      <c r="G237" s="63" t="s">
        <v>74</v>
      </c>
      <c r="H237" s="72">
        <v>956606.45161290315</v>
      </c>
      <c r="I237" s="78">
        <v>0.19</v>
      </c>
      <c r="J237" s="79">
        <f t="shared" si="11"/>
        <v>1138361.6774193547</v>
      </c>
    </row>
    <row r="238" spans="1:10" ht="13" x14ac:dyDescent="0.25">
      <c r="A238" s="60" t="s">
        <v>2408</v>
      </c>
      <c r="B238" s="61" t="s">
        <v>2280</v>
      </c>
      <c r="C238" s="80" t="s">
        <v>1880</v>
      </c>
      <c r="D238" s="67" t="s">
        <v>1850</v>
      </c>
      <c r="E238" s="67" t="s">
        <v>2409</v>
      </c>
      <c r="F238" s="62" t="s">
        <v>1850</v>
      </c>
      <c r="G238" s="63" t="s">
        <v>74</v>
      </c>
      <c r="H238" s="72">
        <v>1048347.0967741936</v>
      </c>
      <c r="I238" s="78">
        <v>0.19</v>
      </c>
      <c r="J238" s="79">
        <f t="shared" si="11"/>
        <v>1247533.0451612903</v>
      </c>
    </row>
    <row r="239" spans="1:10" ht="13" x14ac:dyDescent="0.25">
      <c r="A239" s="60" t="s">
        <v>2410</v>
      </c>
      <c r="B239" s="61" t="s">
        <v>2280</v>
      </c>
      <c r="C239" s="80" t="s">
        <v>1880</v>
      </c>
      <c r="D239" s="67" t="s">
        <v>1850</v>
      </c>
      <c r="E239" s="67" t="s">
        <v>2411</v>
      </c>
      <c r="F239" s="62" t="s">
        <v>1850</v>
      </c>
      <c r="G239" s="63" t="s">
        <v>74</v>
      </c>
      <c r="H239" s="72">
        <v>2044014.1935483871</v>
      </c>
      <c r="I239" s="78">
        <v>0.19</v>
      </c>
      <c r="J239" s="79">
        <f t="shared" ref="J239:J301" si="12">(H239*I239)+H239</f>
        <v>2432376.8903225809</v>
      </c>
    </row>
    <row r="240" spans="1:10" ht="13" x14ac:dyDescent="0.25">
      <c r="A240" s="60" t="s">
        <v>2412</v>
      </c>
      <c r="B240" s="61" t="s">
        <v>2280</v>
      </c>
      <c r="C240" s="80" t="s">
        <v>1880</v>
      </c>
      <c r="D240" s="67" t="s">
        <v>1850</v>
      </c>
      <c r="E240" s="67" t="s">
        <v>2413</v>
      </c>
      <c r="F240" s="62" t="s">
        <v>1850</v>
      </c>
      <c r="G240" s="63" t="s">
        <v>74</v>
      </c>
      <c r="H240" s="72">
        <v>312322.58064516127</v>
      </c>
      <c r="I240" s="78">
        <v>0.19</v>
      </c>
      <c r="J240" s="79">
        <f t="shared" si="12"/>
        <v>371663.87096774194</v>
      </c>
    </row>
    <row r="241" spans="1:10" ht="13" x14ac:dyDescent="0.25">
      <c r="A241" s="60" t="s">
        <v>2414</v>
      </c>
      <c r="B241" s="61" t="s">
        <v>2280</v>
      </c>
      <c r="C241" s="80" t="s">
        <v>1880</v>
      </c>
      <c r="D241" s="67" t="s">
        <v>1850</v>
      </c>
      <c r="E241" s="67" t="s">
        <v>2415</v>
      </c>
      <c r="F241" s="62" t="s">
        <v>1850</v>
      </c>
      <c r="G241" s="63" t="s">
        <v>74</v>
      </c>
      <c r="H241" s="72">
        <v>916394.83870967734</v>
      </c>
      <c r="I241" s="78">
        <v>0.19</v>
      </c>
      <c r="J241" s="79">
        <f t="shared" si="12"/>
        <v>1090509.858064516</v>
      </c>
    </row>
    <row r="242" spans="1:10" ht="13" x14ac:dyDescent="0.25">
      <c r="A242" s="60" t="s">
        <v>2416</v>
      </c>
      <c r="B242" s="61" t="s">
        <v>2280</v>
      </c>
      <c r="C242" s="80" t="s">
        <v>1880</v>
      </c>
      <c r="D242" s="67" t="s">
        <v>1850</v>
      </c>
      <c r="E242" s="67" t="s">
        <v>2417</v>
      </c>
      <c r="F242" s="62" t="s">
        <v>1850</v>
      </c>
      <c r="G242" s="63" t="s">
        <v>74</v>
      </c>
      <c r="H242" s="72">
        <v>94446.451612903227</v>
      </c>
      <c r="I242" s="78">
        <v>0.19</v>
      </c>
      <c r="J242" s="79">
        <f t="shared" si="12"/>
        <v>112391.27741935484</v>
      </c>
    </row>
    <row r="243" spans="1:10" ht="13" x14ac:dyDescent="0.25">
      <c r="A243" s="60" t="s">
        <v>2418</v>
      </c>
      <c r="B243" s="61" t="s">
        <v>2280</v>
      </c>
      <c r="C243" s="80" t="s">
        <v>1880</v>
      </c>
      <c r="D243" s="67" t="s">
        <v>1850</v>
      </c>
      <c r="E243" s="67" t="s">
        <v>2419</v>
      </c>
      <c r="F243" s="62" t="s">
        <v>1850</v>
      </c>
      <c r="G243" s="63" t="s">
        <v>74</v>
      </c>
      <c r="H243" s="72">
        <v>102931.6129032258</v>
      </c>
      <c r="I243" s="78">
        <v>0.19</v>
      </c>
      <c r="J243" s="79">
        <f t="shared" si="12"/>
        <v>122488.61935483871</v>
      </c>
    </row>
    <row r="244" spans="1:10" ht="13" x14ac:dyDescent="0.25">
      <c r="A244" s="60" t="s">
        <v>2420</v>
      </c>
      <c r="B244" s="61" t="s">
        <v>2280</v>
      </c>
      <c r="C244" s="80" t="s">
        <v>1880</v>
      </c>
      <c r="D244" s="67" t="s">
        <v>1850</v>
      </c>
      <c r="E244" s="67" t="s">
        <v>2421</v>
      </c>
      <c r="F244" s="62" t="s">
        <v>1850</v>
      </c>
      <c r="G244" s="63" t="s">
        <v>74</v>
      </c>
      <c r="H244" s="72">
        <v>142295.48387096773</v>
      </c>
      <c r="I244" s="78">
        <v>0.19</v>
      </c>
      <c r="J244" s="79">
        <f t="shared" si="12"/>
        <v>169331.6258064516</v>
      </c>
    </row>
    <row r="245" spans="1:10" ht="13" x14ac:dyDescent="0.25">
      <c r="A245" s="60" t="s">
        <v>2422</v>
      </c>
      <c r="B245" s="61" t="s">
        <v>2280</v>
      </c>
      <c r="C245" s="80" t="s">
        <v>1880</v>
      </c>
      <c r="D245" s="67" t="s">
        <v>1850</v>
      </c>
      <c r="E245" s="67" t="s">
        <v>2423</v>
      </c>
      <c r="F245" s="62" t="s">
        <v>1850</v>
      </c>
      <c r="G245" s="63" t="s">
        <v>74</v>
      </c>
      <c r="H245" s="72">
        <v>26339.354838709678</v>
      </c>
      <c r="I245" s="78">
        <v>0.19</v>
      </c>
      <c r="J245" s="79">
        <f t="shared" si="12"/>
        <v>31343.832258064518</v>
      </c>
    </row>
    <row r="246" spans="1:10" ht="13" x14ac:dyDescent="0.25">
      <c r="A246" s="60" t="s">
        <v>2424</v>
      </c>
      <c r="B246" s="61" t="s">
        <v>2280</v>
      </c>
      <c r="C246" s="80" t="s">
        <v>1880</v>
      </c>
      <c r="D246" s="67" t="s">
        <v>1850</v>
      </c>
      <c r="E246" s="67" t="s">
        <v>2425</v>
      </c>
      <c r="F246" s="62" t="s">
        <v>1850</v>
      </c>
      <c r="G246" s="63" t="s">
        <v>74</v>
      </c>
      <c r="H246" s="72">
        <v>56929.032258064515</v>
      </c>
      <c r="I246" s="78">
        <v>0.19</v>
      </c>
      <c r="J246" s="79">
        <f t="shared" si="12"/>
        <v>67745.548387096773</v>
      </c>
    </row>
    <row r="247" spans="1:10" ht="13" x14ac:dyDescent="0.25">
      <c r="A247" s="60" t="s">
        <v>2426</v>
      </c>
      <c r="B247" s="61" t="s">
        <v>2280</v>
      </c>
      <c r="C247" s="80" t="s">
        <v>1880</v>
      </c>
      <c r="D247" s="67" t="s">
        <v>1850</v>
      </c>
      <c r="E247" s="67" t="s">
        <v>2427</v>
      </c>
      <c r="F247" s="62" t="s">
        <v>1850</v>
      </c>
      <c r="G247" s="63" t="s">
        <v>74</v>
      </c>
      <c r="H247" s="72">
        <v>48430.967741935485</v>
      </c>
      <c r="I247" s="78">
        <v>0.19</v>
      </c>
      <c r="J247" s="79">
        <f t="shared" si="12"/>
        <v>57632.851612903229</v>
      </c>
    </row>
    <row r="248" spans="1:10" ht="13" x14ac:dyDescent="0.25">
      <c r="A248" s="60" t="s">
        <v>2428</v>
      </c>
      <c r="B248" s="61" t="s">
        <v>2280</v>
      </c>
      <c r="C248" s="80" t="s">
        <v>1880</v>
      </c>
      <c r="D248" s="67" t="s">
        <v>1850</v>
      </c>
      <c r="E248" s="67" t="s">
        <v>2429</v>
      </c>
      <c r="F248" s="62" t="s">
        <v>1850</v>
      </c>
      <c r="G248" s="63" t="s">
        <v>74</v>
      </c>
      <c r="H248" s="72">
        <v>675441.29032258061</v>
      </c>
      <c r="I248" s="78">
        <v>0.19</v>
      </c>
      <c r="J248" s="79">
        <f t="shared" si="12"/>
        <v>803775.13548387098</v>
      </c>
    </row>
    <row r="249" spans="1:10" ht="13" x14ac:dyDescent="0.25">
      <c r="A249" s="60" t="s">
        <v>2430</v>
      </c>
      <c r="B249" s="61" t="s">
        <v>2280</v>
      </c>
      <c r="C249" s="80" t="s">
        <v>1880</v>
      </c>
      <c r="D249" s="67" t="s">
        <v>1850</v>
      </c>
      <c r="E249" s="67" t="s">
        <v>2431</v>
      </c>
      <c r="F249" s="62" t="s">
        <v>1850</v>
      </c>
      <c r="G249" s="63" t="s">
        <v>74</v>
      </c>
      <c r="H249" s="72">
        <v>854965.16129032255</v>
      </c>
      <c r="I249" s="78">
        <v>0.19</v>
      </c>
      <c r="J249" s="79">
        <f t="shared" si="12"/>
        <v>1017408.5419354838</v>
      </c>
    </row>
    <row r="250" spans="1:10" ht="13" x14ac:dyDescent="0.25">
      <c r="A250" s="60" t="s">
        <v>2432</v>
      </c>
      <c r="B250" s="61" t="s">
        <v>2280</v>
      </c>
      <c r="C250" s="80" t="s">
        <v>1880</v>
      </c>
      <c r="D250" s="67" t="s">
        <v>1850</v>
      </c>
      <c r="E250" s="67" t="s">
        <v>2433</v>
      </c>
      <c r="F250" s="62" t="s">
        <v>1850</v>
      </c>
      <c r="G250" s="63" t="s">
        <v>74</v>
      </c>
      <c r="H250" s="72">
        <v>561621.93548387091</v>
      </c>
      <c r="I250" s="78">
        <v>0.19</v>
      </c>
      <c r="J250" s="79">
        <f t="shared" si="12"/>
        <v>668330.10322580638</v>
      </c>
    </row>
    <row r="251" spans="1:10" ht="13" x14ac:dyDescent="0.25">
      <c r="A251" s="60" t="s">
        <v>2434</v>
      </c>
      <c r="B251" s="61" t="s">
        <v>2280</v>
      </c>
      <c r="C251" s="80" t="s">
        <v>1880</v>
      </c>
      <c r="D251" s="67" t="s">
        <v>1850</v>
      </c>
      <c r="E251" s="67" t="s">
        <v>2435</v>
      </c>
      <c r="F251" s="62" t="s">
        <v>1850</v>
      </c>
      <c r="G251" s="63" t="s">
        <v>74</v>
      </c>
      <c r="H251" s="72">
        <v>1530962.5806451612</v>
      </c>
      <c r="I251" s="78">
        <v>0.19</v>
      </c>
      <c r="J251" s="79">
        <f t="shared" si="12"/>
        <v>1821845.4709677419</v>
      </c>
    </row>
    <row r="252" spans="1:10" ht="13" x14ac:dyDescent="0.25">
      <c r="A252" s="60" t="s">
        <v>2436</v>
      </c>
      <c r="B252" s="61" t="s">
        <v>2280</v>
      </c>
      <c r="C252" s="80" t="s">
        <v>1880</v>
      </c>
      <c r="D252" s="67" t="s">
        <v>1850</v>
      </c>
      <c r="E252" s="67" t="s">
        <v>2437</v>
      </c>
      <c r="F252" s="62" t="s">
        <v>1850</v>
      </c>
      <c r="G252" s="63" t="s">
        <v>74</v>
      </c>
      <c r="H252" s="72">
        <v>1690089.0322580645</v>
      </c>
      <c r="I252" s="78">
        <v>0.19</v>
      </c>
      <c r="J252" s="79">
        <f t="shared" si="12"/>
        <v>2011205.9483870966</v>
      </c>
    </row>
    <row r="253" spans="1:10" ht="13" x14ac:dyDescent="0.25">
      <c r="A253" s="60" t="s">
        <v>2438</v>
      </c>
      <c r="B253" s="61" t="s">
        <v>2280</v>
      </c>
      <c r="C253" s="80" t="s">
        <v>1880</v>
      </c>
      <c r="D253" s="67" t="s">
        <v>1850</v>
      </c>
      <c r="E253" s="67" t="s">
        <v>2439</v>
      </c>
      <c r="F253" s="62" t="s">
        <v>1850</v>
      </c>
      <c r="G253" s="63" t="s">
        <v>74</v>
      </c>
      <c r="H253" s="72">
        <v>12898.064516129032</v>
      </c>
      <c r="I253" s="78">
        <v>0.19</v>
      </c>
      <c r="J253" s="79">
        <f t="shared" si="12"/>
        <v>15348.696774193548</v>
      </c>
    </row>
    <row r="254" spans="1:10" ht="13" x14ac:dyDescent="0.25">
      <c r="A254" s="60" t="s">
        <v>2440</v>
      </c>
      <c r="B254" s="61" t="s">
        <v>2280</v>
      </c>
      <c r="C254" s="80" t="s">
        <v>1880</v>
      </c>
      <c r="D254" s="67" t="s">
        <v>1850</v>
      </c>
      <c r="E254" s="67" t="s">
        <v>2441</v>
      </c>
      <c r="F254" s="62" t="s">
        <v>1850</v>
      </c>
      <c r="G254" s="63" t="s">
        <v>74</v>
      </c>
      <c r="H254" s="72">
        <v>12898.064516129032</v>
      </c>
      <c r="I254" s="78">
        <v>0.19</v>
      </c>
      <c r="J254" s="79">
        <f t="shared" si="12"/>
        <v>15348.696774193548</v>
      </c>
    </row>
    <row r="255" spans="1:10" ht="13" x14ac:dyDescent="0.25">
      <c r="A255" s="60" t="s">
        <v>2442</v>
      </c>
      <c r="B255" s="61" t="s">
        <v>2280</v>
      </c>
      <c r="C255" s="80" t="s">
        <v>1880</v>
      </c>
      <c r="D255" s="67" t="s">
        <v>1850</v>
      </c>
      <c r="E255" s="67" t="s">
        <v>2443</v>
      </c>
      <c r="F255" s="62" t="s">
        <v>1850</v>
      </c>
      <c r="G255" s="63" t="s">
        <v>74</v>
      </c>
      <c r="H255" s="72">
        <v>3414.1935483870966</v>
      </c>
      <c r="I255" s="78">
        <v>0.19</v>
      </c>
      <c r="J255" s="79">
        <f t="shared" si="12"/>
        <v>4062.8903225806448</v>
      </c>
    </row>
    <row r="256" spans="1:10" ht="13" x14ac:dyDescent="0.25">
      <c r="A256" s="60" t="s">
        <v>2444</v>
      </c>
      <c r="B256" s="61" t="s">
        <v>2280</v>
      </c>
      <c r="C256" s="80" t="s">
        <v>1880</v>
      </c>
      <c r="D256" s="67" t="s">
        <v>1850</v>
      </c>
      <c r="E256" s="67" t="s">
        <v>2445</v>
      </c>
      <c r="F256" s="62" t="s">
        <v>1850</v>
      </c>
      <c r="G256" s="63" t="s">
        <v>74</v>
      </c>
      <c r="H256" s="72">
        <v>56068.38709677419</v>
      </c>
      <c r="I256" s="78">
        <v>0.19</v>
      </c>
      <c r="J256" s="79">
        <f t="shared" si="12"/>
        <v>66721.380645161291</v>
      </c>
    </row>
    <row r="257" spans="1:10" ht="13" x14ac:dyDescent="0.25">
      <c r="A257" s="60" t="s">
        <v>2446</v>
      </c>
      <c r="B257" s="61" t="s">
        <v>2280</v>
      </c>
      <c r="C257" s="80" t="s">
        <v>1880</v>
      </c>
      <c r="D257" s="67" t="s">
        <v>1850</v>
      </c>
      <c r="E257" s="67" t="s">
        <v>2447</v>
      </c>
      <c r="F257" s="62" t="s">
        <v>1850</v>
      </c>
      <c r="G257" s="63" t="s">
        <v>74</v>
      </c>
      <c r="H257" s="72">
        <v>19549.677419354837</v>
      </c>
      <c r="I257" s="78">
        <v>0.19</v>
      </c>
      <c r="J257" s="79">
        <f t="shared" si="12"/>
        <v>23264.116129032256</v>
      </c>
    </row>
    <row r="258" spans="1:10" ht="13" x14ac:dyDescent="0.25">
      <c r="A258" s="60" t="s">
        <v>2448</v>
      </c>
      <c r="B258" s="61" t="s">
        <v>2280</v>
      </c>
      <c r="C258" s="80" t="s">
        <v>1880</v>
      </c>
      <c r="D258" s="67" t="s">
        <v>1850</v>
      </c>
      <c r="E258" s="67" t="s">
        <v>2449</v>
      </c>
      <c r="F258" s="62" t="s">
        <v>1850</v>
      </c>
      <c r="G258" s="63" t="s">
        <v>74</v>
      </c>
      <c r="H258" s="72">
        <v>3553.5483870967741</v>
      </c>
      <c r="I258" s="78">
        <v>0.19</v>
      </c>
      <c r="J258" s="79">
        <f t="shared" si="12"/>
        <v>4228.7225806451615</v>
      </c>
    </row>
    <row r="259" spans="1:10" ht="13" x14ac:dyDescent="0.25">
      <c r="A259" s="60" t="s">
        <v>2450</v>
      </c>
      <c r="B259" s="61" t="s">
        <v>2280</v>
      </c>
      <c r="C259" s="80" t="s">
        <v>1880</v>
      </c>
      <c r="D259" s="67" t="s">
        <v>1850</v>
      </c>
      <c r="E259" s="67" t="s">
        <v>2451</v>
      </c>
      <c r="F259" s="62" t="s">
        <v>1850</v>
      </c>
      <c r="G259" s="63" t="s">
        <v>74</v>
      </c>
      <c r="H259" s="72">
        <v>21104.516129032258</v>
      </c>
      <c r="I259" s="78">
        <v>0.19</v>
      </c>
      <c r="J259" s="79">
        <f t="shared" si="12"/>
        <v>25114.374193548385</v>
      </c>
    </row>
    <row r="260" spans="1:10" ht="13" x14ac:dyDescent="0.25">
      <c r="A260" s="60" t="s">
        <v>2452</v>
      </c>
      <c r="B260" s="61" t="s">
        <v>2280</v>
      </c>
      <c r="C260" s="80" t="s">
        <v>1880</v>
      </c>
      <c r="D260" s="67" t="s">
        <v>1850</v>
      </c>
      <c r="E260" s="67" t="s">
        <v>2453</v>
      </c>
      <c r="F260" s="62" t="s">
        <v>1850</v>
      </c>
      <c r="G260" s="63" t="s">
        <v>74</v>
      </c>
      <c r="H260" s="72">
        <v>51541.93548387097</v>
      </c>
      <c r="I260" s="78">
        <v>0.19</v>
      </c>
      <c r="J260" s="79">
        <f t="shared" si="12"/>
        <v>61334.903225806454</v>
      </c>
    </row>
    <row r="261" spans="1:10" ht="13" x14ac:dyDescent="0.25">
      <c r="A261" s="60" t="s">
        <v>2454</v>
      </c>
      <c r="B261" s="61" t="s">
        <v>2280</v>
      </c>
      <c r="C261" s="80" t="s">
        <v>1880</v>
      </c>
      <c r="D261" s="67" t="s">
        <v>1850</v>
      </c>
      <c r="E261" s="67" t="s">
        <v>2455</v>
      </c>
      <c r="F261" s="62" t="s">
        <v>1850</v>
      </c>
      <c r="G261" s="63" t="s">
        <v>74</v>
      </c>
      <c r="H261" s="72">
        <v>30019.354838709678</v>
      </c>
      <c r="I261" s="78">
        <v>0.19</v>
      </c>
      <c r="J261" s="79">
        <f t="shared" si="12"/>
        <v>35723.032258064515</v>
      </c>
    </row>
    <row r="262" spans="1:10" ht="13" x14ac:dyDescent="0.25">
      <c r="A262" s="60" t="s">
        <v>2456</v>
      </c>
      <c r="B262" s="61" t="s">
        <v>2280</v>
      </c>
      <c r="C262" s="80" t="s">
        <v>1880</v>
      </c>
      <c r="D262" s="67" t="s">
        <v>1850</v>
      </c>
      <c r="E262" s="67" t="s">
        <v>2457</v>
      </c>
      <c r="F262" s="62" t="s">
        <v>1850</v>
      </c>
      <c r="G262" s="63" t="s">
        <v>74</v>
      </c>
      <c r="H262" s="72">
        <v>20396.129032258064</v>
      </c>
      <c r="I262" s="78">
        <v>0.19</v>
      </c>
      <c r="J262" s="79">
        <f t="shared" si="12"/>
        <v>24271.393548387096</v>
      </c>
    </row>
    <row r="263" spans="1:10" ht="13" x14ac:dyDescent="0.25">
      <c r="A263" s="60" t="s">
        <v>2458</v>
      </c>
      <c r="B263" s="61" t="s">
        <v>2280</v>
      </c>
      <c r="C263" s="80" t="s">
        <v>1880</v>
      </c>
      <c r="D263" s="67" t="s">
        <v>1850</v>
      </c>
      <c r="E263" s="67" t="s">
        <v>2459</v>
      </c>
      <c r="F263" s="62" t="s">
        <v>1850</v>
      </c>
      <c r="G263" s="63" t="s">
        <v>74</v>
      </c>
      <c r="H263" s="72">
        <v>5108.3870967741932</v>
      </c>
      <c r="I263" s="78">
        <v>0.19</v>
      </c>
      <c r="J263" s="79">
        <f t="shared" si="12"/>
        <v>6078.9806451612894</v>
      </c>
    </row>
    <row r="264" spans="1:10" ht="13" x14ac:dyDescent="0.25">
      <c r="A264" s="60" t="s">
        <v>2460</v>
      </c>
      <c r="B264" s="61" t="s">
        <v>2280</v>
      </c>
      <c r="C264" s="80" t="s">
        <v>1880</v>
      </c>
      <c r="D264" s="67" t="s">
        <v>1850</v>
      </c>
      <c r="E264" s="67" t="s">
        <v>2461</v>
      </c>
      <c r="F264" s="62" t="s">
        <v>1850</v>
      </c>
      <c r="G264" s="63" t="s">
        <v>74</v>
      </c>
      <c r="H264" s="72">
        <v>139.35483870967741</v>
      </c>
      <c r="I264" s="78">
        <v>0.19</v>
      </c>
      <c r="J264" s="79">
        <f t="shared" si="12"/>
        <v>165.83225806451611</v>
      </c>
    </row>
    <row r="265" spans="1:10" ht="13" x14ac:dyDescent="0.25">
      <c r="A265" s="60" t="s">
        <v>2462</v>
      </c>
      <c r="B265" s="61" t="s">
        <v>2280</v>
      </c>
      <c r="C265" s="80" t="s">
        <v>1880</v>
      </c>
      <c r="D265" s="67" t="s">
        <v>1850</v>
      </c>
      <c r="E265" s="67" t="s">
        <v>2463</v>
      </c>
      <c r="F265" s="62" t="s">
        <v>1850</v>
      </c>
      <c r="G265" s="63" t="s">
        <v>74</v>
      </c>
      <c r="H265" s="72">
        <v>107749.67741935483</v>
      </c>
      <c r="I265" s="78">
        <v>0.19</v>
      </c>
      <c r="J265" s="79">
        <f t="shared" si="12"/>
        <v>128222.11612903225</v>
      </c>
    </row>
    <row r="266" spans="1:10" ht="26" x14ac:dyDescent="0.25">
      <c r="A266" s="60" t="s">
        <v>2464</v>
      </c>
      <c r="B266" s="61" t="s">
        <v>2280</v>
      </c>
      <c r="C266" s="80" t="s">
        <v>1880</v>
      </c>
      <c r="D266" s="67" t="s">
        <v>1850</v>
      </c>
      <c r="E266" s="67" t="s">
        <v>2465</v>
      </c>
      <c r="F266" s="62" t="s">
        <v>1850</v>
      </c>
      <c r="G266" s="63" t="s">
        <v>74</v>
      </c>
      <c r="H266" s="72">
        <v>308921.29032258061</v>
      </c>
      <c r="I266" s="78">
        <v>0.19</v>
      </c>
      <c r="J266" s="79">
        <f t="shared" si="12"/>
        <v>367616.33548387093</v>
      </c>
    </row>
    <row r="267" spans="1:10" ht="13" x14ac:dyDescent="0.25">
      <c r="A267" s="60" t="s">
        <v>2466</v>
      </c>
      <c r="B267" s="61" t="s">
        <v>2280</v>
      </c>
      <c r="C267" s="80" t="s">
        <v>1880</v>
      </c>
      <c r="D267" s="67" t="s">
        <v>1850</v>
      </c>
      <c r="E267" s="67" t="s">
        <v>2467</v>
      </c>
      <c r="F267" s="62" t="s">
        <v>1850</v>
      </c>
      <c r="G267" s="63" t="s">
        <v>74</v>
      </c>
      <c r="H267" s="72">
        <v>386499.35483870964</v>
      </c>
      <c r="I267" s="78">
        <v>0.19</v>
      </c>
      <c r="J267" s="79">
        <f t="shared" si="12"/>
        <v>459934.23225806444</v>
      </c>
    </row>
    <row r="268" spans="1:10" ht="13" x14ac:dyDescent="0.25">
      <c r="A268" s="60" t="s">
        <v>2468</v>
      </c>
      <c r="B268" s="61" t="s">
        <v>2280</v>
      </c>
      <c r="C268" s="80" t="s">
        <v>1880</v>
      </c>
      <c r="D268" s="67" t="s">
        <v>1850</v>
      </c>
      <c r="E268" s="67" t="s">
        <v>2469</v>
      </c>
      <c r="F268" s="62" t="s">
        <v>1850</v>
      </c>
      <c r="G268" s="63" t="s">
        <v>74</v>
      </c>
      <c r="H268" s="72">
        <v>10482.58064516129</v>
      </c>
      <c r="I268" s="78">
        <v>0.19</v>
      </c>
      <c r="J268" s="79">
        <f t="shared" si="12"/>
        <v>12474.270967741935</v>
      </c>
    </row>
    <row r="269" spans="1:10" ht="13" x14ac:dyDescent="0.25">
      <c r="A269" s="60" t="s">
        <v>2470</v>
      </c>
      <c r="B269" s="61" t="s">
        <v>2280</v>
      </c>
      <c r="C269" s="80" t="s">
        <v>1880</v>
      </c>
      <c r="D269" s="67" t="s">
        <v>1850</v>
      </c>
      <c r="E269" s="67" t="s">
        <v>2471</v>
      </c>
      <c r="F269" s="62" t="s">
        <v>1850</v>
      </c>
      <c r="G269" s="63" t="s">
        <v>74</v>
      </c>
      <c r="H269" s="72">
        <v>37669.677419354841</v>
      </c>
      <c r="I269" s="78">
        <v>0.19</v>
      </c>
      <c r="J269" s="79">
        <f t="shared" si="12"/>
        <v>44826.916129032259</v>
      </c>
    </row>
    <row r="270" spans="1:10" ht="13" x14ac:dyDescent="0.25">
      <c r="A270" s="60" t="s">
        <v>2472</v>
      </c>
      <c r="B270" s="61" t="s">
        <v>2280</v>
      </c>
      <c r="C270" s="80" t="s">
        <v>1880</v>
      </c>
      <c r="D270" s="67" t="s">
        <v>1850</v>
      </c>
      <c r="E270" s="67" t="s">
        <v>2473</v>
      </c>
      <c r="F270" s="62" t="s">
        <v>1850</v>
      </c>
      <c r="G270" s="63" t="s">
        <v>74</v>
      </c>
      <c r="H270" s="72">
        <v>6095.4838709677415</v>
      </c>
      <c r="I270" s="78">
        <v>0.19</v>
      </c>
      <c r="J270" s="79">
        <f t="shared" si="12"/>
        <v>7253.6258064516123</v>
      </c>
    </row>
    <row r="271" spans="1:10" ht="13" x14ac:dyDescent="0.25">
      <c r="A271" s="60" t="s">
        <v>2474</v>
      </c>
      <c r="B271" s="61" t="s">
        <v>2280</v>
      </c>
      <c r="C271" s="80" t="s">
        <v>1880</v>
      </c>
      <c r="D271" s="67" t="s">
        <v>1850</v>
      </c>
      <c r="E271" s="67" t="s">
        <v>2475</v>
      </c>
      <c r="F271" s="62" t="s">
        <v>1850</v>
      </c>
      <c r="G271" s="63" t="s">
        <v>74</v>
      </c>
      <c r="H271" s="72">
        <v>20396.129032258064</v>
      </c>
      <c r="I271" s="78">
        <v>0.19</v>
      </c>
      <c r="J271" s="79">
        <f t="shared" si="12"/>
        <v>24271.393548387096</v>
      </c>
    </row>
    <row r="272" spans="1:10" ht="13" x14ac:dyDescent="0.25">
      <c r="A272" s="60" t="s">
        <v>2476</v>
      </c>
      <c r="B272" s="61" t="s">
        <v>2280</v>
      </c>
      <c r="C272" s="80" t="s">
        <v>1880</v>
      </c>
      <c r="D272" s="67" t="s">
        <v>1850</v>
      </c>
      <c r="E272" s="67" t="s">
        <v>2477</v>
      </c>
      <c r="F272" s="62" t="s">
        <v>1850</v>
      </c>
      <c r="G272" s="63" t="s">
        <v>74</v>
      </c>
      <c r="H272" s="72">
        <v>91184.516129032258</v>
      </c>
      <c r="I272" s="78">
        <v>0.19</v>
      </c>
      <c r="J272" s="79">
        <f t="shared" si="12"/>
        <v>108509.57419354838</v>
      </c>
    </row>
    <row r="273" spans="1:10" ht="13" x14ac:dyDescent="0.25">
      <c r="A273" s="60" t="s">
        <v>2478</v>
      </c>
      <c r="B273" s="61" t="s">
        <v>2280</v>
      </c>
      <c r="C273" s="80" t="s">
        <v>1880</v>
      </c>
      <c r="D273" s="67" t="s">
        <v>1850</v>
      </c>
      <c r="E273" s="67" t="s">
        <v>2479</v>
      </c>
      <c r="F273" s="62" t="s">
        <v>1850</v>
      </c>
      <c r="G273" s="63" t="s">
        <v>74</v>
      </c>
      <c r="H273" s="72">
        <v>15300.645161290322</v>
      </c>
      <c r="I273" s="78">
        <v>0.19</v>
      </c>
      <c r="J273" s="79">
        <f t="shared" si="12"/>
        <v>18207.767741935484</v>
      </c>
    </row>
    <row r="274" spans="1:10" ht="13" x14ac:dyDescent="0.25">
      <c r="A274" s="60" t="s">
        <v>2480</v>
      </c>
      <c r="B274" s="61" t="s">
        <v>2280</v>
      </c>
      <c r="C274" s="80" t="s">
        <v>1880</v>
      </c>
      <c r="D274" s="67" t="s">
        <v>1850</v>
      </c>
      <c r="E274" s="67" t="s">
        <v>2481</v>
      </c>
      <c r="F274" s="62" t="s">
        <v>1850</v>
      </c>
      <c r="G274" s="63" t="s">
        <v>74</v>
      </c>
      <c r="H274" s="72">
        <v>3830.9677419354839</v>
      </c>
      <c r="I274" s="78">
        <v>0.19</v>
      </c>
      <c r="J274" s="79">
        <f t="shared" si="12"/>
        <v>4558.8516129032259</v>
      </c>
    </row>
    <row r="275" spans="1:10" ht="13" x14ac:dyDescent="0.25">
      <c r="A275" s="60" t="s">
        <v>2482</v>
      </c>
      <c r="B275" s="61" t="s">
        <v>2280</v>
      </c>
      <c r="C275" s="80" t="s">
        <v>1880</v>
      </c>
      <c r="D275" s="67" t="s">
        <v>1850</v>
      </c>
      <c r="E275" s="67" t="s">
        <v>2483</v>
      </c>
      <c r="F275" s="62" t="s">
        <v>1850</v>
      </c>
      <c r="G275" s="63" t="s">
        <v>74</v>
      </c>
      <c r="H275" s="72">
        <v>7802.5806451612898</v>
      </c>
      <c r="I275" s="78">
        <v>0.19</v>
      </c>
      <c r="J275" s="79">
        <f t="shared" si="12"/>
        <v>9285.0709677419345</v>
      </c>
    </row>
    <row r="276" spans="1:10" ht="13" x14ac:dyDescent="0.25">
      <c r="A276" s="60" t="s">
        <v>2484</v>
      </c>
      <c r="B276" s="61" t="s">
        <v>2280</v>
      </c>
      <c r="C276" s="80" t="s">
        <v>1880</v>
      </c>
      <c r="D276" s="67" t="s">
        <v>1850</v>
      </c>
      <c r="E276" s="67" t="s">
        <v>2485</v>
      </c>
      <c r="F276" s="62" t="s">
        <v>1850</v>
      </c>
      <c r="G276" s="63" t="s">
        <v>74</v>
      </c>
      <c r="H276" s="72">
        <v>5538.0645161290322</v>
      </c>
      <c r="I276" s="78">
        <v>0.19</v>
      </c>
      <c r="J276" s="79">
        <f t="shared" si="12"/>
        <v>6590.2967741935481</v>
      </c>
    </row>
    <row r="277" spans="1:10" ht="13" x14ac:dyDescent="0.25">
      <c r="A277" s="60" t="s">
        <v>2486</v>
      </c>
      <c r="B277" s="61" t="s">
        <v>2280</v>
      </c>
      <c r="C277" s="80" t="s">
        <v>1880</v>
      </c>
      <c r="D277" s="67" t="s">
        <v>1850</v>
      </c>
      <c r="E277" s="67" t="s">
        <v>2487</v>
      </c>
      <c r="F277" s="62" t="s">
        <v>1850</v>
      </c>
      <c r="G277" s="63" t="s">
        <v>74</v>
      </c>
      <c r="H277" s="72">
        <v>4539.3548387096771</v>
      </c>
      <c r="I277" s="78">
        <v>0.19</v>
      </c>
      <c r="J277" s="79">
        <f t="shared" si="12"/>
        <v>5401.8322580645154</v>
      </c>
    </row>
    <row r="278" spans="1:10" ht="13" x14ac:dyDescent="0.25">
      <c r="A278" s="60" t="s">
        <v>2488</v>
      </c>
      <c r="B278" s="61" t="s">
        <v>2280</v>
      </c>
      <c r="C278" s="80" t="s">
        <v>1880</v>
      </c>
      <c r="D278" s="67" t="s">
        <v>1850</v>
      </c>
      <c r="E278" s="67" t="s">
        <v>2489</v>
      </c>
      <c r="F278" s="62" t="s">
        <v>1850</v>
      </c>
      <c r="G278" s="63" t="s">
        <v>74</v>
      </c>
      <c r="H278" s="72">
        <v>40072.258064516129</v>
      </c>
      <c r="I278" s="78">
        <v>0.19</v>
      </c>
      <c r="J278" s="79">
        <f t="shared" si="12"/>
        <v>47685.987096774195</v>
      </c>
    </row>
    <row r="279" spans="1:10" ht="13" x14ac:dyDescent="0.25">
      <c r="A279" s="60" t="s">
        <v>2490</v>
      </c>
      <c r="B279" s="61" t="s">
        <v>2280</v>
      </c>
      <c r="C279" s="67" t="s">
        <v>1850</v>
      </c>
      <c r="D279" s="67" t="s">
        <v>1850</v>
      </c>
      <c r="E279" s="67" t="s">
        <v>2491</v>
      </c>
      <c r="F279" s="62" t="s">
        <v>1850</v>
      </c>
      <c r="G279" s="63" t="s">
        <v>74</v>
      </c>
      <c r="H279" s="72">
        <v>1859.3548387096773</v>
      </c>
      <c r="I279" s="78">
        <v>0.19</v>
      </c>
      <c r="J279" s="79">
        <f t="shared" si="12"/>
        <v>2212.632258064516</v>
      </c>
    </row>
    <row r="280" spans="1:10" ht="13" x14ac:dyDescent="0.25">
      <c r="A280" s="60" t="s">
        <v>2492</v>
      </c>
      <c r="B280" s="61" t="s">
        <v>2280</v>
      </c>
      <c r="C280" s="67" t="s">
        <v>1850</v>
      </c>
      <c r="D280" s="67" t="s">
        <v>1850</v>
      </c>
      <c r="E280" s="67" t="s">
        <v>2493</v>
      </c>
      <c r="F280" s="62" t="s">
        <v>1850</v>
      </c>
      <c r="G280" s="63" t="s">
        <v>74</v>
      </c>
      <c r="H280" s="72">
        <v>290.32258064516128</v>
      </c>
      <c r="I280" s="78">
        <v>0.19</v>
      </c>
      <c r="J280" s="79">
        <f t="shared" si="12"/>
        <v>345.48387096774195</v>
      </c>
    </row>
    <row r="281" spans="1:10" ht="13" x14ac:dyDescent="0.25">
      <c r="A281" s="60" t="s">
        <v>2494</v>
      </c>
      <c r="B281" s="61" t="s">
        <v>2280</v>
      </c>
      <c r="C281" s="67" t="s">
        <v>1850</v>
      </c>
      <c r="D281" s="67" t="s">
        <v>1850</v>
      </c>
      <c r="E281" s="67" t="s">
        <v>2495</v>
      </c>
      <c r="F281" s="62" t="s">
        <v>1850</v>
      </c>
      <c r="G281" s="63" t="s">
        <v>74</v>
      </c>
      <c r="H281" s="72">
        <v>5108.3870967741932</v>
      </c>
      <c r="I281" s="78">
        <v>0.19</v>
      </c>
      <c r="J281" s="79">
        <f t="shared" si="12"/>
        <v>6078.9806451612894</v>
      </c>
    </row>
    <row r="282" spans="1:10" ht="13" x14ac:dyDescent="0.25">
      <c r="A282" s="60" t="s">
        <v>2496</v>
      </c>
      <c r="B282" s="61" t="s">
        <v>2280</v>
      </c>
      <c r="C282" s="67" t="s">
        <v>1850</v>
      </c>
      <c r="D282" s="67" t="s">
        <v>1850</v>
      </c>
      <c r="E282" s="67" t="s">
        <v>2497</v>
      </c>
      <c r="F282" s="62" t="s">
        <v>1850</v>
      </c>
      <c r="G282" s="63" t="s">
        <v>74</v>
      </c>
      <c r="H282" s="72">
        <v>15869.677419354839</v>
      </c>
      <c r="I282" s="78">
        <v>0.19</v>
      </c>
      <c r="J282" s="79">
        <f t="shared" si="12"/>
        <v>18884.916129032259</v>
      </c>
    </row>
    <row r="283" spans="1:10" ht="13" x14ac:dyDescent="0.25">
      <c r="A283" s="60" t="s">
        <v>2498</v>
      </c>
      <c r="B283" s="61" t="s">
        <v>2280</v>
      </c>
      <c r="C283" s="67" t="s">
        <v>1850</v>
      </c>
      <c r="D283" s="67" t="s">
        <v>1850</v>
      </c>
      <c r="E283" s="67" t="s">
        <v>2499</v>
      </c>
      <c r="F283" s="62" t="s">
        <v>1850</v>
      </c>
      <c r="G283" s="63" t="s">
        <v>74</v>
      </c>
      <c r="H283" s="72">
        <v>8371.6129032258068</v>
      </c>
      <c r="I283" s="78">
        <v>0.19</v>
      </c>
      <c r="J283" s="79">
        <f t="shared" si="12"/>
        <v>9962.2193548387095</v>
      </c>
    </row>
    <row r="284" spans="1:10" ht="13" x14ac:dyDescent="0.25">
      <c r="A284" s="60" t="s">
        <v>2500</v>
      </c>
      <c r="B284" s="61" t="s">
        <v>2280</v>
      </c>
      <c r="C284" s="67" t="s">
        <v>1850</v>
      </c>
      <c r="D284" s="67" t="s">
        <v>2501</v>
      </c>
      <c r="E284" s="67" t="s">
        <v>2502</v>
      </c>
      <c r="F284" s="62" t="s">
        <v>1850</v>
      </c>
      <c r="G284" s="63" t="s">
        <v>74</v>
      </c>
      <c r="H284" s="72">
        <v>1567.741935483871</v>
      </c>
      <c r="I284" s="78">
        <v>0.19</v>
      </c>
      <c r="J284" s="79">
        <f t="shared" si="12"/>
        <v>1865.6129032258063</v>
      </c>
    </row>
    <row r="285" spans="1:10" ht="13" x14ac:dyDescent="0.25">
      <c r="A285" s="60" t="s">
        <v>2503</v>
      </c>
      <c r="B285" s="61" t="s">
        <v>2280</v>
      </c>
      <c r="C285" s="67" t="s">
        <v>1850</v>
      </c>
      <c r="D285" s="67" t="s">
        <v>1850</v>
      </c>
      <c r="E285" s="67" t="s">
        <v>2504</v>
      </c>
      <c r="F285" s="62" t="s">
        <v>1850</v>
      </c>
      <c r="G285" s="63" t="s">
        <v>74</v>
      </c>
      <c r="H285" s="72">
        <v>581.93548387096769</v>
      </c>
      <c r="I285" s="78">
        <v>0.19</v>
      </c>
      <c r="J285" s="79">
        <f t="shared" si="12"/>
        <v>692.50322580645161</v>
      </c>
    </row>
    <row r="286" spans="1:10" ht="13" x14ac:dyDescent="0.25">
      <c r="A286" s="60" t="s">
        <v>2505</v>
      </c>
      <c r="B286" s="61" t="s">
        <v>2280</v>
      </c>
      <c r="C286" s="67" t="s">
        <v>2356</v>
      </c>
      <c r="D286" s="67" t="s">
        <v>1850</v>
      </c>
      <c r="E286" s="67" t="s">
        <v>2506</v>
      </c>
      <c r="F286" s="62" t="s">
        <v>1850</v>
      </c>
      <c r="G286" s="63" t="s">
        <v>74</v>
      </c>
      <c r="H286" s="72">
        <v>18272.258064516129</v>
      </c>
      <c r="I286" s="78">
        <v>0.19</v>
      </c>
      <c r="J286" s="79">
        <f t="shared" si="12"/>
        <v>21743.987096774192</v>
      </c>
    </row>
    <row r="287" spans="1:10" ht="13" x14ac:dyDescent="0.25">
      <c r="A287" s="60" t="s">
        <v>2507</v>
      </c>
      <c r="B287" s="61" t="s">
        <v>2280</v>
      </c>
      <c r="C287" s="67" t="s">
        <v>1850</v>
      </c>
      <c r="D287" s="67" t="s">
        <v>1850</v>
      </c>
      <c r="E287" s="67" t="s">
        <v>2508</v>
      </c>
      <c r="F287" s="62" t="s">
        <v>1850</v>
      </c>
      <c r="G287" s="63" t="s">
        <v>74</v>
      </c>
      <c r="H287" s="72">
        <v>18980.645161290322</v>
      </c>
      <c r="I287" s="78">
        <v>0.19</v>
      </c>
      <c r="J287" s="79">
        <f t="shared" si="12"/>
        <v>22586.967741935485</v>
      </c>
    </row>
    <row r="288" spans="1:10" ht="13" x14ac:dyDescent="0.25">
      <c r="A288" s="60" t="s">
        <v>2509</v>
      </c>
      <c r="B288" s="61" t="s">
        <v>2280</v>
      </c>
      <c r="C288" s="67" t="s">
        <v>1850</v>
      </c>
      <c r="D288" s="67" t="s">
        <v>1850</v>
      </c>
      <c r="E288" s="67" t="s">
        <v>2510</v>
      </c>
      <c r="F288" s="62" t="s">
        <v>1850</v>
      </c>
      <c r="G288" s="63" t="s">
        <v>74</v>
      </c>
      <c r="H288" s="72">
        <v>23936.774193548386</v>
      </c>
      <c r="I288" s="78">
        <v>0.19</v>
      </c>
      <c r="J288" s="79">
        <f t="shared" si="12"/>
        <v>28484.761290322582</v>
      </c>
    </row>
    <row r="289" spans="1:10" ht="13" x14ac:dyDescent="0.25">
      <c r="A289" s="60" t="s">
        <v>2511</v>
      </c>
      <c r="B289" s="61" t="s">
        <v>2280</v>
      </c>
      <c r="C289" s="67" t="s">
        <v>1850</v>
      </c>
      <c r="D289" s="67" t="s">
        <v>1850</v>
      </c>
      <c r="E289" s="67" t="s">
        <v>2512</v>
      </c>
      <c r="F289" s="62" t="s">
        <v>1850</v>
      </c>
      <c r="G289" s="63" t="s">
        <v>74</v>
      </c>
      <c r="H289" s="72">
        <v>40224.516129032258</v>
      </c>
      <c r="I289" s="78">
        <v>0.19</v>
      </c>
      <c r="J289" s="79">
        <f t="shared" si="12"/>
        <v>47867.174193548388</v>
      </c>
    </row>
    <row r="290" spans="1:10" ht="13" x14ac:dyDescent="0.25">
      <c r="A290" s="60" t="s">
        <v>2513</v>
      </c>
      <c r="B290" s="61" t="s">
        <v>2280</v>
      </c>
      <c r="C290" s="67" t="s">
        <v>1850</v>
      </c>
      <c r="D290" s="67" t="s">
        <v>1850</v>
      </c>
      <c r="E290" s="67" t="s">
        <v>2514</v>
      </c>
      <c r="F290" s="62" t="s">
        <v>1850</v>
      </c>
      <c r="G290" s="63" t="s">
        <v>74</v>
      </c>
      <c r="H290" s="72">
        <v>38378.06451612903</v>
      </c>
      <c r="I290" s="78">
        <v>0.19</v>
      </c>
      <c r="J290" s="79">
        <f t="shared" si="12"/>
        <v>45669.896774193548</v>
      </c>
    </row>
    <row r="291" spans="1:10" ht="13" x14ac:dyDescent="0.25">
      <c r="A291" s="60" t="s">
        <v>2515</v>
      </c>
      <c r="B291" s="61" t="s">
        <v>2280</v>
      </c>
      <c r="C291" s="67" t="s">
        <v>1850</v>
      </c>
      <c r="D291" s="67" t="s">
        <v>2516</v>
      </c>
      <c r="E291" s="67" t="s">
        <v>2517</v>
      </c>
      <c r="F291" s="62" t="s">
        <v>1850</v>
      </c>
      <c r="G291" s="63" t="s">
        <v>74</v>
      </c>
      <c r="H291" s="72">
        <v>35127.741935483871</v>
      </c>
      <c r="I291" s="78">
        <v>0.19</v>
      </c>
      <c r="J291" s="79">
        <f t="shared" si="12"/>
        <v>41802.012903225805</v>
      </c>
    </row>
    <row r="292" spans="1:10" ht="13" x14ac:dyDescent="0.25">
      <c r="A292" s="60" t="s">
        <v>2518</v>
      </c>
      <c r="B292" s="61" t="s">
        <v>2280</v>
      </c>
      <c r="C292" s="67" t="s">
        <v>1850</v>
      </c>
      <c r="D292" s="67" t="s">
        <v>1850</v>
      </c>
      <c r="E292" s="67" t="s">
        <v>2519</v>
      </c>
      <c r="F292" s="62" t="s">
        <v>1850</v>
      </c>
      <c r="G292" s="63" t="s">
        <v>74</v>
      </c>
      <c r="H292" s="72">
        <v>26630.967741935485</v>
      </c>
      <c r="I292" s="78">
        <v>0.19</v>
      </c>
      <c r="J292" s="79">
        <f t="shared" si="12"/>
        <v>31690.851612903229</v>
      </c>
    </row>
    <row r="293" spans="1:10" ht="13" x14ac:dyDescent="0.25">
      <c r="A293" s="60" t="s">
        <v>2520</v>
      </c>
      <c r="B293" s="61" t="s">
        <v>2280</v>
      </c>
      <c r="C293" s="67" t="s">
        <v>1850</v>
      </c>
      <c r="D293" s="67" t="s">
        <v>1850</v>
      </c>
      <c r="E293" s="67" t="s">
        <v>2521</v>
      </c>
      <c r="F293" s="62" t="s">
        <v>1850</v>
      </c>
      <c r="G293" s="63" t="s">
        <v>74</v>
      </c>
      <c r="H293" s="72">
        <v>55082.580645161288</v>
      </c>
      <c r="I293" s="78">
        <v>0.19</v>
      </c>
      <c r="J293" s="79">
        <f t="shared" si="12"/>
        <v>65548.270967741933</v>
      </c>
    </row>
    <row r="294" spans="1:10" ht="39" x14ac:dyDescent="0.25">
      <c r="A294" s="60" t="s">
        <v>2522</v>
      </c>
      <c r="B294" s="61" t="s">
        <v>2280</v>
      </c>
      <c r="C294" s="67" t="s">
        <v>1850</v>
      </c>
      <c r="D294" s="67" t="s">
        <v>1850</v>
      </c>
      <c r="E294" s="67" t="s">
        <v>2523</v>
      </c>
      <c r="F294" s="62" t="s">
        <v>1850</v>
      </c>
      <c r="G294" s="63" t="s">
        <v>74</v>
      </c>
      <c r="H294" s="72">
        <v>631132.90322580643</v>
      </c>
      <c r="I294" s="78">
        <v>0.19</v>
      </c>
      <c r="J294" s="79">
        <f t="shared" si="12"/>
        <v>751048.15483870963</v>
      </c>
    </row>
    <row r="295" spans="1:10" ht="13" x14ac:dyDescent="0.25">
      <c r="A295" s="60" t="s">
        <v>2524</v>
      </c>
      <c r="B295" s="61" t="s">
        <v>2280</v>
      </c>
      <c r="C295" s="67" t="s">
        <v>1850</v>
      </c>
      <c r="D295" s="67" t="s">
        <v>1850</v>
      </c>
      <c r="E295" s="67" t="s">
        <v>2525</v>
      </c>
      <c r="F295" s="62" t="s">
        <v>1850</v>
      </c>
      <c r="G295" s="63" t="s">
        <v>74</v>
      </c>
      <c r="H295" s="72">
        <v>25074.83870967742</v>
      </c>
      <c r="I295" s="78">
        <v>0.19</v>
      </c>
      <c r="J295" s="79">
        <f t="shared" si="12"/>
        <v>29839.058064516132</v>
      </c>
    </row>
    <row r="296" spans="1:10" ht="13" x14ac:dyDescent="0.25">
      <c r="A296" s="60" t="s">
        <v>2526</v>
      </c>
      <c r="B296" s="61" t="s">
        <v>2280</v>
      </c>
      <c r="C296" s="67" t="s">
        <v>1850</v>
      </c>
      <c r="D296" s="67" t="s">
        <v>1850</v>
      </c>
      <c r="E296" s="67" t="s">
        <v>2527</v>
      </c>
      <c r="F296" s="62" t="s">
        <v>1850</v>
      </c>
      <c r="G296" s="63" t="s">
        <v>74</v>
      </c>
      <c r="H296" s="72">
        <v>18980.645161290322</v>
      </c>
      <c r="I296" s="78">
        <v>0.19</v>
      </c>
      <c r="J296" s="79">
        <f t="shared" si="12"/>
        <v>22586.967741935485</v>
      </c>
    </row>
    <row r="297" spans="1:10" ht="13" x14ac:dyDescent="0.25">
      <c r="A297" s="60" t="s">
        <v>2528</v>
      </c>
      <c r="B297" s="61" t="s">
        <v>2280</v>
      </c>
      <c r="C297" s="67" t="s">
        <v>1850</v>
      </c>
      <c r="D297" s="67" t="s">
        <v>1850</v>
      </c>
      <c r="E297" s="67" t="s">
        <v>2529</v>
      </c>
      <c r="F297" s="62" t="s">
        <v>1850</v>
      </c>
      <c r="G297" s="63" t="s">
        <v>74</v>
      </c>
      <c r="H297" s="72">
        <v>32713.548387096773</v>
      </c>
      <c r="I297" s="78">
        <v>0.19</v>
      </c>
      <c r="J297" s="79">
        <f t="shared" si="12"/>
        <v>38929.122580645162</v>
      </c>
    </row>
    <row r="298" spans="1:10" ht="13" x14ac:dyDescent="0.25">
      <c r="A298" s="60" t="s">
        <v>2530</v>
      </c>
      <c r="B298" s="61" t="s">
        <v>2280</v>
      </c>
      <c r="C298" s="67" t="s">
        <v>1850</v>
      </c>
      <c r="D298" s="67" t="s">
        <v>1850</v>
      </c>
      <c r="E298" s="67" t="s">
        <v>2531</v>
      </c>
      <c r="F298" s="62" t="s">
        <v>1850</v>
      </c>
      <c r="G298" s="63" t="s">
        <v>74</v>
      </c>
      <c r="H298" s="72">
        <v>82269.677419354834</v>
      </c>
      <c r="I298" s="78">
        <v>0.19</v>
      </c>
      <c r="J298" s="79">
        <f t="shared" si="12"/>
        <v>97900.916129032252</v>
      </c>
    </row>
    <row r="299" spans="1:10" ht="13" x14ac:dyDescent="0.25">
      <c r="A299" s="60" t="s">
        <v>2532</v>
      </c>
      <c r="B299" s="61" t="s">
        <v>2280</v>
      </c>
      <c r="C299" s="67" t="s">
        <v>1850</v>
      </c>
      <c r="D299" s="67" t="s">
        <v>1850</v>
      </c>
      <c r="E299" s="67" t="s">
        <v>2533</v>
      </c>
      <c r="F299" s="62" t="s">
        <v>1850</v>
      </c>
      <c r="G299" s="63" t="s">
        <v>74</v>
      </c>
      <c r="H299" s="72">
        <v>27616.774193548386</v>
      </c>
      <c r="I299" s="78">
        <v>0.19</v>
      </c>
      <c r="J299" s="79">
        <f t="shared" si="12"/>
        <v>32863.961290322579</v>
      </c>
    </row>
    <row r="300" spans="1:10" ht="13" x14ac:dyDescent="0.25">
      <c r="A300" s="60" t="s">
        <v>2534</v>
      </c>
      <c r="B300" s="61" t="s">
        <v>2280</v>
      </c>
      <c r="C300" s="67" t="s">
        <v>1850</v>
      </c>
      <c r="D300" s="67" t="s">
        <v>1850</v>
      </c>
      <c r="E300" s="67" t="s">
        <v>2535</v>
      </c>
      <c r="F300" s="62" t="s">
        <v>1850</v>
      </c>
      <c r="G300" s="63" t="s">
        <v>74</v>
      </c>
      <c r="H300" s="72">
        <v>62872.258064516129</v>
      </c>
      <c r="I300" s="78">
        <v>0.19</v>
      </c>
      <c r="J300" s="79">
        <f t="shared" si="12"/>
        <v>74817.987096774188</v>
      </c>
    </row>
    <row r="301" spans="1:10" ht="13" x14ac:dyDescent="0.25">
      <c r="A301" s="60" t="s">
        <v>2536</v>
      </c>
      <c r="B301" s="61" t="s">
        <v>2280</v>
      </c>
      <c r="C301" s="67" t="s">
        <v>1850</v>
      </c>
      <c r="D301" s="67" t="s">
        <v>1850</v>
      </c>
      <c r="E301" s="67" t="s">
        <v>2537</v>
      </c>
      <c r="F301" s="62" t="s">
        <v>1850</v>
      </c>
      <c r="G301" s="63" t="s">
        <v>74</v>
      </c>
      <c r="H301" s="72">
        <v>139.35483870967741</v>
      </c>
      <c r="I301" s="78">
        <v>0.19</v>
      </c>
      <c r="J301" s="79">
        <f t="shared" si="12"/>
        <v>165.83225806451611</v>
      </c>
    </row>
    <row r="302" spans="1:10" ht="13" x14ac:dyDescent="0.25">
      <c r="A302" s="60" t="s">
        <v>2538</v>
      </c>
      <c r="B302" s="61" t="s">
        <v>2280</v>
      </c>
      <c r="C302" s="67" t="s">
        <v>1850</v>
      </c>
      <c r="D302" s="67" t="s">
        <v>1850</v>
      </c>
      <c r="E302" s="67" t="s">
        <v>2539</v>
      </c>
      <c r="F302" s="62" t="s">
        <v>1850</v>
      </c>
      <c r="G302" s="63" t="s">
        <v>74</v>
      </c>
      <c r="H302" s="72">
        <v>45144.516129032258</v>
      </c>
      <c r="I302" s="78">
        <v>0.19</v>
      </c>
      <c r="J302" s="79">
        <f t="shared" ref="J302:J306" si="13">(H302*I302)+H302</f>
        <v>53721.974193548391</v>
      </c>
    </row>
    <row r="303" spans="1:10" ht="26" x14ac:dyDescent="0.25">
      <c r="A303" s="60" t="s">
        <v>2540</v>
      </c>
      <c r="B303" s="61" t="s">
        <v>2280</v>
      </c>
      <c r="C303" s="67" t="s">
        <v>1850</v>
      </c>
      <c r="D303" s="67" t="s">
        <v>1850</v>
      </c>
      <c r="E303" s="67" t="s">
        <v>2541</v>
      </c>
      <c r="F303" s="62" t="s">
        <v>2542</v>
      </c>
      <c r="G303" s="63" t="s">
        <v>74</v>
      </c>
      <c r="H303" s="72">
        <v>199415.48387096773</v>
      </c>
      <c r="I303" s="78">
        <v>0.19</v>
      </c>
      <c r="J303" s="79">
        <f t="shared" si="13"/>
        <v>237304.42580645159</v>
      </c>
    </row>
    <row r="304" spans="1:10" ht="13" x14ac:dyDescent="0.25">
      <c r="A304" s="60" t="s">
        <v>2543</v>
      </c>
      <c r="B304" s="61" t="s">
        <v>2280</v>
      </c>
      <c r="C304" s="67" t="s">
        <v>1850</v>
      </c>
      <c r="D304" s="67" t="s">
        <v>2544</v>
      </c>
      <c r="E304" s="67" t="s">
        <v>2545</v>
      </c>
      <c r="F304" s="62" t="s">
        <v>2544</v>
      </c>
      <c r="G304" s="63" t="s">
        <v>74</v>
      </c>
      <c r="H304" s="72">
        <v>83221.93548387097</v>
      </c>
      <c r="I304" s="78">
        <v>0.19</v>
      </c>
      <c r="J304" s="79">
        <f t="shared" si="13"/>
        <v>99034.103225806452</v>
      </c>
    </row>
    <row r="305" spans="1:10" ht="13" x14ac:dyDescent="0.25">
      <c r="A305" s="60" t="s">
        <v>2546</v>
      </c>
      <c r="B305" s="61" t="s">
        <v>2280</v>
      </c>
      <c r="C305" s="67" t="s">
        <v>2547</v>
      </c>
      <c r="D305" s="67" t="s">
        <v>2548</v>
      </c>
      <c r="E305" s="67" t="s">
        <v>2549</v>
      </c>
      <c r="F305" s="62" t="s">
        <v>2548</v>
      </c>
      <c r="G305" s="63" t="s">
        <v>74</v>
      </c>
      <c r="H305" s="72">
        <v>7774.1935483870966</v>
      </c>
      <c r="I305" s="78">
        <v>0.19</v>
      </c>
      <c r="J305" s="79">
        <f t="shared" si="13"/>
        <v>9251.290322580644</v>
      </c>
    </row>
    <row r="306" spans="1:10" ht="13" x14ac:dyDescent="0.25">
      <c r="A306" s="60" t="s">
        <v>2550</v>
      </c>
      <c r="B306" s="61" t="s">
        <v>2280</v>
      </c>
      <c r="C306" s="67" t="s">
        <v>1850</v>
      </c>
      <c r="D306" s="67" t="s">
        <v>2551</v>
      </c>
      <c r="E306" s="67" t="s">
        <v>2552</v>
      </c>
      <c r="F306" s="62" t="s">
        <v>2551</v>
      </c>
      <c r="G306" s="63" t="s">
        <v>74</v>
      </c>
      <c r="H306" s="72">
        <v>130269.67741935483</v>
      </c>
      <c r="I306" s="78">
        <v>0.19</v>
      </c>
      <c r="J306" s="79">
        <f t="shared" si="13"/>
        <v>155020.91612903227</v>
      </c>
    </row>
    <row r="307" spans="1:10" ht="13" x14ac:dyDescent="0.25">
      <c r="A307" s="60" t="s">
        <v>2553</v>
      </c>
      <c r="B307" s="67" t="s">
        <v>2554</v>
      </c>
      <c r="C307" s="67" t="s">
        <v>1850</v>
      </c>
      <c r="D307" s="67" t="s">
        <v>1850</v>
      </c>
      <c r="E307" s="67" t="s">
        <v>2555</v>
      </c>
      <c r="F307" s="62" t="s">
        <v>2556</v>
      </c>
      <c r="G307" s="63" t="s">
        <v>74</v>
      </c>
      <c r="H307" s="72">
        <v>4825842.5806451607</v>
      </c>
      <c r="I307" s="78">
        <v>0.19</v>
      </c>
      <c r="J307" s="79">
        <f t="shared" ref="J307:J316" si="14">(H307*I307)+H307</f>
        <v>5742752.6709677409</v>
      </c>
    </row>
    <row r="308" spans="1:10" ht="13" x14ac:dyDescent="0.25">
      <c r="A308" s="60" t="s">
        <v>2557</v>
      </c>
      <c r="B308" s="67" t="s">
        <v>2558</v>
      </c>
      <c r="C308" s="67" t="s">
        <v>1850</v>
      </c>
      <c r="D308" s="67" t="s">
        <v>1850</v>
      </c>
      <c r="E308" s="67" t="s">
        <v>2559</v>
      </c>
      <c r="F308" s="62" t="s">
        <v>1850</v>
      </c>
      <c r="G308" s="63" t="s">
        <v>74</v>
      </c>
      <c r="H308" s="72">
        <v>602096.77419354836</v>
      </c>
      <c r="I308" s="78">
        <v>0.19</v>
      </c>
      <c r="J308" s="79">
        <f t="shared" si="14"/>
        <v>716495.16129032255</v>
      </c>
    </row>
    <row r="309" spans="1:10" ht="13" x14ac:dyDescent="0.25">
      <c r="A309" s="60" t="s">
        <v>2560</v>
      </c>
      <c r="B309" s="67" t="s">
        <v>2558</v>
      </c>
      <c r="C309" s="67" t="s">
        <v>1850</v>
      </c>
      <c r="D309" s="67" t="s">
        <v>2561</v>
      </c>
      <c r="E309" s="67" t="s">
        <v>2562</v>
      </c>
      <c r="F309" s="62" t="s">
        <v>2561</v>
      </c>
      <c r="G309" s="63" t="s">
        <v>74</v>
      </c>
      <c r="H309" s="72">
        <v>1185504.5161290322</v>
      </c>
      <c r="I309" s="78">
        <v>0.19</v>
      </c>
      <c r="J309" s="79">
        <f t="shared" si="14"/>
        <v>1410750.3741935485</v>
      </c>
    </row>
    <row r="310" spans="1:10" ht="13" x14ac:dyDescent="0.25">
      <c r="A310" s="60" t="s">
        <v>2563</v>
      </c>
      <c r="B310" s="67" t="s">
        <v>2558</v>
      </c>
      <c r="C310" s="67" t="s">
        <v>1850</v>
      </c>
      <c r="D310" s="67" t="s">
        <v>1850</v>
      </c>
      <c r="E310" s="67" t="s">
        <v>2564</v>
      </c>
      <c r="F310" s="62" t="s">
        <v>1850</v>
      </c>
      <c r="G310" s="63" t="s">
        <v>74</v>
      </c>
      <c r="H310" s="72">
        <v>1600072.2580645161</v>
      </c>
      <c r="I310" s="78">
        <v>0.19</v>
      </c>
      <c r="J310" s="79">
        <f t="shared" si="14"/>
        <v>1904085.9870967742</v>
      </c>
    </row>
    <row r="311" spans="1:10" ht="13" x14ac:dyDescent="0.25">
      <c r="A311" s="60" t="s">
        <v>2565</v>
      </c>
      <c r="B311" s="67" t="s">
        <v>2558</v>
      </c>
      <c r="C311" s="67" t="s">
        <v>2566</v>
      </c>
      <c r="D311" s="67">
        <v>40203</v>
      </c>
      <c r="E311" s="67" t="s">
        <v>2567</v>
      </c>
      <c r="F311" s="62">
        <v>40203</v>
      </c>
      <c r="G311" s="63" t="s">
        <v>74</v>
      </c>
      <c r="H311" s="72">
        <v>2224184.5161290322</v>
      </c>
      <c r="I311" s="78">
        <v>0.19</v>
      </c>
      <c r="J311" s="79">
        <f t="shared" si="14"/>
        <v>2646779.5741935484</v>
      </c>
    </row>
    <row r="312" spans="1:10" ht="13" x14ac:dyDescent="0.25">
      <c r="A312" s="60" t="s">
        <v>2568</v>
      </c>
      <c r="B312" s="67" t="s">
        <v>2558</v>
      </c>
      <c r="C312" s="67" t="s">
        <v>2566</v>
      </c>
      <c r="D312" s="67">
        <v>40203</v>
      </c>
      <c r="E312" s="67" t="s">
        <v>2567</v>
      </c>
      <c r="F312" s="62" t="s">
        <v>2544</v>
      </c>
      <c r="G312" s="63" t="s">
        <v>74</v>
      </c>
      <c r="H312" s="72">
        <v>2255318.7096774192</v>
      </c>
      <c r="I312" s="78">
        <v>0.19</v>
      </c>
      <c r="J312" s="79">
        <f t="shared" si="14"/>
        <v>2683829.2645161287</v>
      </c>
    </row>
    <row r="313" spans="1:10" ht="13" x14ac:dyDescent="0.25">
      <c r="A313" s="60" t="s">
        <v>2569</v>
      </c>
      <c r="B313" s="67" t="s">
        <v>2558</v>
      </c>
      <c r="C313" s="67" t="s">
        <v>1850</v>
      </c>
      <c r="D313" s="67" t="s">
        <v>1850</v>
      </c>
      <c r="E313" s="67" t="s">
        <v>2570</v>
      </c>
      <c r="F313" s="62" t="s">
        <v>1850</v>
      </c>
      <c r="G313" s="63" t="s">
        <v>74</v>
      </c>
      <c r="H313" s="72">
        <v>66565.161290322576</v>
      </c>
      <c r="I313" s="78">
        <v>0.19</v>
      </c>
      <c r="J313" s="79">
        <f t="shared" si="14"/>
        <v>79212.541935483867</v>
      </c>
    </row>
    <row r="314" spans="1:10" ht="13" x14ac:dyDescent="0.25">
      <c r="A314" s="60" t="s">
        <v>2571</v>
      </c>
      <c r="B314" s="67" t="s">
        <v>2558</v>
      </c>
      <c r="C314" s="67" t="s">
        <v>1850</v>
      </c>
      <c r="D314" s="67" t="s">
        <v>1850</v>
      </c>
      <c r="E314" s="67" t="s">
        <v>2572</v>
      </c>
      <c r="F314" s="62" t="s">
        <v>1850</v>
      </c>
      <c r="G314" s="63" t="s">
        <v>74</v>
      </c>
      <c r="H314" s="72">
        <v>465281.29032258061</v>
      </c>
      <c r="I314" s="78">
        <v>0.19</v>
      </c>
      <c r="J314" s="79">
        <f t="shared" si="14"/>
        <v>553684.73548387096</v>
      </c>
    </row>
    <row r="315" spans="1:10" ht="13" x14ac:dyDescent="0.25">
      <c r="A315" s="60" t="s">
        <v>2573</v>
      </c>
      <c r="B315" s="67" t="s">
        <v>2558</v>
      </c>
      <c r="C315" s="67" t="s">
        <v>1850</v>
      </c>
      <c r="D315" s="67" t="s">
        <v>2574</v>
      </c>
      <c r="E315" s="67" t="s">
        <v>2575</v>
      </c>
      <c r="F315" s="62" t="s">
        <v>2574</v>
      </c>
      <c r="G315" s="63" t="s">
        <v>74</v>
      </c>
      <c r="H315" s="72">
        <v>537069.67741935479</v>
      </c>
      <c r="I315" s="78">
        <v>0.19</v>
      </c>
      <c r="J315" s="79">
        <f t="shared" si="14"/>
        <v>639112.91612903215</v>
      </c>
    </row>
    <row r="316" spans="1:10" ht="13" x14ac:dyDescent="0.25">
      <c r="A316" s="60" t="s">
        <v>2576</v>
      </c>
      <c r="B316" s="67" t="s">
        <v>2558</v>
      </c>
      <c r="C316" s="67" t="s">
        <v>1850</v>
      </c>
      <c r="D316" s="67" t="s">
        <v>2577</v>
      </c>
      <c r="E316" s="67" t="s">
        <v>2578</v>
      </c>
      <c r="F316" s="62" t="s">
        <v>1850</v>
      </c>
      <c r="G316" s="63" t="s">
        <v>74</v>
      </c>
      <c r="H316" s="72">
        <v>10896.774193548386</v>
      </c>
      <c r="I316" s="78">
        <v>0.19</v>
      </c>
      <c r="J316" s="79">
        <f t="shared" si="14"/>
        <v>12967.16129032258</v>
      </c>
    </row>
    <row r="317" spans="1:10" ht="26" x14ac:dyDescent="0.25">
      <c r="A317" s="60" t="s">
        <v>2579</v>
      </c>
      <c r="B317" s="67" t="s">
        <v>2580</v>
      </c>
      <c r="C317" s="67" t="s">
        <v>1850</v>
      </c>
      <c r="D317" s="67" t="s">
        <v>2581</v>
      </c>
      <c r="E317" s="67" t="s">
        <v>2582</v>
      </c>
      <c r="F317" s="62" t="s">
        <v>2581</v>
      </c>
      <c r="G317" s="63" t="s">
        <v>74</v>
      </c>
      <c r="H317" s="72">
        <v>16949.677419354837</v>
      </c>
      <c r="I317" s="78">
        <v>0.19</v>
      </c>
      <c r="J317" s="79">
        <f t="shared" ref="J317:J324" si="15">(H317*I317)+H317</f>
        <v>20170.116129032256</v>
      </c>
    </row>
    <row r="318" spans="1:10" ht="13" x14ac:dyDescent="0.25">
      <c r="A318" s="60" t="s">
        <v>2583</v>
      </c>
      <c r="B318" s="67" t="s">
        <v>2580</v>
      </c>
      <c r="C318" s="67" t="s">
        <v>1850</v>
      </c>
      <c r="D318" s="67" t="s">
        <v>1850</v>
      </c>
      <c r="E318" s="67" t="s">
        <v>2584</v>
      </c>
      <c r="F318" s="62" t="s">
        <v>1850</v>
      </c>
      <c r="G318" s="63" t="s">
        <v>74</v>
      </c>
      <c r="H318" s="72">
        <v>1139024.5161290322</v>
      </c>
      <c r="I318" s="78">
        <v>0.19</v>
      </c>
      <c r="J318" s="79">
        <f t="shared" si="15"/>
        <v>1355439.1741935483</v>
      </c>
    </row>
    <row r="319" spans="1:10" ht="13" x14ac:dyDescent="0.25">
      <c r="A319" s="60" t="s">
        <v>2585</v>
      </c>
      <c r="B319" s="67" t="s">
        <v>2580</v>
      </c>
      <c r="C319" s="67" t="s">
        <v>1850</v>
      </c>
      <c r="D319" s="67" t="s">
        <v>1850</v>
      </c>
      <c r="E319" s="67" t="s">
        <v>2586</v>
      </c>
      <c r="F319" s="62" t="s">
        <v>1850</v>
      </c>
      <c r="G319" s="63" t="s">
        <v>74</v>
      </c>
      <c r="H319" s="72">
        <v>21329.032258064515</v>
      </c>
      <c r="I319" s="78">
        <v>0.19</v>
      </c>
      <c r="J319" s="79">
        <f t="shared" si="15"/>
        <v>25381.548387096773</v>
      </c>
    </row>
    <row r="320" spans="1:10" ht="13" x14ac:dyDescent="0.25">
      <c r="A320" s="60" t="s">
        <v>2587</v>
      </c>
      <c r="B320" s="67" t="s">
        <v>2580</v>
      </c>
      <c r="C320" s="67" t="s">
        <v>1850</v>
      </c>
      <c r="D320" s="67" t="s">
        <v>1850</v>
      </c>
      <c r="E320" s="67" t="s">
        <v>2588</v>
      </c>
      <c r="F320" s="62" t="s">
        <v>1850</v>
      </c>
      <c r="G320" s="63" t="s">
        <v>74</v>
      </c>
      <c r="H320" s="72">
        <v>44716.129032258061</v>
      </c>
      <c r="I320" s="78">
        <v>0.19</v>
      </c>
      <c r="J320" s="79">
        <f t="shared" si="15"/>
        <v>53212.193548387091</v>
      </c>
    </row>
    <row r="321" spans="1:10" ht="13" x14ac:dyDescent="0.25">
      <c r="A321" s="60" t="s">
        <v>2589</v>
      </c>
      <c r="B321" s="67" t="s">
        <v>2580</v>
      </c>
      <c r="C321" s="67" t="s">
        <v>1850</v>
      </c>
      <c r="D321" s="67" t="s">
        <v>2544</v>
      </c>
      <c r="E321" s="67" t="s">
        <v>2590</v>
      </c>
      <c r="F321" s="62" t="s">
        <v>2544</v>
      </c>
      <c r="G321" s="63" t="s">
        <v>74</v>
      </c>
      <c r="H321" s="72">
        <v>108970.32258064515</v>
      </c>
      <c r="I321" s="78">
        <v>0.19</v>
      </c>
      <c r="J321" s="79">
        <f t="shared" si="15"/>
        <v>129674.68387096774</v>
      </c>
    </row>
    <row r="322" spans="1:10" ht="13" x14ac:dyDescent="0.25">
      <c r="A322" s="60" t="s">
        <v>2591</v>
      </c>
      <c r="B322" s="67" t="s">
        <v>2580</v>
      </c>
      <c r="C322" s="67" t="s">
        <v>2592</v>
      </c>
      <c r="D322" s="67" t="s">
        <v>1850</v>
      </c>
      <c r="E322" s="67" t="s">
        <v>2593</v>
      </c>
      <c r="F322" s="62" t="s">
        <v>1850</v>
      </c>
      <c r="G322" s="63" t="s">
        <v>74</v>
      </c>
      <c r="H322" s="72">
        <v>43104.516129032258</v>
      </c>
      <c r="I322" s="78">
        <v>0.19</v>
      </c>
      <c r="J322" s="79">
        <f t="shared" si="15"/>
        <v>51294.374193548385</v>
      </c>
    </row>
    <row r="323" spans="1:10" ht="13" x14ac:dyDescent="0.25">
      <c r="A323" s="60" t="s">
        <v>2594</v>
      </c>
      <c r="B323" s="67" t="s">
        <v>2580</v>
      </c>
      <c r="C323" s="67" t="s">
        <v>1850</v>
      </c>
      <c r="D323" s="67" t="s">
        <v>1850</v>
      </c>
      <c r="E323" s="67" t="s">
        <v>2595</v>
      </c>
      <c r="F323" s="62" t="s">
        <v>1850</v>
      </c>
      <c r="G323" s="63" t="s">
        <v>74</v>
      </c>
      <c r="H323" s="72">
        <v>9714.8387096774186</v>
      </c>
      <c r="I323" s="78">
        <v>0.19</v>
      </c>
      <c r="J323" s="79">
        <f t="shared" si="15"/>
        <v>11560.658064516128</v>
      </c>
    </row>
    <row r="324" spans="1:10" ht="13" x14ac:dyDescent="0.25">
      <c r="A324" s="60" t="s">
        <v>2596</v>
      </c>
      <c r="B324" s="67" t="s">
        <v>2580</v>
      </c>
      <c r="C324" s="67" t="s">
        <v>1850</v>
      </c>
      <c r="D324" s="67" t="s">
        <v>1850</v>
      </c>
      <c r="E324" s="67" t="s">
        <v>2597</v>
      </c>
      <c r="F324" s="62" t="s">
        <v>1850</v>
      </c>
      <c r="G324" s="63" t="s">
        <v>74</v>
      </c>
      <c r="H324" s="72">
        <v>26620.645161290322</v>
      </c>
      <c r="I324" s="78">
        <v>0.19</v>
      </c>
      <c r="J324" s="79">
        <f t="shared" si="15"/>
        <v>31678.567741935483</v>
      </c>
    </row>
    <row r="325" spans="1:10" ht="13" x14ac:dyDescent="0.25">
      <c r="A325" s="60" t="s">
        <v>2598</v>
      </c>
      <c r="B325" s="67" t="s">
        <v>2599</v>
      </c>
      <c r="C325" s="67" t="s">
        <v>1850</v>
      </c>
      <c r="D325" s="67" t="s">
        <v>1850</v>
      </c>
      <c r="E325" s="67" t="s">
        <v>2600</v>
      </c>
      <c r="F325" s="62" t="s">
        <v>2601</v>
      </c>
      <c r="G325" s="63" t="s">
        <v>74</v>
      </c>
      <c r="H325" s="72">
        <v>36583.225806451614</v>
      </c>
      <c r="I325" s="78">
        <v>0.19</v>
      </c>
      <c r="J325" s="79">
        <f t="shared" ref="J325:J329" si="16">(H325*I325)+H325</f>
        <v>43534.038709677421</v>
      </c>
    </row>
    <row r="326" spans="1:10" ht="13" x14ac:dyDescent="0.25">
      <c r="A326" s="60" t="s">
        <v>2602</v>
      </c>
      <c r="B326" s="67" t="s">
        <v>2599</v>
      </c>
      <c r="C326" s="67" t="s">
        <v>1850</v>
      </c>
      <c r="D326" s="67" t="s">
        <v>1850</v>
      </c>
      <c r="E326" s="67" t="s">
        <v>2603</v>
      </c>
      <c r="F326" s="62" t="s">
        <v>1850</v>
      </c>
      <c r="G326" s="63" t="s">
        <v>74</v>
      </c>
      <c r="H326" s="72">
        <v>360646.45161290321</v>
      </c>
      <c r="I326" s="78">
        <v>0.19</v>
      </c>
      <c r="J326" s="79">
        <f t="shared" si="16"/>
        <v>429169.27741935482</v>
      </c>
    </row>
    <row r="327" spans="1:10" ht="13" x14ac:dyDescent="0.25">
      <c r="A327" s="60" t="s">
        <v>2604</v>
      </c>
      <c r="B327" s="67" t="s">
        <v>2599</v>
      </c>
      <c r="C327" s="67" t="s">
        <v>1850</v>
      </c>
      <c r="D327" s="67" t="s">
        <v>1850</v>
      </c>
      <c r="E327" s="67" t="s">
        <v>2605</v>
      </c>
      <c r="F327" s="62" t="s">
        <v>1850</v>
      </c>
      <c r="G327" s="63" t="s">
        <v>74</v>
      </c>
      <c r="H327" s="72">
        <v>544650.32258064509</v>
      </c>
      <c r="I327" s="78">
        <v>0.19</v>
      </c>
      <c r="J327" s="79">
        <f t="shared" si="16"/>
        <v>648133.88387096766</v>
      </c>
    </row>
    <row r="328" spans="1:10" ht="13" x14ac:dyDescent="0.25">
      <c r="A328" s="60" t="s">
        <v>2606</v>
      </c>
      <c r="B328" s="67" t="s">
        <v>2599</v>
      </c>
      <c r="C328" s="67" t="s">
        <v>1850</v>
      </c>
      <c r="D328" s="67" t="s">
        <v>2607</v>
      </c>
      <c r="E328" s="67" t="s">
        <v>2608</v>
      </c>
      <c r="F328" s="62" t="s">
        <v>2607</v>
      </c>
      <c r="G328" s="63" t="s">
        <v>74</v>
      </c>
      <c r="H328" s="72">
        <v>187409.03225806452</v>
      </c>
      <c r="I328" s="78">
        <v>0.19</v>
      </c>
      <c r="J328" s="79">
        <f t="shared" si="16"/>
        <v>223016.74838709677</v>
      </c>
    </row>
    <row r="329" spans="1:10" ht="13" x14ac:dyDescent="0.25">
      <c r="A329" s="60" t="s">
        <v>2609</v>
      </c>
      <c r="B329" s="67" t="s">
        <v>2599</v>
      </c>
      <c r="C329" s="67" t="s">
        <v>1850</v>
      </c>
      <c r="D329" s="67" t="s">
        <v>1850</v>
      </c>
      <c r="E329" s="67" t="s">
        <v>2610</v>
      </c>
      <c r="F329" s="62" t="s">
        <v>1850</v>
      </c>
      <c r="G329" s="63" t="s">
        <v>74</v>
      </c>
      <c r="H329" s="72">
        <v>336673.54838709679</v>
      </c>
      <c r="I329" s="78">
        <v>0.19</v>
      </c>
      <c r="J329" s="79">
        <f t="shared" si="16"/>
        <v>400641.52258064516</v>
      </c>
    </row>
    <row r="330" spans="1:10" ht="13" x14ac:dyDescent="0.25">
      <c r="A330" s="60" t="s">
        <v>2611</v>
      </c>
      <c r="B330" s="67" t="s">
        <v>2612</v>
      </c>
      <c r="C330" s="67" t="s">
        <v>1850</v>
      </c>
      <c r="D330" s="67" t="s">
        <v>1850</v>
      </c>
      <c r="E330" s="67" t="s">
        <v>2613</v>
      </c>
      <c r="F330" s="67" t="s">
        <v>1850</v>
      </c>
      <c r="G330" s="63" t="s">
        <v>74</v>
      </c>
      <c r="H330" s="72">
        <v>92843.870967741939</v>
      </c>
      <c r="I330" s="78">
        <v>0.19</v>
      </c>
      <c r="J330" s="79">
        <f t="shared" ref="J330:J331" si="17">(H330*I330)+H330</f>
        <v>110484.2064516129</v>
      </c>
    </row>
    <row r="331" spans="1:10" ht="13" x14ac:dyDescent="0.25">
      <c r="A331" s="60" t="s">
        <v>2614</v>
      </c>
      <c r="B331" s="67" t="s">
        <v>2612</v>
      </c>
      <c r="C331" s="67" t="s">
        <v>1850</v>
      </c>
      <c r="D331" s="67" t="s">
        <v>1850</v>
      </c>
      <c r="E331" s="67" t="s">
        <v>2615</v>
      </c>
      <c r="F331" s="67" t="s">
        <v>1850</v>
      </c>
      <c r="G331" s="63" t="s">
        <v>74</v>
      </c>
      <c r="H331" s="72">
        <v>257530.32258064515</v>
      </c>
      <c r="I331" s="78">
        <v>0.19</v>
      </c>
      <c r="J331" s="79">
        <f t="shared" si="17"/>
        <v>306461.08387096773</v>
      </c>
    </row>
    <row r="332" spans="1:10" ht="13" x14ac:dyDescent="0.25">
      <c r="A332" s="60" t="s">
        <v>2616</v>
      </c>
      <c r="B332" s="67" t="s">
        <v>2617</v>
      </c>
      <c r="C332" s="67" t="s">
        <v>2618</v>
      </c>
      <c r="D332" s="67">
        <v>40202</v>
      </c>
      <c r="E332" s="67" t="s">
        <v>2619</v>
      </c>
      <c r="F332" s="62">
        <v>40202</v>
      </c>
      <c r="G332" s="63" t="s">
        <v>74</v>
      </c>
      <c r="H332" s="72">
        <v>5313347.0967741935</v>
      </c>
      <c r="I332" s="78">
        <v>0.19</v>
      </c>
      <c r="J332" s="79">
        <f t="shared" ref="J332:J335" si="18">(H332*I332)+H332</f>
        <v>6322883.0451612901</v>
      </c>
    </row>
    <row r="333" spans="1:10" ht="26" x14ac:dyDescent="0.25">
      <c r="A333" s="60" t="s">
        <v>2620</v>
      </c>
      <c r="B333" s="67" t="s">
        <v>2617</v>
      </c>
      <c r="C333" s="67" t="s">
        <v>1850</v>
      </c>
      <c r="D333" s="67" t="s">
        <v>2621</v>
      </c>
      <c r="E333" s="67" t="s">
        <v>2622</v>
      </c>
      <c r="F333" s="62" t="s">
        <v>2621</v>
      </c>
      <c r="G333" s="63" t="s">
        <v>74</v>
      </c>
      <c r="H333" s="72">
        <v>483805.16129032255</v>
      </c>
      <c r="I333" s="78">
        <v>0.19</v>
      </c>
      <c r="J333" s="79">
        <f t="shared" si="18"/>
        <v>575728.14193548379</v>
      </c>
    </row>
    <row r="334" spans="1:10" ht="13" x14ac:dyDescent="0.25">
      <c r="A334" s="60" t="s">
        <v>2623</v>
      </c>
      <c r="B334" s="67" t="s">
        <v>2617</v>
      </c>
      <c r="C334" s="67" t="s">
        <v>1850</v>
      </c>
      <c r="D334" s="67" t="s">
        <v>2624</v>
      </c>
      <c r="E334" s="67" t="s">
        <v>2625</v>
      </c>
      <c r="F334" s="62" t="s">
        <v>2624</v>
      </c>
      <c r="G334" s="63" t="s">
        <v>74</v>
      </c>
      <c r="H334" s="72">
        <v>3628567.7419354836</v>
      </c>
      <c r="I334" s="78">
        <v>0.19</v>
      </c>
      <c r="J334" s="79">
        <f t="shared" si="18"/>
        <v>4317995.6129032252</v>
      </c>
    </row>
    <row r="335" spans="1:10" ht="13" x14ac:dyDescent="0.25">
      <c r="A335" s="60" t="s">
        <v>2626</v>
      </c>
      <c r="B335" s="67" t="s">
        <v>2617</v>
      </c>
      <c r="C335" s="67" t="s">
        <v>2627</v>
      </c>
      <c r="D335" s="67" t="s">
        <v>2628</v>
      </c>
      <c r="E335" s="67" t="s">
        <v>2629</v>
      </c>
      <c r="F335" s="62" t="s">
        <v>2628</v>
      </c>
      <c r="G335" s="63" t="s">
        <v>74</v>
      </c>
      <c r="H335" s="72">
        <v>8103037.4193548383</v>
      </c>
      <c r="I335" s="78">
        <v>0.19</v>
      </c>
      <c r="J335" s="79">
        <f t="shared" si="18"/>
        <v>9642614.5290322583</v>
      </c>
    </row>
    <row r="336" spans="1:10" ht="26" x14ac:dyDescent="0.25">
      <c r="A336" s="60" t="s">
        <v>2630</v>
      </c>
      <c r="B336" s="67" t="s">
        <v>2631</v>
      </c>
      <c r="C336" s="67" t="s">
        <v>2632</v>
      </c>
      <c r="D336" s="67" t="s">
        <v>1850</v>
      </c>
      <c r="E336" s="67" t="s">
        <v>2633</v>
      </c>
      <c r="F336" s="62" t="s">
        <v>2634</v>
      </c>
      <c r="G336" s="63" t="s">
        <v>74</v>
      </c>
      <c r="H336" s="72">
        <v>62298.06451612903</v>
      </c>
      <c r="I336" s="78">
        <v>0.19</v>
      </c>
      <c r="J336" s="79">
        <f t="shared" ref="J336:J337" si="19">(H336*I336)+H336</f>
        <v>74134.696774193551</v>
      </c>
    </row>
    <row r="337" spans="1:10" ht="26" x14ac:dyDescent="0.25">
      <c r="A337" s="60" t="s">
        <v>2635</v>
      </c>
      <c r="B337" s="67" t="s">
        <v>2631</v>
      </c>
      <c r="C337" s="67" t="s">
        <v>2632</v>
      </c>
      <c r="D337" s="67" t="s">
        <v>2634</v>
      </c>
      <c r="E337" s="67" t="s">
        <v>2633</v>
      </c>
      <c r="F337" s="62" t="s">
        <v>2634</v>
      </c>
      <c r="G337" s="63" t="s">
        <v>74</v>
      </c>
      <c r="H337" s="72">
        <v>55263.225806451614</v>
      </c>
      <c r="I337" s="78">
        <v>0.19</v>
      </c>
      <c r="J337" s="79">
        <f t="shared" si="19"/>
        <v>65763.238709677418</v>
      </c>
    </row>
    <row r="338" spans="1:10" ht="13" x14ac:dyDescent="0.25">
      <c r="A338" s="60" t="s">
        <v>2636</v>
      </c>
      <c r="B338" s="67" t="s">
        <v>2637</v>
      </c>
      <c r="C338" s="67" t="s">
        <v>1850</v>
      </c>
      <c r="D338" s="67" t="s">
        <v>1850</v>
      </c>
      <c r="E338" s="67" t="s">
        <v>2638</v>
      </c>
      <c r="F338" s="62" t="s">
        <v>1850</v>
      </c>
      <c r="G338" s="63" t="s">
        <v>74</v>
      </c>
      <c r="H338" s="72">
        <v>1357461.935483871</v>
      </c>
      <c r="I338" s="78">
        <v>0.19</v>
      </c>
      <c r="J338" s="79">
        <f t="shared" ref="J338:J344" si="20">(H338*I338)+H338</f>
        <v>1615379.7032258066</v>
      </c>
    </row>
    <row r="339" spans="1:10" ht="13" x14ac:dyDescent="0.25">
      <c r="A339" s="60" t="s">
        <v>2639</v>
      </c>
      <c r="B339" s="67" t="s">
        <v>2640</v>
      </c>
      <c r="C339" s="67" t="s">
        <v>2641</v>
      </c>
      <c r="D339" s="67" t="s">
        <v>1850</v>
      </c>
      <c r="E339" s="67" t="s">
        <v>2642</v>
      </c>
      <c r="F339" s="62" t="s">
        <v>1850</v>
      </c>
      <c r="G339" s="63" t="s">
        <v>74</v>
      </c>
      <c r="H339" s="72">
        <v>783593.54838709673</v>
      </c>
      <c r="I339" s="78">
        <v>0.19</v>
      </c>
      <c r="J339" s="79">
        <f t="shared" si="20"/>
        <v>932476.32258064509</v>
      </c>
    </row>
    <row r="340" spans="1:10" ht="13" x14ac:dyDescent="0.25">
      <c r="A340" s="60" t="s">
        <v>2643</v>
      </c>
      <c r="B340" s="67" t="s">
        <v>2640</v>
      </c>
      <c r="C340" s="67" t="s">
        <v>1850</v>
      </c>
      <c r="D340" s="67" t="s">
        <v>2644</v>
      </c>
      <c r="E340" s="67" t="s">
        <v>2645</v>
      </c>
      <c r="F340" s="62" t="s">
        <v>1850</v>
      </c>
      <c r="G340" s="63" t="s">
        <v>74</v>
      </c>
      <c r="H340" s="72">
        <v>61221.93548387097</v>
      </c>
      <c r="I340" s="78">
        <v>0.19</v>
      </c>
      <c r="J340" s="79">
        <f t="shared" si="20"/>
        <v>72854.103225806452</v>
      </c>
    </row>
    <row r="341" spans="1:10" ht="13" x14ac:dyDescent="0.25">
      <c r="A341" s="60" t="s">
        <v>2646</v>
      </c>
      <c r="B341" s="67" t="s">
        <v>2647</v>
      </c>
      <c r="C341" s="67" t="s">
        <v>1850</v>
      </c>
      <c r="D341" s="67" t="s">
        <v>1850</v>
      </c>
      <c r="E341" s="67" t="s">
        <v>2648</v>
      </c>
      <c r="F341" s="62" t="s">
        <v>1850</v>
      </c>
      <c r="G341" s="63" t="s">
        <v>74</v>
      </c>
      <c r="H341" s="72">
        <v>2692.9032258064517</v>
      </c>
      <c r="I341" s="78">
        <v>0.19</v>
      </c>
      <c r="J341" s="79">
        <f t="shared" si="20"/>
        <v>3204.5548387096774</v>
      </c>
    </row>
    <row r="342" spans="1:10" ht="26" x14ac:dyDescent="0.25">
      <c r="A342" s="60" t="s">
        <v>2649</v>
      </c>
      <c r="B342" s="67" t="s">
        <v>2650</v>
      </c>
      <c r="C342" s="67" t="s">
        <v>2651</v>
      </c>
      <c r="D342" s="67" t="s">
        <v>2652</v>
      </c>
      <c r="E342" s="67" t="s">
        <v>2653</v>
      </c>
      <c r="F342" s="62" t="s">
        <v>2652</v>
      </c>
      <c r="G342" s="63" t="s">
        <v>74</v>
      </c>
      <c r="H342" s="72">
        <v>928584.51612903224</v>
      </c>
      <c r="I342" s="78">
        <v>0.19</v>
      </c>
      <c r="J342" s="79">
        <f t="shared" si="20"/>
        <v>1105015.5741935484</v>
      </c>
    </row>
    <row r="343" spans="1:10" ht="26" x14ac:dyDescent="0.25">
      <c r="A343" s="60" t="s">
        <v>2654</v>
      </c>
      <c r="B343" s="67" t="s">
        <v>2655</v>
      </c>
      <c r="C343" s="67" t="s">
        <v>1898</v>
      </c>
      <c r="D343" s="67" t="s">
        <v>1850</v>
      </c>
      <c r="E343" s="67" t="s">
        <v>2656</v>
      </c>
      <c r="F343" s="62" t="s">
        <v>1850</v>
      </c>
      <c r="G343" s="63" t="s">
        <v>74</v>
      </c>
      <c r="H343" s="72">
        <v>794397.41935483867</v>
      </c>
      <c r="I343" s="78">
        <v>0.19</v>
      </c>
      <c r="J343" s="79">
        <f t="shared" si="20"/>
        <v>945332.92903225799</v>
      </c>
    </row>
    <row r="344" spans="1:10" ht="13" x14ac:dyDescent="0.25">
      <c r="A344" s="60" t="s">
        <v>2657</v>
      </c>
      <c r="B344" s="67" t="s">
        <v>2655</v>
      </c>
      <c r="C344" s="67" t="s">
        <v>1850</v>
      </c>
      <c r="D344" s="67" t="s">
        <v>1850</v>
      </c>
      <c r="E344" s="67" t="s">
        <v>2658</v>
      </c>
      <c r="F344" s="62" t="s">
        <v>1850</v>
      </c>
      <c r="G344" s="63" t="s">
        <v>74</v>
      </c>
      <c r="H344" s="72">
        <v>47517.419354838705</v>
      </c>
      <c r="I344" s="78">
        <v>0.19</v>
      </c>
      <c r="J344" s="79">
        <f t="shared" si="20"/>
        <v>56545.729032258059</v>
      </c>
    </row>
    <row r="345" spans="1:10" ht="26" x14ac:dyDescent="0.25">
      <c r="A345" s="60" t="s">
        <v>2659</v>
      </c>
      <c r="B345" s="61" t="s">
        <v>2660</v>
      </c>
      <c r="C345" s="67" t="s">
        <v>2661</v>
      </c>
      <c r="D345" s="67" t="s">
        <v>1850</v>
      </c>
      <c r="E345" s="67" t="s">
        <v>2662</v>
      </c>
      <c r="F345" s="62" t="s">
        <v>1850</v>
      </c>
      <c r="G345" s="63" t="s">
        <v>74</v>
      </c>
      <c r="H345" s="72">
        <v>52957.419354838705</v>
      </c>
      <c r="I345" s="78">
        <v>0.19</v>
      </c>
      <c r="J345" s="79">
        <f t="shared" ref="J345:J408" si="21">(H345*I345)+H345</f>
        <v>63019.329032258058</v>
      </c>
    </row>
    <row r="346" spans="1:10" ht="26" x14ac:dyDescent="0.25">
      <c r="A346" s="60" t="s">
        <v>2663</v>
      </c>
      <c r="B346" s="61" t="s">
        <v>2660</v>
      </c>
      <c r="C346" s="67" t="s">
        <v>2661</v>
      </c>
      <c r="D346" s="67" t="s">
        <v>2664</v>
      </c>
      <c r="E346" s="67" t="s">
        <v>2665</v>
      </c>
      <c r="F346" s="81" t="s">
        <v>1880</v>
      </c>
      <c r="G346" s="63" t="s">
        <v>74</v>
      </c>
      <c r="H346" s="72">
        <v>191131.61290322579</v>
      </c>
      <c r="I346" s="78">
        <v>0.19</v>
      </c>
      <c r="J346" s="79">
        <f t="shared" si="21"/>
        <v>227446.61935483868</v>
      </c>
    </row>
    <row r="347" spans="1:10" ht="13" x14ac:dyDescent="0.25">
      <c r="A347" s="60" t="s">
        <v>2666</v>
      </c>
      <c r="B347" s="61" t="s">
        <v>2660</v>
      </c>
      <c r="C347" s="67" t="s">
        <v>2667</v>
      </c>
      <c r="D347" s="67" t="s">
        <v>2668</v>
      </c>
      <c r="E347" s="67" t="s">
        <v>2669</v>
      </c>
      <c r="F347" s="62" t="s">
        <v>2670</v>
      </c>
      <c r="G347" s="63" t="s">
        <v>74</v>
      </c>
      <c r="H347" s="72">
        <v>628300.6451612903</v>
      </c>
      <c r="I347" s="78">
        <v>0.19</v>
      </c>
      <c r="J347" s="79">
        <f t="shared" si="21"/>
        <v>747677.76774193544</v>
      </c>
    </row>
    <row r="348" spans="1:10" ht="13" x14ac:dyDescent="0.25">
      <c r="A348" s="60" t="s">
        <v>2671</v>
      </c>
      <c r="B348" s="61" t="s">
        <v>2660</v>
      </c>
      <c r="C348" s="67" t="s">
        <v>1898</v>
      </c>
      <c r="D348" s="67" t="s">
        <v>2672</v>
      </c>
      <c r="E348" s="67" t="s">
        <v>2673</v>
      </c>
      <c r="F348" s="62" t="s">
        <v>2674</v>
      </c>
      <c r="G348" s="63" t="s">
        <v>74</v>
      </c>
      <c r="H348" s="72">
        <v>565592.25806451612</v>
      </c>
      <c r="I348" s="78">
        <v>0.19</v>
      </c>
      <c r="J348" s="79">
        <f t="shared" si="21"/>
        <v>673054.78709677421</v>
      </c>
    </row>
    <row r="349" spans="1:10" ht="13" x14ac:dyDescent="0.25">
      <c r="A349" s="60" t="s">
        <v>2675</v>
      </c>
      <c r="B349" s="61" t="s">
        <v>2660</v>
      </c>
      <c r="C349" s="67" t="s">
        <v>1898</v>
      </c>
      <c r="D349" s="67" t="s">
        <v>2676</v>
      </c>
      <c r="E349" s="67" t="s">
        <v>2677</v>
      </c>
      <c r="F349" s="62" t="s">
        <v>2678</v>
      </c>
      <c r="G349" s="63" t="s">
        <v>74</v>
      </c>
      <c r="H349" s="72">
        <v>232468.38709677418</v>
      </c>
      <c r="I349" s="78">
        <v>0.19</v>
      </c>
      <c r="J349" s="79">
        <f t="shared" si="21"/>
        <v>276637.38064516126</v>
      </c>
    </row>
    <row r="350" spans="1:10" ht="13" x14ac:dyDescent="0.25">
      <c r="A350" s="60" t="s">
        <v>2679</v>
      </c>
      <c r="B350" s="61" t="s">
        <v>2660</v>
      </c>
      <c r="C350" s="67" t="s">
        <v>2667</v>
      </c>
      <c r="D350" s="67" t="s">
        <v>2680</v>
      </c>
      <c r="E350" s="67" t="s">
        <v>2681</v>
      </c>
      <c r="F350" s="62" t="s">
        <v>2682</v>
      </c>
      <c r="G350" s="63" t="s">
        <v>74</v>
      </c>
      <c r="H350" s="72">
        <v>535712.25806451612</v>
      </c>
      <c r="I350" s="78">
        <v>0.19</v>
      </c>
      <c r="J350" s="79">
        <f t="shared" si="21"/>
        <v>637497.58709677414</v>
      </c>
    </row>
    <row r="351" spans="1:10" ht="13" x14ac:dyDescent="0.25">
      <c r="A351" s="60" t="s">
        <v>2683</v>
      </c>
      <c r="B351" s="61" t="s">
        <v>2660</v>
      </c>
      <c r="C351" s="67" t="s">
        <v>1898</v>
      </c>
      <c r="D351" s="67" t="s">
        <v>2684</v>
      </c>
      <c r="E351" s="67" t="s">
        <v>2685</v>
      </c>
      <c r="F351" s="62" t="s">
        <v>2686</v>
      </c>
      <c r="G351" s="63" t="s">
        <v>74</v>
      </c>
      <c r="H351" s="72">
        <v>601543.22580645164</v>
      </c>
      <c r="I351" s="78">
        <v>0.19</v>
      </c>
      <c r="J351" s="79">
        <f t="shared" si="21"/>
        <v>715836.43870967743</v>
      </c>
    </row>
    <row r="352" spans="1:10" ht="13" x14ac:dyDescent="0.25">
      <c r="A352" s="60" t="s">
        <v>2687</v>
      </c>
      <c r="B352" s="61" t="s">
        <v>2660</v>
      </c>
      <c r="C352" s="67" t="s">
        <v>2667</v>
      </c>
      <c r="D352" s="67" t="s">
        <v>2688</v>
      </c>
      <c r="E352" s="67" t="s">
        <v>2689</v>
      </c>
      <c r="F352" s="62" t="s">
        <v>2690</v>
      </c>
      <c r="G352" s="63" t="s">
        <v>74</v>
      </c>
      <c r="H352" s="72">
        <v>1408076.1290322579</v>
      </c>
      <c r="I352" s="78">
        <v>0.19</v>
      </c>
      <c r="J352" s="79">
        <f t="shared" si="21"/>
        <v>1675610.5935483868</v>
      </c>
    </row>
    <row r="353" spans="1:10" ht="13" x14ac:dyDescent="0.25">
      <c r="A353" s="60" t="s">
        <v>2691</v>
      </c>
      <c r="B353" s="61" t="s">
        <v>2660</v>
      </c>
      <c r="C353" s="67" t="s">
        <v>1898</v>
      </c>
      <c r="D353" s="67" t="s">
        <v>1850</v>
      </c>
      <c r="E353" s="67" t="s">
        <v>2692</v>
      </c>
      <c r="F353" s="62" t="s">
        <v>2693</v>
      </c>
      <c r="G353" s="63" t="s">
        <v>74</v>
      </c>
      <c r="H353" s="72">
        <v>81561.290322580637</v>
      </c>
      <c r="I353" s="78">
        <v>0.19</v>
      </c>
      <c r="J353" s="79">
        <f t="shared" si="21"/>
        <v>97057.935483870955</v>
      </c>
    </row>
    <row r="354" spans="1:10" ht="13" x14ac:dyDescent="0.25">
      <c r="A354" s="60" t="s">
        <v>2694</v>
      </c>
      <c r="B354" s="61" t="s">
        <v>2660</v>
      </c>
      <c r="C354" s="67" t="s">
        <v>2695</v>
      </c>
      <c r="D354" s="67">
        <v>8306</v>
      </c>
      <c r="E354" s="67" t="s">
        <v>2696</v>
      </c>
      <c r="F354" s="62" t="s">
        <v>2697</v>
      </c>
      <c r="G354" s="63" t="s">
        <v>74</v>
      </c>
      <c r="H354" s="72">
        <v>463660.6451612903</v>
      </c>
      <c r="I354" s="78">
        <v>0.19</v>
      </c>
      <c r="J354" s="79">
        <f t="shared" si="21"/>
        <v>551756.16774193547</v>
      </c>
    </row>
    <row r="355" spans="1:10" ht="26" x14ac:dyDescent="0.25">
      <c r="A355" s="60" t="s">
        <v>2698</v>
      </c>
      <c r="B355" s="61" t="s">
        <v>2660</v>
      </c>
      <c r="C355" s="67" t="s">
        <v>2661</v>
      </c>
      <c r="D355" s="67" t="s">
        <v>2699</v>
      </c>
      <c r="E355" s="67" t="s">
        <v>2700</v>
      </c>
      <c r="F355" s="62" t="s">
        <v>2701</v>
      </c>
      <c r="G355" s="63" t="s">
        <v>74</v>
      </c>
      <c r="H355" s="72">
        <v>488002.58064516127</v>
      </c>
      <c r="I355" s="78">
        <v>0.19</v>
      </c>
      <c r="J355" s="79">
        <f t="shared" si="21"/>
        <v>580723.07096774189</v>
      </c>
    </row>
    <row r="356" spans="1:10" ht="13" x14ac:dyDescent="0.25">
      <c r="A356" s="60" t="s">
        <v>2702</v>
      </c>
      <c r="B356" s="61" t="s">
        <v>2660</v>
      </c>
      <c r="C356" s="67" t="s">
        <v>1850</v>
      </c>
      <c r="D356" s="67" t="s">
        <v>1850</v>
      </c>
      <c r="E356" s="67" t="s">
        <v>2703</v>
      </c>
      <c r="F356" s="62" t="s">
        <v>1850</v>
      </c>
      <c r="G356" s="63" t="s">
        <v>74</v>
      </c>
      <c r="H356" s="72">
        <v>319960</v>
      </c>
      <c r="I356" s="78">
        <v>0.19</v>
      </c>
      <c r="J356" s="79">
        <f t="shared" si="21"/>
        <v>380752.4</v>
      </c>
    </row>
    <row r="357" spans="1:10" ht="13" x14ac:dyDescent="0.25">
      <c r="A357" s="60" t="s">
        <v>2704</v>
      </c>
      <c r="B357" s="61" t="s">
        <v>2660</v>
      </c>
      <c r="C357" s="67" t="s">
        <v>1850</v>
      </c>
      <c r="D357" s="67" t="s">
        <v>1850</v>
      </c>
      <c r="E357" s="67" t="s">
        <v>2705</v>
      </c>
      <c r="F357" s="62" t="s">
        <v>1850</v>
      </c>
      <c r="G357" s="63" t="s">
        <v>74</v>
      </c>
      <c r="H357" s="72">
        <v>400940.6451612903</v>
      </c>
      <c r="I357" s="78">
        <v>0.19</v>
      </c>
      <c r="J357" s="79">
        <f t="shared" si="21"/>
        <v>477119.36774193548</v>
      </c>
    </row>
    <row r="358" spans="1:10" ht="13" x14ac:dyDescent="0.25">
      <c r="A358" s="60" t="s">
        <v>2706</v>
      </c>
      <c r="B358" s="61" t="s">
        <v>2660</v>
      </c>
      <c r="C358" s="67" t="s">
        <v>1850</v>
      </c>
      <c r="D358" s="67" t="s">
        <v>1850</v>
      </c>
      <c r="E358" s="67" t="s">
        <v>2707</v>
      </c>
      <c r="F358" s="62" t="s">
        <v>1850</v>
      </c>
      <c r="G358" s="63" t="s">
        <v>74</v>
      </c>
      <c r="H358" s="72">
        <v>157584.51612903224</v>
      </c>
      <c r="I358" s="78">
        <v>0.19</v>
      </c>
      <c r="J358" s="79">
        <f t="shared" si="21"/>
        <v>187525.57419354838</v>
      </c>
    </row>
    <row r="359" spans="1:10" ht="26" x14ac:dyDescent="0.25">
      <c r="A359" s="60" t="s">
        <v>2708</v>
      </c>
      <c r="B359" s="61" t="s">
        <v>2660</v>
      </c>
      <c r="C359" s="67" t="s">
        <v>2661</v>
      </c>
      <c r="D359" s="80" t="s">
        <v>1880</v>
      </c>
      <c r="E359" s="67" t="s">
        <v>2709</v>
      </c>
      <c r="F359" s="62" t="s">
        <v>2710</v>
      </c>
      <c r="G359" s="63" t="s">
        <v>74</v>
      </c>
      <c r="H359" s="72">
        <v>336664.51612903224</v>
      </c>
      <c r="I359" s="78">
        <v>0.19</v>
      </c>
      <c r="J359" s="79">
        <f t="shared" si="21"/>
        <v>400630.77419354836</v>
      </c>
    </row>
    <row r="360" spans="1:10" ht="26" x14ac:dyDescent="0.25">
      <c r="A360" s="60" t="s">
        <v>2711</v>
      </c>
      <c r="B360" s="61" t="s">
        <v>2660</v>
      </c>
      <c r="C360" s="67" t="s">
        <v>2712</v>
      </c>
      <c r="D360" s="80" t="s">
        <v>1880</v>
      </c>
      <c r="E360" s="67" t="s">
        <v>2713</v>
      </c>
      <c r="F360" s="62" t="s">
        <v>2714</v>
      </c>
      <c r="G360" s="63" t="s">
        <v>74</v>
      </c>
      <c r="H360" s="72">
        <v>170747.09677419355</v>
      </c>
      <c r="I360" s="78">
        <v>0.19</v>
      </c>
      <c r="J360" s="79">
        <f t="shared" si="21"/>
        <v>203189.04516129033</v>
      </c>
    </row>
    <row r="361" spans="1:10" ht="13" x14ac:dyDescent="0.25">
      <c r="A361" s="60" t="s">
        <v>2715</v>
      </c>
      <c r="B361" s="61" t="s">
        <v>2660</v>
      </c>
      <c r="C361" s="67" t="s">
        <v>1850</v>
      </c>
      <c r="D361" s="67" t="s">
        <v>2716</v>
      </c>
      <c r="E361" s="67" t="s">
        <v>2717</v>
      </c>
      <c r="F361" s="81" t="s">
        <v>1880</v>
      </c>
      <c r="G361" s="63" t="s">
        <v>74</v>
      </c>
      <c r="H361" s="72">
        <v>22950.967741935485</v>
      </c>
      <c r="I361" s="78">
        <v>0.19</v>
      </c>
      <c r="J361" s="79">
        <f t="shared" si="21"/>
        <v>27311.651612903228</v>
      </c>
    </row>
    <row r="362" spans="1:10" ht="13" x14ac:dyDescent="0.25">
      <c r="A362" s="60" t="s">
        <v>2718</v>
      </c>
      <c r="B362" s="61" t="s">
        <v>2660</v>
      </c>
      <c r="C362" s="67" t="s">
        <v>1898</v>
      </c>
      <c r="D362" s="67" t="s">
        <v>2719</v>
      </c>
      <c r="E362" s="67" t="s">
        <v>2720</v>
      </c>
      <c r="F362" s="62" t="s">
        <v>2721</v>
      </c>
      <c r="G362" s="63" t="s">
        <v>74</v>
      </c>
      <c r="H362" s="72">
        <v>436194.83870967739</v>
      </c>
      <c r="I362" s="78">
        <v>0.19</v>
      </c>
      <c r="J362" s="79">
        <f t="shared" si="21"/>
        <v>519071.8580645161</v>
      </c>
    </row>
    <row r="363" spans="1:10" ht="13" x14ac:dyDescent="0.25">
      <c r="A363" s="60" t="s">
        <v>2722</v>
      </c>
      <c r="B363" s="61" t="s">
        <v>2660</v>
      </c>
      <c r="C363" s="67" t="s">
        <v>2723</v>
      </c>
      <c r="D363" s="67" t="s">
        <v>2724</v>
      </c>
      <c r="E363" s="67" t="s">
        <v>2725</v>
      </c>
      <c r="F363" s="62" t="s">
        <v>2726</v>
      </c>
      <c r="G363" s="63" t="s">
        <v>74</v>
      </c>
      <c r="H363" s="72">
        <v>230774.19354838709</v>
      </c>
      <c r="I363" s="78">
        <v>0.19</v>
      </c>
      <c r="J363" s="79">
        <f t="shared" si="21"/>
        <v>274621.29032258061</v>
      </c>
    </row>
    <row r="364" spans="1:10" ht="13" x14ac:dyDescent="0.25">
      <c r="A364" s="60" t="s">
        <v>2727</v>
      </c>
      <c r="B364" s="61" t="s">
        <v>2660</v>
      </c>
      <c r="C364" s="67" t="s">
        <v>2728</v>
      </c>
      <c r="D364" s="67" t="s">
        <v>1850</v>
      </c>
      <c r="E364" s="67" t="s">
        <v>2729</v>
      </c>
      <c r="F364" s="62" t="s">
        <v>1850</v>
      </c>
      <c r="G364" s="63" t="s">
        <v>74</v>
      </c>
      <c r="H364" s="72">
        <v>60317.419354838705</v>
      </c>
      <c r="I364" s="78">
        <v>0.19</v>
      </c>
      <c r="J364" s="79">
        <f t="shared" si="21"/>
        <v>71777.729032258067</v>
      </c>
    </row>
    <row r="365" spans="1:10" ht="13" x14ac:dyDescent="0.25">
      <c r="A365" s="60" t="s">
        <v>2730</v>
      </c>
      <c r="B365" s="61" t="s">
        <v>2660</v>
      </c>
      <c r="C365" s="67" t="s">
        <v>2731</v>
      </c>
      <c r="D365" s="80" t="s">
        <v>1880</v>
      </c>
      <c r="E365" s="67" t="s">
        <v>2732</v>
      </c>
      <c r="F365" s="62" t="s">
        <v>2733</v>
      </c>
      <c r="G365" s="63" t="s">
        <v>74</v>
      </c>
      <c r="H365" s="72">
        <v>228788.38709677418</v>
      </c>
      <c r="I365" s="78">
        <v>0.19</v>
      </c>
      <c r="J365" s="79">
        <f t="shared" si="21"/>
        <v>272258.18064516131</v>
      </c>
    </row>
    <row r="366" spans="1:10" ht="13" x14ac:dyDescent="0.25">
      <c r="A366" s="60" t="s">
        <v>2734</v>
      </c>
      <c r="B366" s="61" t="s">
        <v>2660</v>
      </c>
      <c r="C366" s="67" t="s">
        <v>1850</v>
      </c>
      <c r="D366" s="67" t="s">
        <v>1850</v>
      </c>
      <c r="E366" s="67" t="s">
        <v>2735</v>
      </c>
      <c r="F366" s="62" t="s">
        <v>1850</v>
      </c>
      <c r="G366" s="63" t="s">
        <v>74</v>
      </c>
      <c r="H366" s="72">
        <v>25074.83870967742</v>
      </c>
      <c r="I366" s="78">
        <v>0.19</v>
      </c>
      <c r="J366" s="79">
        <f t="shared" si="21"/>
        <v>29839.058064516132</v>
      </c>
    </row>
    <row r="367" spans="1:10" ht="13" x14ac:dyDescent="0.25">
      <c r="A367" s="60" t="s">
        <v>2736</v>
      </c>
      <c r="B367" s="61" t="s">
        <v>2660</v>
      </c>
      <c r="C367" s="67" t="s">
        <v>1898</v>
      </c>
      <c r="D367" s="67" t="s">
        <v>2737</v>
      </c>
      <c r="E367" s="67" t="s">
        <v>2738</v>
      </c>
      <c r="F367" s="81" t="s">
        <v>1880</v>
      </c>
      <c r="G367" s="63" t="s">
        <v>74</v>
      </c>
      <c r="H367" s="72">
        <v>298438.70967741933</v>
      </c>
      <c r="I367" s="78">
        <v>0.19</v>
      </c>
      <c r="J367" s="79">
        <f t="shared" si="21"/>
        <v>355142.06451612903</v>
      </c>
    </row>
    <row r="368" spans="1:10" ht="13" x14ac:dyDescent="0.25">
      <c r="A368" s="60" t="s">
        <v>2739</v>
      </c>
      <c r="B368" s="61" t="s">
        <v>2660</v>
      </c>
      <c r="C368" s="67" t="s">
        <v>1850</v>
      </c>
      <c r="D368" s="67" t="s">
        <v>2740</v>
      </c>
      <c r="E368" s="67" t="s">
        <v>2741</v>
      </c>
      <c r="F368" s="81" t="s">
        <v>1880</v>
      </c>
      <c r="G368" s="63" t="s">
        <v>74</v>
      </c>
      <c r="H368" s="72">
        <v>26201.290322580644</v>
      </c>
      <c r="I368" s="78">
        <v>0.19</v>
      </c>
      <c r="J368" s="79">
        <f t="shared" si="21"/>
        <v>31179.535483870968</v>
      </c>
    </row>
    <row r="369" spans="1:10" ht="13" x14ac:dyDescent="0.25">
      <c r="A369" s="60" t="s">
        <v>2742</v>
      </c>
      <c r="B369" s="61" t="s">
        <v>2660</v>
      </c>
      <c r="C369" s="67" t="s">
        <v>2667</v>
      </c>
      <c r="D369" s="67" t="s">
        <v>2743</v>
      </c>
      <c r="E369" s="67" t="s">
        <v>2744</v>
      </c>
      <c r="F369" s="62" t="s">
        <v>2745</v>
      </c>
      <c r="G369" s="63" t="s">
        <v>74</v>
      </c>
      <c r="H369" s="72">
        <v>548673.54838709673</v>
      </c>
      <c r="I369" s="78">
        <v>0.19</v>
      </c>
      <c r="J369" s="79">
        <f t="shared" si="21"/>
        <v>652921.52258064505</v>
      </c>
    </row>
    <row r="370" spans="1:10" ht="13" x14ac:dyDescent="0.25">
      <c r="A370" s="60" t="s">
        <v>2746</v>
      </c>
      <c r="B370" s="61" t="s">
        <v>2660</v>
      </c>
      <c r="C370" s="67" t="s">
        <v>2667</v>
      </c>
      <c r="D370" s="67" t="s">
        <v>2743</v>
      </c>
      <c r="E370" s="67" t="s">
        <v>2744</v>
      </c>
      <c r="F370" s="62" t="s">
        <v>2745</v>
      </c>
      <c r="G370" s="63" t="s">
        <v>74</v>
      </c>
      <c r="H370" s="72">
        <v>436194.83870967739</v>
      </c>
      <c r="I370" s="78">
        <v>0.19</v>
      </c>
      <c r="J370" s="79">
        <f t="shared" si="21"/>
        <v>519071.8580645161</v>
      </c>
    </row>
    <row r="371" spans="1:10" ht="13" x14ac:dyDescent="0.25">
      <c r="A371" s="60" t="s">
        <v>2747</v>
      </c>
      <c r="B371" s="61" t="s">
        <v>2660</v>
      </c>
      <c r="C371" s="67" t="s">
        <v>2723</v>
      </c>
      <c r="D371" s="67" t="s">
        <v>2748</v>
      </c>
      <c r="E371" s="67" t="s">
        <v>2749</v>
      </c>
      <c r="F371" s="62" t="s">
        <v>2750</v>
      </c>
      <c r="G371" s="63" t="s">
        <v>74</v>
      </c>
      <c r="H371" s="72">
        <v>441998.70967741933</v>
      </c>
      <c r="I371" s="78">
        <v>0.19</v>
      </c>
      <c r="J371" s="79">
        <f t="shared" si="21"/>
        <v>525978.464516129</v>
      </c>
    </row>
    <row r="372" spans="1:10" ht="13" x14ac:dyDescent="0.25">
      <c r="A372" s="60" t="s">
        <v>2751</v>
      </c>
      <c r="B372" s="61" t="s">
        <v>2660</v>
      </c>
      <c r="C372" s="67" t="s">
        <v>2723</v>
      </c>
      <c r="D372" s="67" t="s">
        <v>2752</v>
      </c>
      <c r="E372" s="67" t="s">
        <v>2753</v>
      </c>
      <c r="F372" s="81" t="s">
        <v>1880</v>
      </c>
      <c r="G372" s="63" t="s">
        <v>74</v>
      </c>
      <c r="H372" s="72">
        <v>451482.58064516127</v>
      </c>
      <c r="I372" s="78">
        <v>0.19</v>
      </c>
      <c r="J372" s="79">
        <f t="shared" si="21"/>
        <v>537264.27096774196</v>
      </c>
    </row>
    <row r="373" spans="1:10" ht="13" x14ac:dyDescent="0.25">
      <c r="A373" s="60" t="s">
        <v>2754</v>
      </c>
      <c r="B373" s="61" t="s">
        <v>2660</v>
      </c>
      <c r="C373" s="67" t="s">
        <v>1850</v>
      </c>
      <c r="D373" s="67" t="s">
        <v>1850</v>
      </c>
      <c r="E373" s="67" t="s">
        <v>2755</v>
      </c>
      <c r="F373" s="62" t="s">
        <v>1850</v>
      </c>
      <c r="G373" s="63" t="s">
        <v>74</v>
      </c>
      <c r="H373" s="72">
        <v>624481.29032258061</v>
      </c>
      <c r="I373" s="78">
        <v>0.19</v>
      </c>
      <c r="J373" s="79">
        <f t="shared" si="21"/>
        <v>743132.73548387096</v>
      </c>
    </row>
    <row r="374" spans="1:10" ht="13" x14ac:dyDescent="0.25">
      <c r="A374" s="60" t="s">
        <v>2756</v>
      </c>
      <c r="B374" s="61" t="s">
        <v>2660</v>
      </c>
      <c r="C374" s="67" t="s">
        <v>1898</v>
      </c>
      <c r="D374" s="67" t="s">
        <v>2757</v>
      </c>
      <c r="E374" s="67" t="s">
        <v>2758</v>
      </c>
      <c r="F374" s="62" t="s">
        <v>2759</v>
      </c>
      <c r="G374" s="63" t="s">
        <v>74</v>
      </c>
      <c r="H374" s="72">
        <v>567994.83870967745</v>
      </c>
      <c r="I374" s="78">
        <v>0.19</v>
      </c>
      <c r="J374" s="79">
        <f t="shared" si="21"/>
        <v>675913.85806451621</v>
      </c>
    </row>
    <row r="375" spans="1:10" ht="13" x14ac:dyDescent="0.25">
      <c r="A375" s="60" t="s">
        <v>2760</v>
      </c>
      <c r="B375" s="61" t="s">
        <v>2660</v>
      </c>
      <c r="C375" s="67" t="s">
        <v>1850</v>
      </c>
      <c r="D375" s="67" t="s">
        <v>1998</v>
      </c>
      <c r="E375" s="67" t="s">
        <v>2761</v>
      </c>
      <c r="F375" s="62" t="s">
        <v>1906</v>
      </c>
      <c r="G375" s="63" t="s">
        <v>74</v>
      </c>
      <c r="H375" s="72">
        <v>37948.38709677419</v>
      </c>
      <c r="I375" s="78">
        <v>0.19</v>
      </c>
      <c r="J375" s="79">
        <f t="shared" si="21"/>
        <v>45158.580645161288</v>
      </c>
    </row>
    <row r="376" spans="1:10" ht="26" x14ac:dyDescent="0.25">
      <c r="A376" s="60" t="s">
        <v>2762</v>
      </c>
      <c r="B376" s="61" t="s">
        <v>2660</v>
      </c>
      <c r="C376" s="67" t="s">
        <v>2763</v>
      </c>
      <c r="D376" s="67" t="s">
        <v>2764</v>
      </c>
      <c r="E376" s="67" t="s">
        <v>2765</v>
      </c>
      <c r="F376" s="62" t="s">
        <v>2766</v>
      </c>
      <c r="G376" s="63" t="s">
        <v>74</v>
      </c>
      <c r="H376" s="72">
        <v>47153.548387096773</v>
      </c>
      <c r="I376" s="78">
        <v>0.19</v>
      </c>
      <c r="J376" s="79">
        <f t="shared" si="21"/>
        <v>56112.722580645161</v>
      </c>
    </row>
    <row r="377" spans="1:10" ht="13" x14ac:dyDescent="0.25">
      <c r="A377" s="60" t="s">
        <v>2767</v>
      </c>
      <c r="B377" s="61" t="s">
        <v>2660</v>
      </c>
      <c r="C377" s="67" t="s">
        <v>1850</v>
      </c>
      <c r="D377" s="67" t="s">
        <v>1850</v>
      </c>
      <c r="E377" s="67" t="s">
        <v>2768</v>
      </c>
      <c r="F377" s="62" t="s">
        <v>1850</v>
      </c>
      <c r="G377" s="63" t="s">
        <v>74</v>
      </c>
      <c r="H377" s="72">
        <v>75757.419354838712</v>
      </c>
      <c r="I377" s="78">
        <v>0.19</v>
      </c>
      <c r="J377" s="79">
        <f t="shared" si="21"/>
        <v>90151.329032258072</v>
      </c>
    </row>
    <row r="378" spans="1:10" ht="13" x14ac:dyDescent="0.25">
      <c r="A378" s="60" t="s">
        <v>2769</v>
      </c>
      <c r="B378" s="61" t="s">
        <v>2660</v>
      </c>
      <c r="C378" s="67" t="s">
        <v>1850</v>
      </c>
      <c r="D378" s="67" t="s">
        <v>1850</v>
      </c>
      <c r="E378" s="67" t="s">
        <v>2770</v>
      </c>
      <c r="F378" s="62" t="s">
        <v>1850</v>
      </c>
      <c r="G378" s="63" t="s">
        <v>74</v>
      </c>
      <c r="H378" s="72">
        <v>56776.774193548386</v>
      </c>
      <c r="I378" s="78">
        <v>0.19</v>
      </c>
      <c r="J378" s="79">
        <f t="shared" si="21"/>
        <v>67564.361290322588</v>
      </c>
    </row>
    <row r="379" spans="1:10" ht="13" x14ac:dyDescent="0.25">
      <c r="A379" s="60" t="s">
        <v>2771</v>
      </c>
      <c r="B379" s="61" t="s">
        <v>2660</v>
      </c>
      <c r="C379" s="67" t="s">
        <v>1850</v>
      </c>
      <c r="D379" s="67" t="s">
        <v>1850</v>
      </c>
      <c r="E379" s="67" t="s">
        <v>2772</v>
      </c>
      <c r="F379" s="62" t="s">
        <v>1850</v>
      </c>
      <c r="G379" s="63" t="s">
        <v>74</v>
      </c>
      <c r="H379" s="72">
        <v>14883.870967741936</v>
      </c>
      <c r="I379" s="78">
        <v>0.19</v>
      </c>
      <c r="J379" s="79">
        <f t="shared" si="21"/>
        <v>17711.806451612902</v>
      </c>
    </row>
    <row r="380" spans="1:10" ht="39" x14ac:dyDescent="0.25">
      <c r="A380" s="60" t="s">
        <v>2773</v>
      </c>
      <c r="B380" s="61" t="s">
        <v>2660</v>
      </c>
      <c r="C380" s="67" t="s">
        <v>2661</v>
      </c>
      <c r="D380" s="67" t="s">
        <v>1850</v>
      </c>
      <c r="E380" s="67" t="s">
        <v>2774</v>
      </c>
      <c r="F380" s="62" t="s">
        <v>2775</v>
      </c>
      <c r="G380" s="63" t="s">
        <v>74</v>
      </c>
      <c r="H380" s="72">
        <v>11190.967741935483</v>
      </c>
      <c r="I380" s="78">
        <v>0.19</v>
      </c>
      <c r="J380" s="79">
        <f t="shared" si="21"/>
        <v>13317.251612903225</v>
      </c>
    </row>
    <row r="381" spans="1:10" ht="13" x14ac:dyDescent="0.25">
      <c r="A381" s="60" t="s">
        <v>2776</v>
      </c>
      <c r="B381" s="61" t="s">
        <v>2660</v>
      </c>
      <c r="C381" s="67" t="s">
        <v>2777</v>
      </c>
      <c r="D381" s="67" t="s">
        <v>1850</v>
      </c>
      <c r="E381" s="67" t="s">
        <v>2778</v>
      </c>
      <c r="F381" s="62" t="s">
        <v>1906</v>
      </c>
      <c r="G381" s="63" t="s">
        <v>74</v>
      </c>
      <c r="H381" s="72">
        <v>23659.354838709678</v>
      </c>
      <c r="I381" s="78">
        <v>0.19</v>
      </c>
      <c r="J381" s="79">
        <f t="shared" si="21"/>
        <v>28154.632258064517</v>
      </c>
    </row>
    <row r="382" spans="1:10" ht="13" x14ac:dyDescent="0.25">
      <c r="A382" s="60" t="s">
        <v>2779</v>
      </c>
      <c r="B382" s="61" t="s">
        <v>2660</v>
      </c>
      <c r="C382" s="67" t="s">
        <v>1850</v>
      </c>
      <c r="D382" s="67" t="s">
        <v>1850</v>
      </c>
      <c r="E382" s="67" t="s">
        <v>2780</v>
      </c>
      <c r="F382" s="62" t="s">
        <v>1850</v>
      </c>
      <c r="G382" s="63" t="s">
        <v>74</v>
      </c>
      <c r="H382" s="72">
        <v>18132.903225806451</v>
      </c>
      <c r="I382" s="78">
        <v>0.19</v>
      </c>
      <c r="J382" s="79">
        <f t="shared" si="21"/>
        <v>21578.154838709677</v>
      </c>
    </row>
    <row r="383" spans="1:10" ht="13" x14ac:dyDescent="0.25">
      <c r="A383" s="60" t="s">
        <v>2781</v>
      </c>
      <c r="B383" s="61" t="s">
        <v>2660</v>
      </c>
      <c r="C383" s="67" t="s">
        <v>1850</v>
      </c>
      <c r="D383" s="67" t="s">
        <v>1850</v>
      </c>
      <c r="E383" s="67" t="s">
        <v>2782</v>
      </c>
      <c r="F383" s="62" t="s">
        <v>2175</v>
      </c>
      <c r="G383" s="63" t="s">
        <v>74</v>
      </c>
      <c r="H383" s="72">
        <v>28615.483870967742</v>
      </c>
      <c r="I383" s="78">
        <v>0.19</v>
      </c>
      <c r="J383" s="79">
        <f t="shared" si="21"/>
        <v>34052.425806451611</v>
      </c>
    </row>
    <row r="384" spans="1:10" ht="13" x14ac:dyDescent="0.25">
      <c r="A384" s="60" t="s">
        <v>2783</v>
      </c>
      <c r="B384" s="61" t="s">
        <v>2660</v>
      </c>
      <c r="C384" s="67" t="s">
        <v>2784</v>
      </c>
      <c r="D384" s="67" t="s">
        <v>1850</v>
      </c>
      <c r="E384" s="67" t="s">
        <v>2785</v>
      </c>
      <c r="F384" s="62" t="s">
        <v>1850</v>
      </c>
      <c r="G384" s="63" t="s">
        <v>74</v>
      </c>
      <c r="H384" s="72">
        <v>131952.25806451612</v>
      </c>
      <c r="I384" s="78">
        <v>0.19</v>
      </c>
      <c r="J384" s="79">
        <f t="shared" si="21"/>
        <v>157023.18709677417</v>
      </c>
    </row>
    <row r="385" spans="1:10" ht="13" x14ac:dyDescent="0.25">
      <c r="A385" s="60" t="s">
        <v>2786</v>
      </c>
      <c r="B385" s="61" t="s">
        <v>2660</v>
      </c>
      <c r="C385" s="67" t="s">
        <v>2667</v>
      </c>
      <c r="D385" s="67" t="s">
        <v>2787</v>
      </c>
      <c r="E385" s="67" t="s">
        <v>2788</v>
      </c>
      <c r="F385" s="81" t="s">
        <v>1880</v>
      </c>
      <c r="G385" s="63" t="s">
        <v>74</v>
      </c>
      <c r="H385" s="72">
        <v>220291.61290322579</v>
      </c>
      <c r="I385" s="78">
        <v>0.19</v>
      </c>
      <c r="J385" s="79">
        <f t="shared" si="21"/>
        <v>262147.0193548387</v>
      </c>
    </row>
    <row r="386" spans="1:10" ht="26" x14ac:dyDescent="0.25">
      <c r="A386" s="60" t="s">
        <v>2789</v>
      </c>
      <c r="B386" s="61" t="s">
        <v>2660</v>
      </c>
      <c r="C386" s="67" t="s">
        <v>2784</v>
      </c>
      <c r="D386" s="67" t="s">
        <v>2790</v>
      </c>
      <c r="E386" s="67" t="s">
        <v>2791</v>
      </c>
      <c r="F386" s="81" t="s">
        <v>1880</v>
      </c>
      <c r="G386" s="63" t="s">
        <v>74</v>
      </c>
      <c r="H386" s="72">
        <v>60317.419354838705</v>
      </c>
      <c r="I386" s="78">
        <v>0.19</v>
      </c>
      <c r="J386" s="79">
        <f t="shared" si="21"/>
        <v>71777.729032258067</v>
      </c>
    </row>
    <row r="387" spans="1:10" ht="13" x14ac:dyDescent="0.25">
      <c r="A387" s="60" t="s">
        <v>2792</v>
      </c>
      <c r="B387" s="61" t="s">
        <v>2660</v>
      </c>
      <c r="C387" s="67" t="s">
        <v>2793</v>
      </c>
      <c r="D387" s="67" t="s">
        <v>2743</v>
      </c>
      <c r="E387" s="67" t="s">
        <v>2794</v>
      </c>
      <c r="F387" s="62" t="s">
        <v>2795</v>
      </c>
      <c r="G387" s="63" t="s">
        <v>74</v>
      </c>
      <c r="H387" s="72">
        <v>116385.80645161289</v>
      </c>
      <c r="I387" s="78">
        <v>0.19</v>
      </c>
      <c r="J387" s="79">
        <f t="shared" si="21"/>
        <v>138499.10967741936</v>
      </c>
    </row>
    <row r="388" spans="1:10" ht="13" x14ac:dyDescent="0.25">
      <c r="A388" s="60" t="s">
        <v>2796</v>
      </c>
      <c r="B388" s="61" t="s">
        <v>2660</v>
      </c>
      <c r="C388" s="67" t="s">
        <v>2763</v>
      </c>
      <c r="D388" s="67" t="s">
        <v>2797</v>
      </c>
      <c r="E388" s="67" t="s">
        <v>2798</v>
      </c>
      <c r="F388" s="81" t="s">
        <v>1880</v>
      </c>
      <c r="G388" s="63" t="s">
        <v>74</v>
      </c>
      <c r="H388" s="72">
        <v>157015.48387096773</v>
      </c>
      <c r="I388" s="78">
        <v>0.19</v>
      </c>
      <c r="J388" s="79">
        <f t="shared" si="21"/>
        <v>186848.42580645159</v>
      </c>
    </row>
    <row r="389" spans="1:10" ht="13" x14ac:dyDescent="0.25">
      <c r="A389" s="60" t="s">
        <v>2799</v>
      </c>
      <c r="B389" s="61" t="s">
        <v>2660</v>
      </c>
      <c r="C389" s="67" t="s">
        <v>2784</v>
      </c>
      <c r="D389" s="67" t="s">
        <v>2800</v>
      </c>
      <c r="E389" s="67" t="s">
        <v>2801</v>
      </c>
      <c r="F389" s="81" t="s">
        <v>1880</v>
      </c>
      <c r="G389" s="63" t="s">
        <v>74</v>
      </c>
      <c r="H389" s="72">
        <v>135214.19354838709</v>
      </c>
      <c r="I389" s="78">
        <v>0.19</v>
      </c>
      <c r="J389" s="79">
        <f t="shared" si="21"/>
        <v>160904.89032258064</v>
      </c>
    </row>
    <row r="390" spans="1:10" ht="26" x14ac:dyDescent="0.25">
      <c r="A390" s="60" t="s">
        <v>2802</v>
      </c>
      <c r="B390" s="61" t="s">
        <v>2660</v>
      </c>
      <c r="C390" s="67" t="s">
        <v>2803</v>
      </c>
      <c r="D390" s="80" t="s">
        <v>1880</v>
      </c>
      <c r="E390" s="67" t="s">
        <v>2804</v>
      </c>
      <c r="F390" s="62" t="s">
        <v>2805</v>
      </c>
      <c r="G390" s="63" t="s">
        <v>74</v>
      </c>
      <c r="H390" s="72">
        <v>665678.70967741939</v>
      </c>
      <c r="I390" s="78">
        <v>0.19</v>
      </c>
      <c r="J390" s="79">
        <f t="shared" si="21"/>
        <v>792157.66451612907</v>
      </c>
    </row>
    <row r="391" spans="1:10" ht="13" x14ac:dyDescent="0.25">
      <c r="A391" s="60" t="s">
        <v>2806</v>
      </c>
      <c r="B391" s="61" t="s">
        <v>2660</v>
      </c>
      <c r="C391" s="67" t="s">
        <v>1850</v>
      </c>
      <c r="D391" s="67" t="s">
        <v>1850</v>
      </c>
      <c r="E391" s="67" t="s">
        <v>2807</v>
      </c>
      <c r="F391" s="81" t="s">
        <v>1880</v>
      </c>
      <c r="G391" s="63" t="s">
        <v>74</v>
      </c>
      <c r="H391" s="72">
        <v>88781.93548387097</v>
      </c>
      <c r="I391" s="78">
        <v>0.19</v>
      </c>
      <c r="J391" s="79">
        <f t="shared" si="21"/>
        <v>105650.50322580646</v>
      </c>
    </row>
    <row r="392" spans="1:10" ht="26" x14ac:dyDescent="0.25">
      <c r="A392" s="60" t="s">
        <v>2808</v>
      </c>
      <c r="B392" s="61" t="s">
        <v>2660</v>
      </c>
      <c r="C392" s="67" t="s">
        <v>2661</v>
      </c>
      <c r="D392" s="67" t="s">
        <v>1850</v>
      </c>
      <c r="E392" s="67" t="s">
        <v>2809</v>
      </c>
      <c r="F392" s="62" t="s">
        <v>1850</v>
      </c>
      <c r="G392" s="63" t="s">
        <v>74</v>
      </c>
      <c r="H392" s="72">
        <v>31157.419354838708</v>
      </c>
      <c r="I392" s="78">
        <v>0.19</v>
      </c>
      <c r="J392" s="79">
        <f t="shared" si="21"/>
        <v>37077.329032258065</v>
      </c>
    </row>
    <row r="393" spans="1:10" ht="26" x14ac:dyDescent="0.25">
      <c r="A393" s="60" t="s">
        <v>2810</v>
      </c>
      <c r="B393" s="61" t="s">
        <v>2660</v>
      </c>
      <c r="C393" s="67" t="s">
        <v>2661</v>
      </c>
      <c r="D393" s="67" t="s">
        <v>1850</v>
      </c>
      <c r="E393" s="67" t="s">
        <v>2811</v>
      </c>
      <c r="F393" s="62" t="s">
        <v>1850</v>
      </c>
      <c r="G393" s="63" t="s">
        <v>74</v>
      </c>
      <c r="H393" s="72">
        <v>51832.258064516129</v>
      </c>
      <c r="I393" s="78">
        <v>0.19</v>
      </c>
      <c r="J393" s="79">
        <f t="shared" si="21"/>
        <v>61680.387096774197</v>
      </c>
    </row>
    <row r="394" spans="1:10" ht="26" x14ac:dyDescent="0.25">
      <c r="A394" s="60" t="s">
        <v>2812</v>
      </c>
      <c r="B394" s="61" t="s">
        <v>2660</v>
      </c>
      <c r="C394" s="67" t="s">
        <v>2661</v>
      </c>
      <c r="D394" s="67" t="s">
        <v>1850</v>
      </c>
      <c r="E394" s="67" t="s">
        <v>2813</v>
      </c>
      <c r="F394" s="81" t="s">
        <v>1880</v>
      </c>
      <c r="G394" s="63" t="s">
        <v>74</v>
      </c>
      <c r="H394" s="72">
        <v>44890.322580645159</v>
      </c>
      <c r="I394" s="78">
        <v>0.19</v>
      </c>
      <c r="J394" s="79">
        <f t="shared" si="21"/>
        <v>53419.483870967742</v>
      </c>
    </row>
    <row r="395" spans="1:10" ht="13" x14ac:dyDescent="0.25">
      <c r="A395" s="60" t="s">
        <v>2814</v>
      </c>
      <c r="B395" s="61" t="s">
        <v>2660</v>
      </c>
      <c r="C395" s="67" t="s">
        <v>1850</v>
      </c>
      <c r="D395" s="67" t="s">
        <v>2815</v>
      </c>
      <c r="E395" s="67" t="s">
        <v>2816</v>
      </c>
      <c r="F395" s="81" t="s">
        <v>1880</v>
      </c>
      <c r="G395" s="63" t="s">
        <v>74</v>
      </c>
      <c r="H395" s="72">
        <v>30880</v>
      </c>
      <c r="I395" s="78">
        <v>0.19</v>
      </c>
      <c r="J395" s="79">
        <f t="shared" si="21"/>
        <v>36747.199999999997</v>
      </c>
    </row>
    <row r="396" spans="1:10" ht="13" x14ac:dyDescent="0.25">
      <c r="A396" s="60" t="s">
        <v>2817</v>
      </c>
      <c r="B396" s="61" t="s">
        <v>2660</v>
      </c>
      <c r="C396" s="67" t="s">
        <v>2667</v>
      </c>
      <c r="D396" s="67" t="s">
        <v>2668</v>
      </c>
      <c r="E396" s="67" t="s">
        <v>2818</v>
      </c>
      <c r="F396" s="62" t="s">
        <v>2819</v>
      </c>
      <c r="G396" s="63" t="s">
        <v>74</v>
      </c>
      <c r="H396" s="72">
        <v>551998.70967741939</v>
      </c>
      <c r="I396" s="78">
        <v>0.19</v>
      </c>
      <c r="J396" s="79">
        <f t="shared" si="21"/>
        <v>656878.46451612911</v>
      </c>
    </row>
    <row r="397" spans="1:10" ht="13" x14ac:dyDescent="0.25">
      <c r="A397" s="60" t="s">
        <v>2820</v>
      </c>
      <c r="B397" s="61" t="s">
        <v>2660</v>
      </c>
      <c r="C397" s="67" t="s">
        <v>1850</v>
      </c>
      <c r="D397" s="67" t="s">
        <v>1850</v>
      </c>
      <c r="E397" s="67" t="s">
        <v>2821</v>
      </c>
      <c r="F397" s="62" t="s">
        <v>1850</v>
      </c>
      <c r="G397" s="63" t="s">
        <v>74</v>
      </c>
      <c r="H397" s="72">
        <v>1109789.6774193549</v>
      </c>
      <c r="I397" s="78">
        <v>0.19</v>
      </c>
      <c r="J397" s="79">
        <f t="shared" si="21"/>
        <v>1320649.7161290324</v>
      </c>
    </row>
    <row r="398" spans="1:10" ht="13" x14ac:dyDescent="0.25">
      <c r="A398" s="60" t="s">
        <v>2822</v>
      </c>
      <c r="B398" s="61" t="s">
        <v>2660</v>
      </c>
      <c r="C398" s="67" t="s">
        <v>2793</v>
      </c>
      <c r="D398" s="67" t="s">
        <v>1850</v>
      </c>
      <c r="E398" s="67" t="s">
        <v>2823</v>
      </c>
      <c r="F398" s="62" t="s">
        <v>1850</v>
      </c>
      <c r="G398" s="63" t="s">
        <v>74</v>
      </c>
      <c r="H398" s="72">
        <v>354785.80645161291</v>
      </c>
      <c r="I398" s="78">
        <v>0.19</v>
      </c>
      <c r="J398" s="79">
        <f t="shared" si="21"/>
        <v>422195.10967741936</v>
      </c>
    </row>
    <row r="399" spans="1:10" ht="26" x14ac:dyDescent="0.25">
      <c r="A399" s="60" t="s">
        <v>2824</v>
      </c>
      <c r="B399" s="61" t="s">
        <v>2660</v>
      </c>
      <c r="C399" s="67" t="s">
        <v>2784</v>
      </c>
      <c r="D399" s="67" t="s">
        <v>2825</v>
      </c>
      <c r="E399" s="67" t="s">
        <v>2826</v>
      </c>
      <c r="F399" s="81" t="s">
        <v>1880</v>
      </c>
      <c r="G399" s="63" t="s">
        <v>74</v>
      </c>
      <c r="H399" s="72">
        <v>3295354.8387096771</v>
      </c>
      <c r="I399" s="78">
        <v>0.19</v>
      </c>
      <c r="J399" s="79">
        <f t="shared" si="21"/>
        <v>3921472.2580645159</v>
      </c>
    </row>
    <row r="400" spans="1:10" ht="13" x14ac:dyDescent="0.25">
      <c r="A400" s="60" t="s">
        <v>2827</v>
      </c>
      <c r="B400" s="61" t="s">
        <v>2660</v>
      </c>
      <c r="C400" s="67" t="s">
        <v>2828</v>
      </c>
      <c r="D400" s="67" t="s">
        <v>2829</v>
      </c>
      <c r="E400" s="67" t="s">
        <v>2830</v>
      </c>
      <c r="F400" s="81" t="s">
        <v>1880</v>
      </c>
      <c r="G400" s="63" t="s">
        <v>74</v>
      </c>
      <c r="H400" s="72">
        <v>189145.80645161291</v>
      </c>
      <c r="I400" s="78">
        <v>0.19</v>
      </c>
      <c r="J400" s="79">
        <f t="shared" si="21"/>
        <v>225083.50967741935</v>
      </c>
    </row>
    <row r="401" spans="1:10" ht="13" x14ac:dyDescent="0.25">
      <c r="A401" s="60" t="s">
        <v>2831</v>
      </c>
      <c r="B401" s="61" t="s">
        <v>2660</v>
      </c>
      <c r="C401" s="67" t="s">
        <v>2832</v>
      </c>
      <c r="D401" s="67" t="s">
        <v>2833</v>
      </c>
      <c r="E401" s="67" t="s">
        <v>2834</v>
      </c>
      <c r="F401" s="81" t="s">
        <v>1880</v>
      </c>
      <c r="G401" s="63" t="s">
        <v>74</v>
      </c>
      <c r="H401" s="72">
        <v>422601.29032258061</v>
      </c>
      <c r="I401" s="78">
        <v>0.19</v>
      </c>
      <c r="J401" s="79">
        <f t="shared" si="21"/>
        <v>502895.53548387089</v>
      </c>
    </row>
    <row r="402" spans="1:10" ht="13" x14ac:dyDescent="0.25">
      <c r="A402" s="60" t="s">
        <v>2835</v>
      </c>
      <c r="B402" s="61" t="s">
        <v>2660</v>
      </c>
      <c r="C402" s="67" t="s">
        <v>2836</v>
      </c>
      <c r="D402" s="67" t="s">
        <v>1850</v>
      </c>
      <c r="E402" s="67" t="s">
        <v>2837</v>
      </c>
      <c r="F402" s="62" t="s">
        <v>1850</v>
      </c>
      <c r="G402" s="63" t="s">
        <v>74</v>
      </c>
      <c r="H402" s="72">
        <v>55790.967741935485</v>
      </c>
      <c r="I402" s="78">
        <v>0.19</v>
      </c>
      <c r="J402" s="79">
        <f t="shared" si="21"/>
        <v>66391.25161290323</v>
      </c>
    </row>
    <row r="403" spans="1:10" ht="26" x14ac:dyDescent="0.25">
      <c r="A403" s="60" t="s">
        <v>2838</v>
      </c>
      <c r="B403" s="61" t="s">
        <v>2660</v>
      </c>
      <c r="C403" s="67" t="s">
        <v>2661</v>
      </c>
      <c r="D403" s="67" t="s">
        <v>1850</v>
      </c>
      <c r="E403" s="67" t="s">
        <v>2839</v>
      </c>
      <c r="F403" s="62" t="s">
        <v>1850</v>
      </c>
      <c r="G403" s="63" t="s">
        <v>74</v>
      </c>
      <c r="H403" s="72">
        <v>132242.58064516127</v>
      </c>
      <c r="I403" s="78">
        <v>0.19</v>
      </c>
      <c r="J403" s="79">
        <f t="shared" si="21"/>
        <v>157368.67096774193</v>
      </c>
    </row>
    <row r="404" spans="1:10" ht="13" x14ac:dyDescent="0.25">
      <c r="A404" s="60" t="s">
        <v>2840</v>
      </c>
      <c r="B404" s="61" t="s">
        <v>2660</v>
      </c>
      <c r="C404" s="67" t="s">
        <v>1898</v>
      </c>
      <c r="D404" s="67" t="s">
        <v>2841</v>
      </c>
      <c r="E404" s="67" t="s">
        <v>2842</v>
      </c>
      <c r="F404" s="62" t="s">
        <v>2843</v>
      </c>
      <c r="G404" s="63" t="s">
        <v>74</v>
      </c>
      <c r="H404" s="72">
        <v>148378.06451612903</v>
      </c>
      <c r="I404" s="78">
        <v>0.19</v>
      </c>
      <c r="J404" s="79">
        <f t="shared" si="21"/>
        <v>176569.89677419353</v>
      </c>
    </row>
    <row r="405" spans="1:10" ht="26" x14ac:dyDescent="0.25">
      <c r="A405" s="60" t="s">
        <v>2844</v>
      </c>
      <c r="B405" s="61" t="s">
        <v>2660</v>
      </c>
      <c r="C405" s="67" t="s">
        <v>2661</v>
      </c>
      <c r="D405" s="67" t="s">
        <v>2845</v>
      </c>
      <c r="E405" s="67" t="s">
        <v>2846</v>
      </c>
      <c r="F405" s="62" t="s">
        <v>2847</v>
      </c>
      <c r="G405" s="63" t="s">
        <v>74</v>
      </c>
      <c r="H405" s="72">
        <v>721886.45161290315</v>
      </c>
      <c r="I405" s="78">
        <v>0.19</v>
      </c>
      <c r="J405" s="79">
        <f t="shared" si="21"/>
        <v>859044.87741935474</v>
      </c>
    </row>
    <row r="406" spans="1:10" ht="13" x14ac:dyDescent="0.25">
      <c r="A406" s="60" t="s">
        <v>2848</v>
      </c>
      <c r="B406" s="61" t="s">
        <v>2660</v>
      </c>
      <c r="C406" s="67" t="s">
        <v>2763</v>
      </c>
      <c r="D406" s="67" t="s">
        <v>1998</v>
      </c>
      <c r="E406" s="67" t="s">
        <v>2849</v>
      </c>
      <c r="F406" s="62" t="s">
        <v>2850</v>
      </c>
      <c r="G406" s="63" t="s">
        <v>74</v>
      </c>
      <c r="H406" s="72">
        <v>83394.838709677424</v>
      </c>
      <c r="I406" s="78">
        <v>0.19</v>
      </c>
      <c r="J406" s="79">
        <f t="shared" si="21"/>
        <v>99239.858064516127</v>
      </c>
    </row>
    <row r="407" spans="1:10" ht="13" x14ac:dyDescent="0.25">
      <c r="A407" s="60" t="s">
        <v>2851</v>
      </c>
      <c r="B407" s="61" t="s">
        <v>2660</v>
      </c>
      <c r="C407" s="67" t="s">
        <v>2763</v>
      </c>
      <c r="D407" s="67" t="s">
        <v>1998</v>
      </c>
      <c r="E407" s="67" t="s">
        <v>2852</v>
      </c>
      <c r="F407" s="62" t="s">
        <v>2850</v>
      </c>
      <c r="G407" s="63" t="s">
        <v>74</v>
      </c>
      <c r="H407" s="72">
        <v>163109.67741935485</v>
      </c>
      <c r="I407" s="78">
        <v>0.19</v>
      </c>
      <c r="J407" s="79">
        <f t="shared" si="21"/>
        <v>194100.51612903227</v>
      </c>
    </row>
    <row r="408" spans="1:10" ht="13" x14ac:dyDescent="0.25">
      <c r="A408" s="60" t="s">
        <v>2853</v>
      </c>
      <c r="B408" s="61" t="s">
        <v>2660</v>
      </c>
      <c r="C408" s="67" t="s">
        <v>1850</v>
      </c>
      <c r="D408" s="67" t="s">
        <v>1850</v>
      </c>
      <c r="E408" s="67" t="s">
        <v>2854</v>
      </c>
      <c r="F408" s="62" t="s">
        <v>1850</v>
      </c>
      <c r="G408" s="63" t="s">
        <v>74</v>
      </c>
      <c r="H408" s="72">
        <v>60747.096774193546</v>
      </c>
      <c r="I408" s="78">
        <v>0.19</v>
      </c>
      <c r="J408" s="79">
        <f t="shared" si="21"/>
        <v>72289.045161290327</v>
      </c>
    </row>
    <row r="409" spans="1:10" ht="13" x14ac:dyDescent="0.25">
      <c r="A409" s="60" t="s">
        <v>2855</v>
      </c>
      <c r="B409" s="61" t="s">
        <v>2660</v>
      </c>
      <c r="C409" s="67" t="s">
        <v>1850</v>
      </c>
      <c r="D409" s="67" t="s">
        <v>1850</v>
      </c>
      <c r="E409" s="67" t="s">
        <v>2856</v>
      </c>
      <c r="F409" s="62" t="s">
        <v>1850</v>
      </c>
      <c r="G409" s="63" t="s">
        <v>74</v>
      </c>
      <c r="H409" s="72">
        <v>132811.61290322579</v>
      </c>
      <c r="I409" s="78">
        <v>0.19</v>
      </c>
      <c r="J409" s="79">
        <f t="shared" ref="J409:J472" si="22">(H409*I409)+H409</f>
        <v>158045.81935483869</v>
      </c>
    </row>
    <row r="410" spans="1:10" ht="13" x14ac:dyDescent="0.25">
      <c r="A410" s="60" t="s">
        <v>2857</v>
      </c>
      <c r="B410" s="61" t="s">
        <v>2660</v>
      </c>
      <c r="C410" s="67" t="s">
        <v>1850</v>
      </c>
      <c r="D410" s="67" t="s">
        <v>1850</v>
      </c>
      <c r="E410" s="67" t="s">
        <v>2858</v>
      </c>
      <c r="F410" s="62" t="s">
        <v>1850</v>
      </c>
      <c r="G410" s="63" t="s">
        <v>74</v>
      </c>
      <c r="H410" s="72">
        <v>99543.225806451606</v>
      </c>
      <c r="I410" s="78">
        <v>0.19</v>
      </c>
      <c r="J410" s="79">
        <f t="shared" si="22"/>
        <v>118456.43870967742</v>
      </c>
    </row>
    <row r="411" spans="1:10" ht="13" x14ac:dyDescent="0.25">
      <c r="A411" s="60" t="s">
        <v>2859</v>
      </c>
      <c r="B411" s="61" t="s">
        <v>2660</v>
      </c>
      <c r="C411" s="67" t="s">
        <v>1850</v>
      </c>
      <c r="D411" s="67" t="s">
        <v>1850</v>
      </c>
      <c r="E411" s="67" t="s">
        <v>2860</v>
      </c>
      <c r="F411" s="62" t="s">
        <v>2861</v>
      </c>
      <c r="G411" s="63" t="s">
        <v>74</v>
      </c>
      <c r="H411" s="72">
        <v>446803.87096774194</v>
      </c>
      <c r="I411" s="78">
        <v>0.19</v>
      </c>
      <c r="J411" s="79">
        <f t="shared" si="22"/>
        <v>531696.6064516129</v>
      </c>
    </row>
    <row r="412" spans="1:10" ht="13" x14ac:dyDescent="0.25">
      <c r="A412" s="60" t="s">
        <v>2862</v>
      </c>
      <c r="B412" s="61" t="s">
        <v>2660</v>
      </c>
      <c r="C412" s="67" t="s">
        <v>1850</v>
      </c>
      <c r="D412" s="67" t="s">
        <v>2863</v>
      </c>
      <c r="E412" s="67" t="s">
        <v>2864</v>
      </c>
      <c r="F412" s="81" t="s">
        <v>1880</v>
      </c>
      <c r="G412" s="63" t="s">
        <v>74</v>
      </c>
      <c r="H412" s="72">
        <v>200905.80645161291</v>
      </c>
      <c r="I412" s="78">
        <v>0.19</v>
      </c>
      <c r="J412" s="79">
        <f t="shared" si="22"/>
        <v>239077.90967741935</v>
      </c>
    </row>
    <row r="413" spans="1:10" ht="13" x14ac:dyDescent="0.25">
      <c r="A413" s="60" t="s">
        <v>2865</v>
      </c>
      <c r="B413" s="61" t="s">
        <v>2660</v>
      </c>
      <c r="C413" s="67" t="s">
        <v>2866</v>
      </c>
      <c r="D413" s="67" t="s">
        <v>2867</v>
      </c>
      <c r="E413" s="67" t="s">
        <v>2868</v>
      </c>
      <c r="F413" s="62" t="s">
        <v>2869</v>
      </c>
      <c r="G413" s="63" t="s">
        <v>74</v>
      </c>
      <c r="H413" s="72">
        <v>287538.06451612903</v>
      </c>
      <c r="I413" s="78">
        <v>0.19</v>
      </c>
      <c r="J413" s="79">
        <f t="shared" si="22"/>
        <v>342170.29677419353</v>
      </c>
    </row>
    <row r="414" spans="1:10" ht="13" x14ac:dyDescent="0.25">
      <c r="A414" s="60" t="s">
        <v>2870</v>
      </c>
      <c r="B414" s="61" t="s">
        <v>2660</v>
      </c>
      <c r="C414" s="67" t="s">
        <v>1850</v>
      </c>
      <c r="D414" s="67" t="s">
        <v>2871</v>
      </c>
      <c r="E414" s="67" t="s">
        <v>2872</v>
      </c>
      <c r="F414" s="62" t="s">
        <v>1850</v>
      </c>
      <c r="G414" s="63" t="s">
        <v>74</v>
      </c>
      <c r="H414" s="72">
        <v>290509.67741935485</v>
      </c>
      <c r="I414" s="78">
        <v>0.19</v>
      </c>
      <c r="J414" s="79">
        <f t="shared" si="22"/>
        <v>345706.51612903224</v>
      </c>
    </row>
    <row r="415" spans="1:10" ht="13" x14ac:dyDescent="0.25">
      <c r="A415" s="60" t="s">
        <v>2873</v>
      </c>
      <c r="B415" s="61" t="s">
        <v>2660</v>
      </c>
      <c r="C415" s="67" t="s">
        <v>2784</v>
      </c>
      <c r="D415" s="80" t="s">
        <v>1880</v>
      </c>
      <c r="E415" s="67" t="s">
        <v>2874</v>
      </c>
      <c r="F415" s="62" t="s">
        <v>2875</v>
      </c>
      <c r="G415" s="63" t="s">
        <v>74</v>
      </c>
      <c r="H415" s="72">
        <v>141296.77419354839</v>
      </c>
      <c r="I415" s="78">
        <v>0.19</v>
      </c>
      <c r="J415" s="79">
        <f t="shared" si="22"/>
        <v>168143.16129032261</v>
      </c>
    </row>
    <row r="416" spans="1:10" ht="13" x14ac:dyDescent="0.25">
      <c r="A416" s="60" t="s">
        <v>2876</v>
      </c>
      <c r="B416" s="61" t="s">
        <v>2660</v>
      </c>
      <c r="C416" s="67" t="s">
        <v>2784</v>
      </c>
      <c r="D416" s="67" t="s">
        <v>2877</v>
      </c>
      <c r="E416" s="67" t="s">
        <v>2878</v>
      </c>
      <c r="F416" s="62" t="s">
        <v>1850</v>
      </c>
      <c r="G416" s="63" t="s">
        <v>74</v>
      </c>
      <c r="H416" s="72">
        <v>484043.87096774194</v>
      </c>
      <c r="I416" s="78">
        <v>0.19</v>
      </c>
      <c r="J416" s="79">
        <f t="shared" si="22"/>
        <v>576012.20645161287</v>
      </c>
    </row>
    <row r="417" spans="1:10" ht="26" x14ac:dyDescent="0.25">
      <c r="A417" s="60" t="s">
        <v>2879</v>
      </c>
      <c r="B417" s="61" t="s">
        <v>2660</v>
      </c>
      <c r="C417" s="67" t="s">
        <v>2784</v>
      </c>
      <c r="D417" s="67" t="s">
        <v>2880</v>
      </c>
      <c r="E417" s="67" t="s">
        <v>2881</v>
      </c>
      <c r="F417" s="62" t="s">
        <v>2882</v>
      </c>
      <c r="G417" s="63" t="s">
        <v>74</v>
      </c>
      <c r="H417" s="72">
        <v>172593.54838709676</v>
      </c>
      <c r="I417" s="78">
        <v>0.19</v>
      </c>
      <c r="J417" s="79">
        <f t="shared" si="22"/>
        <v>205386.32258064515</v>
      </c>
    </row>
    <row r="418" spans="1:10" ht="13" x14ac:dyDescent="0.25">
      <c r="A418" s="60" t="s">
        <v>2883</v>
      </c>
      <c r="B418" s="61" t="s">
        <v>2660</v>
      </c>
      <c r="C418" s="80" t="s">
        <v>1880</v>
      </c>
      <c r="D418" s="80" t="s">
        <v>1880</v>
      </c>
      <c r="E418" s="67" t="s">
        <v>2884</v>
      </c>
      <c r="F418" s="62" t="s">
        <v>2885</v>
      </c>
      <c r="G418" s="63" t="s">
        <v>74</v>
      </c>
      <c r="H418" s="72">
        <v>300145.80645161291</v>
      </c>
      <c r="I418" s="78">
        <v>0.19</v>
      </c>
      <c r="J418" s="79">
        <f t="shared" si="22"/>
        <v>357173.50967741938</v>
      </c>
    </row>
    <row r="419" spans="1:10" ht="13" x14ac:dyDescent="0.25">
      <c r="A419" s="60" t="s">
        <v>2886</v>
      </c>
      <c r="B419" s="61" t="s">
        <v>2660</v>
      </c>
      <c r="C419" s="80" t="s">
        <v>1880</v>
      </c>
      <c r="D419" s="67" t="s">
        <v>1850</v>
      </c>
      <c r="E419" s="67" t="s">
        <v>2887</v>
      </c>
      <c r="F419" s="62" t="s">
        <v>1850</v>
      </c>
      <c r="G419" s="63" t="s">
        <v>74</v>
      </c>
      <c r="H419" s="72">
        <v>73494.193548387091</v>
      </c>
      <c r="I419" s="78">
        <v>0.19</v>
      </c>
      <c r="J419" s="79">
        <f t="shared" si="22"/>
        <v>87458.09032258064</v>
      </c>
    </row>
    <row r="420" spans="1:10" ht="13" x14ac:dyDescent="0.25">
      <c r="A420" s="60" t="s">
        <v>2888</v>
      </c>
      <c r="B420" s="61" t="s">
        <v>2660</v>
      </c>
      <c r="C420" s="80" t="s">
        <v>1880</v>
      </c>
      <c r="D420" s="67" t="s">
        <v>1850</v>
      </c>
      <c r="E420" s="67" t="s">
        <v>2889</v>
      </c>
      <c r="F420" s="62" t="s">
        <v>2890</v>
      </c>
      <c r="G420" s="63" t="s">
        <v>74</v>
      </c>
      <c r="H420" s="72">
        <v>871238.70967741928</v>
      </c>
      <c r="I420" s="78">
        <v>0.19</v>
      </c>
      <c r="J420" s="79">
        <f t="shared" si="22"/>
        <v>1036774.064516129</v>
      </c>
    </row>
    <row r="421" spans="1:10" ht="13" x14ac:dyDescent="0.25">
      <c r="A421" s="60" t="s">
        <v>2891</v>
      </c>
      <c r="B421" s="61" t="s">
        <v>2660</v>
      </c>
      <c r="C421" s="80" t="s">
        <v>1880</v>
      </c>
      <c r="D421" s="67" t="s">
        <v>1850</v>
      </c>
      <c r="E421" s="67" t="s">
        <v>2892</v>
      </c>
      <c r="F421" s="62" t="s">
        <v>1850</v>
      </c>
      <c r="G421" s="63" t="s">
        <v>74</v>
      </c>
      <c r="H421" s="72">
        <v>135492.90322580645</v>
      </c>
      <c r="I421" s="78">
        <v>0.19</v>
      </c>
      <c r="J421" s="79">
        <f t="shared" si="22"/>
        <v>161236.55483870968</v>
      </c>
    </row>
    <row r="422" spans="1:10" ht="13" x14ac:dyDescent="0.25">
      <c r="A422" s="60" t="s">
        <v>2893</v>
      </c>
      <c r="B422" s="61" t="s">
        <v>2660</v>
      </c>
      <c r="C422" s="80" t="s">
        <v>1880</v>
      </c>
      <c r="D422" s="67" t="s">
        <v>1850</v>
      </c>
      <c r="E422" s="67" t="s">
        <v>2894</v>
      </c>
      <c r="F422" s="62" t="s">
        <v>1850</v>
      </c>
      <c r="G422" s="63" t="s">
        <v>74</v>
      </c>
      <c r="H422" s="72">
        <v>393150.96774193546</v>
      </c>
      <c r="I422" s="78">
        <v>0.19</v>
      </c>
      <c r="J422" s="79">
        <f t="shared" si="22"/>
        <v>467849.65161290322</v>
      </c>
    </row>
    <row r="423" spans="1:10" ht="13" x14ac:dyDescent="0.25">
      <c r="A423" s="60" t="s">
        <v>2895</v>
      </c>
      <c r="B423" s="61" t="s">
        <v>2660</v>
      </c>
      <c r="C423" s="80" t="s">
        <v>1880</v>
      </c>
      <c r="D423" s="67" t="s">
        <v>2896</v>
      </c>
      <c r="E423" s="67" t="s">
        <v>2897</v>
      </c>
      <c r="F423" s="62" t="s">
        <v>2898</v>
      </c>
      <c r="G423" s="63" t="s">
        <v>74</v>
      </c>
      <c r="H423" s="72">
        <v>268292.90322580643</v>
      </c>
      <c r="I423" s="78">
        <v>0.19</v>
      </c>
      <c r="J423" s="79">
        <f t="shared" si="22"/>
        <v>319268.55483870965</v>
      </c>
    </row>
    <row r="424" spans="1:10" ht="13" x14ac:dyDescent="0.25">
      <c r="A424" s="60" t="s">
        <v>2899</v>
      </c>
      <c r="B424" s="61" t="s">
        <v>2660</v>
      </c>
      <c r="C424" s="80" t="s">
        <v>1880</v>
      </c>
      <c r="D424" s="67" t="s">
        <v>2900</v>
      </c>
      <c r="E424" s="67" t="s">
        <v>2901</v>
      </c>
      <c r="F424" s="62" t="s">
        <v>2902</v>
      </c>
      <c r="G424" s="63" t="s">
        <v>74</v>
      </c>
      <c r="H424" s="72">
        <v>595460.6451612903</v>
      </c>
      <c r="I424" s="78">
        <v>0.19</v>
      </c>
      <c r="J424" s="79">
        <f t="shared" si="22"/>
        <v>708598.16774193547</v>
      </c>
    </row>
    <row r="425" spans="1:10" ht="13" x14ac:dyDescent="0.25">
      <c r="A425" s="60" t="s">
        <v>2903</v>
      </c>
      <c r="B425" s="61" t="s">
        <v>2660</v>
      </c>
      <c r="C425" s="80" t="s">
        <v>1880</v>
      </c>
      <c r="D425" s="67" t="s">
        <v>2904</v>
      </c>
      <c r="E425" s="67" t="s">
        <v>2905</v>
      </c>
      <c r="F425" s="62" t="s">
        <v>2906</v>
      </c>
      <c r="G425" s="63" t="s">
        <v>74</v>
      </c>
      <c r="H425" s="72">
        <v>549027.09677419357</v>
      </c>
      <c r="I425" s="78">
        <v>0.19</v>
      </c>
      <c r="J425" s="79">
        <f t="shared" si="22"/>
        <v>653342.2451612904</v>
      </c>
    </row>
    <row r="426" spans="1:10" ht="13" x14ac:dyDescent="0.25">
      <c r="A426" s="60" t="s">
        <v>2907</v>
      </c>
      <c r="B426" s="61" t="s">
        <v>2660</v>
      </c>
      <c r="C426" s="80" t="s">
        <v>1880</v>
      </c>
      <c r="D426" s="67" t="s">
        <v>2896</v>
      </c>
      <c r="E426" s="67" t="s">
        <v>2908</v>
      </c>
      <c r="F426" s="62" t="s">
        <v>2909</v>
      </c>
      <c r="G426" s="63" t="s">
        <v>74</v>
      </c>
      <c r="H426" s="72">
        <v>232051.61290322579</v>
      </c>
      <c r="I426" s="78">
        <v>0.19</v>
      </c>
      <c r="J426" s="79">
        <f t="shared" si="22"/>
        <v>276141.41935483867</v>
      </c>
    </row>
    <row r="427" spans="1:10" ht="13" x14ac:dyDescent="0.25">
      <c r="A427" s="60" t="s">
        <v>2910</v>
      </c>
      <c r="B427" s="61" t="s">
        <v>2660</v>
      </c>
      <c r="C427" s="80" t="s">
        <v>1880</v>
      </c>
      <c r="D427" s="67" t="s">
        <v>2911</v>
      </c>
      <c r="E427" s="67" t="s">
        <v>2912</v>
      </c>
      <c r="F427" s="81" t="s">
        <v>1880</v>
      </c>
      <c r="G427" s="63" t="s">
        <v>74</v>
      </c>
      <c r="H427" s="72">
        <v>155169.03225806452</v>
      </c>
      <c r="I427" s="78">
        <v>0.19</v>
      </c>
      <c r="J427" s="79">
        <f t="shared" si="22"/>
        <v>184651.14838709676</v>
      </c>
    </row>
    <row r="428" spans="1:10" ht="13" x14ac:dyDescent="0.25">
      <c r="A428" s="60" t="s">
        <v>2913</v>
      </c>
      <c r="B428" s="61" t="s">
        <v>2660</v>
      </c>
      <c r="C428" s="80" t="s">
        <v>1880</v>
      </c>
      <c r="D428" s="67" t="s">
        <v>2914</v>
      </c>
      <c r="E428" s="67" t="s">
        <v>2915</v>
      </c>
      <c r="F428" s="62" t="s">
        <v>2916</v>
      </c>
      <c r="G428" s="63" t="s">
        <v>74</v>
      </c>
      <c r="H428" s="72">
        <v>232051.61290322579</v>
      </c>
      <c r="I428" s="78">
        <v>0.19</v>
      </c>
      <c r="J428" s="79">
        <f t="shared" si="22"/>
        <v>276141.41935483867</v>
      </c>
    </row>
    <row r="429" spans="1:10" ht="13" x14ac:dyDescent="0.25">
      <c r="A429" s="60" t="s">
        <v>2917</v>
      </c>
      <c r="B429" s="61" t="s">
        <v>2660</v>
      </c>
      <c r="C429" s="80" t="s">
        <v>1880</v>
      </c>
      <c r="D429" s="67" t="s">
        <v>2918</v>
      </c>
      <c r="E429" s="67" t="s">
        <v>2919</v>
      </c>
      <c r="F429" s="62" t="s">
        <v>2920</v>
      </c>
      <c r="G429" s="63" t="s">
        <v>74</v>
      </c>
      <c r="H429" s="72">
        <v>460536.77419354836</v>
      </c>
      <c r="I429" s="78">
        <v>0.19</v>
      </c>
      <c r="J429" s="79">
        <f t="shared" si="22"/>
        <v>548038.76129032252</v>
      </c>
    </row>
    <row r="430" spans="1:10" ht="13" x14ac:dyDescent="0.25">
      <c r="A430" s="60" t="s">
        <v>2921</v>
      </c>
      <c r="B430" s="61" t="s">
        <v>2660</v>
      </c>
      <c r="C430" s="80" t="s">
        <v>1880</v>
      </c>
      <c r="D430" s="67" t="s">
        <v>2922</v>
      </c>
      <c r="E430" s="67" t="s">
        <v>2923</v>
      </c>
      <c r="F430" s="62" t="s">
        <v>2924</v>
      </c>
      <c r="G430" s="63" t="s">
        <v>74</v>
      </c>
      <c r="H430" s="72">
        <v>1473767.7419354839</v>
      </c>
      <c r="I430" s="78">
        <v>0.19</v>
      </c>
      <c r="J430" s="79">
        <f t="shared" si="22"/>
        <v>1753783.6129032257</v>
      </c>
    </row>
    <row r="431" spans="1:10" ht="13" x14ac:dyDescent="0.25">
      <c r="A431" s="60" t="s">
        <v>2925</v>
      </c>
      <c r="B431" s="61" t="s">
        <v>2660</v>
      </c>
      <c r="C431" s="80" t="s">
        <v>1880</v>
      </c>
      <c r="D431" s="67" t="s">
        <v>1850</v>
      </c>
      <c r="E431" s="67" t="s">
        <v>2926</v>
      </c>
      <c r="F431" s="62">
        <v>49903</v>
      </c>
      <c r="G431" s="63" t="s">
        <v>74</v>
      </c>
      <c r="H431" s="72">
        <v>792814.19354838703</v>
      </c>
      <c r="I431" s="78">
        <v>0.19</v>
      </c>
      <c r="J431" s="79">
        <f t="shared" si="22"/>
        <v>943448.89032258058</v>
      </c>
    </row>
    <row r="432" spans="1:10" ht="13" x14ac:dyDescent="0.25">
      <c r="A432" s="60" t="s">
        <v>2927</v>
      </c>
      <c r="B432" s="61" t="s">
        <v>2660</v>
      </c>
      <c r="C432" s="80" t="s">
        <v>1880</v>
      </c>
      <c r="D432" s="67" t="s">
        <v>1850</v>
      </c>
      <c r="E432" s="67" t="s">
        <v>2928</v>
      </c>
      <c r="F432" s="62" t="s">
        <v>1850</v>
      </c>
      <c r="G432" s="63" t="s">
        <v>74</v>
      </c>
      <c r="H432" s="72">
        <v>235023.22580645161</v>
      </c>
      <c r="I432" s="78">
        <v>0.19</v>
      </c>
      <c r="J432" s="79">
        <f t="shared" si="22"/>
        <v>279677.63870967738</v>
      </c>
    </row>
    <row r="433" spans="1:10" ht="13" x14ac:dyDescent="0.25">
      <c r="A433" s="60" t="s">
        <v>2929</v>
      </c>
      <c r="B433" s="61" t="s">
        <v>2660</v>
      </c>
      <c r="C433" s="80" t="s">
        <v>1880</v>
      </c>
      <c r="D433" s="67" t="s">
        <v>2930</v>
      </c>
      <c r="E433" s="67" t="s">
        <v>2931</v>
      </c>
      <c r="F433" s="81" t="s">
        <v>1880</v>
      </c>
      <c r="G433" s="63" t="s">
        <v>74</v>
      </c>
      <c r="H433" s="72">
        <v>642601.29032258061</v>
      </c>
      <c r="I433" s="78">
        <v>0.19</v>
      </c>
      <c r="J433" s="79">
        <f t="shared" si="22"/>
        <v>764695.53548387089</v>
      </c>
    </row>
    <row r="434" spans="1:10" ht="13" x14ac:dyDescent="0.25">
      <c r="A434" s="60" t="s">
        <v>2932</v>
      </c>
      <c r="B434" s="61" t="s">
        <v>2660</v>
      </c>
      <c r="C434" s="80" t="s">
        <v>1880</v>
      </c>
      <c r="D434" s="67" t="s">
        <v>1850</v>
      </c>
      <c r="E434" s="67" t="s">
        <v>2933</v>
      </c>
      <c r="F434" s="62" t="s">
        <v>1850</v>
      </c>
      <c r="G434" s="63" t="s">
        <v>74</v>
      </c>
      <c r="H434" s="72">
        <v>469034.83870967739</v>
      </c>
      <c r="I434" s="78">
        <v>0.19</v>
      </c>
      <c r="J434" s="79">
        <f t="shared" si="22"/>
        <v>558151.45806451607</v>
      </c>
    </row>
    <row r="435" spans="1:10" ht="13" x14ac:dyDescent="0.25">
      <c r="A435" s="60" t="s">
        <v>2934</v>
      </c>
      <c r="B435" s="61" t="s">
        <v>2660</v>
      </c>
      <c r="C435" s="80" t="s">
        <v>1880</v>
      </c>
      <c r="D435" s="67" t="s">
        <v>2914</v>
      </c>
      <c r="E435" s="67" t="s">
        <v>2935</v>
      </c>
      <c r="F435" s="62" t="s">
        <v>2936</v>
      </c>
      <c r="G435" s="63" t="s">
        <v>74</v>
      </c>
      <c r="H435" s="72">
        <v>382680</v>
      </c>
      <c r="I435" s="78">
        <v>0.19</v>
      </c>
      <c r="J435" s="79">
        <f t="shared" si="22"/>
        <v>455389.2</v>
      </c>
    </row>
    <row r="436" spans="1:10" ht="13" x14ac:dyDescent="0.25">
      <c r="A436" s="60" t="s">
        <v>2937</v>
      </c>
      <c r="B436" s="61" t="s">
        <v>2660</v>
      </c>
      <c r="C436" s="80" t="s">
        <v>1880</v>
      </c>
      <c r="D436" s="67" t="s">
        <v>1850</v>
      </c>
      <c r="E436" s="67" t="s">
        <v>2938</v>
      </c>
      <c r="F436" s="62" t="s">
        <v>1850</v>
      </c>
      <c r="G436" s="63" t="s">
        <v>74</v>
      </c>
      <c r="H436" s="72">
        <v>156167.74193548388</v>
      </c>
      <c r="I436" s="78">
        <v>0.19</v>
      </c>
      <c r="J436" s="79">
        <f t="shared" si="22"/>
        <v>185839.61290322582</v>
      </c>
    </row>
    <row r="437" spans="1:10" ht="13" x14ac:dyDescent="0.25">
      <c r="A437" s="60" t="s">
        <v>2939</v>
      </c>
      <c r="B437" s="61" t="s">
        <v>2660</v>
      </c>
      <c r="C437" s="80" t="s">
        <v>1880</v>
      </c>
      <c r="D437" s="67" t="s">
        <v>2940</v>
      </c>
      <c r="E437" s="67" t="s">
        <v>2941</v>
      </c>
      <c r="F437" s="62" t="s">
        <v>1850</v>
      </c>
      <c r="G437" s="63" t="s">
        <v>74</v>
      </c>
      <c r="H437" s="72">
        <v>25632.258064516129</v>
      </c>
      <c r="I437" s="78">
        <v>0.19</v>
      </c>
      <c r="J437" s="79">
        <f t="shared" si="22"/>
        <v>30502.387096774193</v>
      </c>
    </row>
    <row r="438" spans="1:10" ht="13" x14ac:dyDescent="0.25">
      <c r="A438" s="60" t="s">
        <v>2942</v>
      </c>
      <c r="B438" s="61" t="s">
        <v>2660</v>
      </c>
      <c r="C438" s="80" t="s">
        <v>1880</v>
      </c>
      <c r="D438" s="67" t="s">
        <v>2943</v>
      </c>
      <c r="E438" s="67" t="s">
        <v>2944</v>
      </c>
      <c r="F438" s="81" t="s">
        <v>1880</v>
      </c>
      <c r="G438" s="63" t="s">
        <v>74</v>
      </c>
      <c r="H438" s="72">
        <v>149516.12903225806</v>
      </c>
      <c r="I438" s="78">
        <v>0.19</v>
      </c>
      <c r="J438" s="79">
        <f t="shared" si="22"/>
        <v>177924.19354838709</v>
      </c>
    </row>
    <row r="439" spans="1:10" ht="13" x14ac:dyDescent="0.25">
      <c r="A439" s="60" t="s">
        <v>2945</v>
      </c>
      <c r="B439" s="61" t="s">
        <v>2660</v>
      </c>
      <c r="C439" s="80" t="s">
        <v>1880</v>
      </c>
      <c r="D439" s="67" t="s">
        <v>1850</v>
      </c>
      <c r="E439" s="67" t="s">
        <v>2946</v>
      </c>
      <c r="F439" s="62" t="s">
        <v>1850</v>
      </c>
      <c r="G439" s="63" t="s">
        <v>74</v>
      </c>
      <c r="H439" s="72">
        <v>42904.516129032258</v>
      </c>
      <c r="I439" s="78">
        <v>0.19</v>
      </c>
      <c r="J439" s="79">
        <f t="shared" si="22"/>
        <v>51056.374193548385</v>
      </c>
    </row>
    <row r="440" spans="1:10" ht="13" x14ac:dyDescent="0.25">
      <c r="A440" s="60" t="s">
        <v>2947</v>
      </c>
      <c r="B440" s="61" t="s">
        <v>2660</v>
      </c>
      <c r="C440" s="80" t="s">
        <v>1880</v>
      </c>
      <c r="D440" s="67" t="s">
        <v>1850</v>
      </c>
      <c r="E440" s="67" t="s">
        <v>2948</v>
      </c>
      <c r="F440" s="62" t="s">
        <v>1850</v>
      </c>
      <c r="G440" s="63" t="s">
        <v>74</v>
      </c>
      <c r="H440" s="72">
        <v>46445.161290322576</v>
      </c>
      <c r="I440" s="78">
        <v>0.19</v>
      </c>
      <c r="J440" s="79">
        <f t="shared" si="22"/>
        <v>55269.741935483864</v>
      </c>
    </row>
    <row r="441" spans="1:10" ht="13" x14ac:dyDescent="0.25">
      <c r="A441" s="60" t="s">
        <v>2949</v>
      </c>
      <c r="B441" s="61" t="s">
        <v>2660</v>
      </c>
      <c r="C441" s="80" t="s">
        <v>1880</v>
      </c>
      <c r="D441" s="67" t="s">
        <v>2950</v>
      </c>
      <c r="E441" s="67" t="s">
        <v>2951</v>
      </c>
      <c r="F441" s="81" t="s">
        <v>1880</v>
      </c>
      <c r="G441" s="63" t="s">
        <v>74</v>
      </c>
      <c r="H441" s="72">
        <v>103640</v>
      </c>
      <c r="I441" s="78">
        <v>0.19</v>
      </c>
      <c r="J441" s="79">
        <f t="shared" si="22"/>
        <v>123331.6</v>
      </c>
    </row>
    <row r="442" spans="1:10" ht="13" x14ac:dyDescent="0.25">
      <c r="A442" s="60" t="s">
        <v>2952</v>
      </c>
      <c r="B442" s="61" t="s">
        <v>2660</v>
      </c>
      <c r="C442" s="80" t="s">
        <v>1880</v>
      </c>
      <c r="D442" s="67" t="s">
        <v>2924</v>
      </c>
      <c r="E442" s="67" t="s">
        <v>2953</v>
      </c>
      <c r="F442" s="62" t="s">
        <v>2954</v>
      </c>
      <c r="G442" s="63" t="s">
        <v>74</v>
      </c>
      <c r="H442" s="72">
        <v>413965.16129032255</v>
      </c>
      <c r="I442" s="78">
        <v>0.19</v>
      </c>
      <c r="J442" s="79">
        <f t="shared" si="22"/>
        <v>492618.54193548381</v>
      </c>
    </row>
    <row r="443" spans="1:10" ht="13" x14ac:dyDescent="0.25">
      <c r="A443" s="60" t="s">
        <v>2955</v>
      </c>
      <c r="B443" s="61" t="s">
        <v>2660</v>
      </c>
      <c r="C443" s="80" t="s">
        <v>1880</v>
      </c>
      <c r="D443" s="67" t="s">
        <v>1850</v>
      </c>
      <c r="E443" s="67" t="s">
        <v>2956</v>
      </c>
      <c r="F443" s="62" t="s">
        <v>1850</v>
      </c>
      <c r="G443" s="63" t="s">
        <v>74</v>
      </c>
      <c r="H443" s="72">
        <v>143990.96774193548</v>
      </c>
      <c r="I443" s="78">
        <v>0.19</v>
      </c>
      <c r="J443" s="79">
        <f t="shared" si="22"/>
        <v>171349.25161290323</v>
      </c>
    </row>
    <row r="444" spans="1:10" ht="13" x14ac:dyDescent="0.25">
      <c r="A444" s="60" t="s">
        <v>2957</v>
      </c>
      <c r="B444" s="61" t="s">
        <v>2660</v>
      </c>
      <c r="C444" s="80" t="s">
        <v>1880</v>
      </c>
      <c r="D444" s="67" t="s">
        <v>1850</v>
      </c>
      <c r="E444" s="67" t="s">
        <v>2958</v>
      </c>
      <c r="F444" s="62" t="s">
        <v>1850</v>
      </c>
      <c r="G444" s="63" t="s">
        <v>74</v>
      </c>
      <c r="H444" s="72">
        <v>64566.451612903227</v>
      </c>
      <c r="I444" s="78">
        <v>0.19</v>
      </c>
      <c r="J444" s="79">
        <f t="shared" si="22"/>
        <v>76834.077419354842</v>
      </c>
    </row>
    <row r="445" spans="1:10" ht="13" x14ac:dyDescent="0.25">
      <c r="A445" s="60" t="s">
        <v>2959</v>
      </c>
      <c r="B445" s="61" t="s">
        <v>2660</v>
      </c>
      <c r="C445" s="80" t="s">
        <v>1880</v>
      </c>
      <c r="D445" s="67" t="s">
        <v>1850</v>
      </c>
      <c r="E445" s="67" t="s">
        <v>2960</v>
      </c>
      <c r="F445" s="62" t="s">
        <v>1850</v>
      </c>
      <c r="G445" s="63" t="s">
        <v>74</v>
      </c>
      <c r="H445" s="72">
        <v>350966.45161290321</v>
      </c>
      <c r="I445" s="78">
        <v>0.19</v>
      </c>
      <c r="J445" s="79">
        <f t="shared" si="22"/>
        <v>417650.07741935481</v>
      </c>
    </row>
    <row r="446" spans="1:10" ht="26" x14ac:dyDescent="0.25">
      <c r="A446" s="60" t="s">
        <v>2961</v>
      </c>
      <c r="B446" s="61" t="s">
        <v>2660</v>
      </c>
      <c r="C446" s="80" t="s">
        <v>1880</v>
      </c>
      <c r="D446" s="80" t="s">
        <v>1880</v>
      </c>
      <c r="E446" s="67" t="s">
        <v>2962</v>
      </c>
      <c r="F446" s="62" t="s">
        <v>2963</v>
      </c>
      <c r="G446" s="63" t="s">
        <v>74</v>
      </c>
      <c r="H446" s="72">
        <v>3785189.6774193547</v>
      </c>
      <c r="I446" s="78">
        <v>0.19</v>
      </c>
      <c r="J446" s="79">
        <f t="shared" si="22"/>
        <v>4504375.716129032</v>
      </c>
    </row>
    <row r="447" spans="1:10" ht="13" x14ac:dyDescent="0.25">
      <c r="A447" s="60" t="s">
        <v>2964</v>
      </c>
      <c r="B447" s="61" t="s">
        <v>2660</v>
      </c>
      <c r="C447" s="80" t="s">
        <v>1880</v>
      </c>
      <c r="D447" s="67" t="s">
        <v>1850</v>
      </c>
      <c r="E447" s="67" t="s">
        <v>2965</v>
      </c>
      <c r="F447" s="62" t="s">
        <v>1850</v>
      </c>
      <c r="G447" s="63" t="s">
        <v>74</v>
      </c>
      <c r="H447" s="72">
        <v>157722.58064516127</v>
      </c>
      <c r="I447" s="78">
        <v>0.19</v>
      </c>
      <c r="J447" s="79">
        <f t="shared" si="22"/>
        <v>187689.87096774191</v>
      </c>
    </row>
    <row r="448" spans="1:10" ht="13" x14ac:dyDescent="0.25">
      <c r="A448" s="60" t="s">
        <v>2966</v>
      </c>
      <c r="B448" s="61" t="s">
        <v>2660</v>
      </c>
      <c r="C448" s="80" t="s">
        <v>1880</v>
      </c>
      <c r="D448" s="67" t="s">
        <v>2967</v>
      </c>
      <c r="E448" s="67" t="s">
        <v>2968</v>
      </c>
      <c r="F448" s="62" t="s">
        <v>2969</v>
      </c>
      <c r="G448" s="63" t="s">
        <v>74</v>
      </c>
      <c r="H448" s="72">
        <v>290801.29032258067</v>
      </c>
      <c r="I448" s="78">
        <v>0.19</v>
      </c>
      <c r="J448" s="79">
        <f t="shared" si="22"/>
        <v>346053.535483871</v>
      </c>
    </row>
    <row r="449" spans="1:10" ht="13" x14ac:dyDescent="0.25">
      <c r="A449" s="60" t="s">
        <v>2970</v>
      </c>
      <c r="B449" s="61" t="s">
        <v>2660</v>
      </c>
      <c r="C449" s="80" t="s">
        <v>1880</v>
      </c>
      <c r="D449" s="67" t="s">
        <v>1850</v>
      </c>
      <c r="E449" s="67" t="s">
        <v>2971</v>
      </c>
      <c r="F449" s="62" t="s">
        <v>1850</v>
      </c>
      <c r="G449" s="63" t="s">
        <v>74</v>
      </c>
      <c r="H449" s="72">
        <v>47292.903225806447</v>
      </c>
      <c r="I449" s="78">
        <v>0.19</v>
      </c>
      <c r="J449" s="79">
        <f t="shared" si="22"/>
        <v>56278.554838709671</v>
      </c>
    </row>
    <row r="450" spans="1:10" ht="13" x14ac:dyDescent="0.25">
      <c r="A450" s="60" t="s">
        <v>2972</v>
      </c>
      <c r="B450" s="61" t="s">
        <v>2660</v>
      </c>
      <c r="C450" s="80" t="s">
        <v>1880</v>
      </c>
      <c r="D450" s="67" t="s">
        <v>1850</v>
      </c>
      <c r="E450" s="67" t="s">
        <v>2973</v>
      </c>
      <c r="F450" s="62" t="s">
        <v>1850</v>
      </c>
      <c r="G450" s="63" t="s">
        <v>74</v>
      </c>
      <c r="H450" s="72">
        <v>34837.419354838712</v>
      </c>
      <c r="I450" s="78">
        <v>0.19</v>
      </c>
      <c r="J450" s="79">
        <f t="shared" si="22"/>
        <v>41456.529032258069</v>
      </c>
    </row>
    <row r="451" spans="1:10" ht="13" x14ac:dyDescent="0.25">
      <c r="A451" s="60" t="s">
        <v>2974</v>
      </c>
      <c r="B451" s="61" t="s">
        <v>2660</v>
      </c>
      <c r="C451" s="80" t="s">
        <v>1880</v>
      </c>
      <c r="D451" s="67" t="s">
        <v>1850</v>
      </c>
      <c r="E451" s="67" t="s">
        <v>2975</v>
      </c>
      <c r="F451" s="62" t="s">
        <v>1850</v>
      </c>
      <c r="G451" s="63" t="s">
        <v>74</v>
      </c>
      <c r="H451" s="72">
        <v>181218.06451612903</v>
      </c>
      <c r="I451" s="78">
        <v>0.19</v>
      </c>
      <c r="J451" s="79">
        <f t="shared" si="22"/>
        <v>215649.49677419354</v>
      </c>
    </row>
    <row r="452" spans="1:10" ht="13" x14ac:dyDescent="0.25">
      <c r="A452" s="60" t="s">
        <v>2976</v>
      </c>
      <c r="B452" s="61" t="s">
        <v>2660</v>
      </c>
      <c r="C452" s="80" t="s">
        <v>1880</v>
      </c>
      <c r="D452" s="67" t="s">
        <v>1850</v>
      </c>
      <c r="E452" s="67" t="s">
        <v>2977</v>
      </c>
      <c r="F452" s="62" t="s">
        <v>1850</v>
      </c>
      <c r="G452" s="63" t="s">
        <v>74</v>
      </c>
      <c r="H452" s="72">
        <v>57636.129032258061</v>
      </c>
      <c r="I452" s="78">
        <v>0.19</v>
      </c>
      <c r="J452" s="79">
        <f t="shared" si="22"/>
        <v>68586.993548387094</v>
      </c>
    </row>
    <row r="453" spans="1:10" ht="13" x14ac:dyDescent="0.25">
      <c r="A453" s="60" t="s">
        <v>2978</v>
      </c>
      <c r="B453" s="61" t="s">
        <v>2660</v>
      </c>
      <c r="C453" s="80" t="s">
        <v>1880</v>
      </c>
      <c r="D453" s="67" t="s">
        <v>2979</v>
      </c>
      <c r="E453" s="67" t="s">
        <v>2980</v>
      </c>
      <c r="F453" s="62" t="s">
        <v>2815</v>
      </c>
      <c r="G453" s="63" t="s">
        <v>74</v>
      </c>
      <c r="H453" s="72">
        <v>54664.516129032258</v>
      </c>
      <c r="I453" s="78">
        <v>0.19</v>
      </c>
      <c r="J453" s="79">
        <f t="shared" si="22"/>
        <v>65050.774193548386</v>
      </c>
    </row>
    <row r="454" spans="1:10" ht="13" x14ac:dyDescent="0.25">
      <c r="A454" s="60" t="s">
        <v>2981</v>
      </c>
      <c r="B454" s="61" t="s">
        <v>2660</v>
      </c>
      <c r="C454" s="67" t="s">
        <v>1850</v>
      </c>
      <c r="D454" s="67" t="s">
        <v>1850</v>
      </c>
      <c r="E454" s="67" t="s">
        <v>2982</v>
      </c>
      <c r="F454" s="62" t="s">
        <v>1850</v>
      </c>
      <c r="G454" s="63" t="s">
        <v>74</v>
      </c>
      <c r="H454" s="72">
        <v>307074.83870967739</v>
      </c>
      <c r="I454" s="78">
        <v>0.19</v>
      </c>
      <c r="J454" s="79">
        <f t="shared" si="22"/>
        <v>365419.05806451611</v>
      </c>
    </row>
    <row r="455" spans="1:10" ht="13" x14ac:dyDescent="0.25">
      <c r="A455" s="60" t="s">
        <v>2983</v>
      </c>
      <c r="B455" s="61" t="s">
        <v>2660</v>
      </c>
      <c r="C455" s="67" t="s">
        <v>1850</v>
      </c>
      <c r="D455" s="67" t="s">
        <v>2984</v>
      </c>
      <c r="E455" s="67" t="s">
        <v>2985</v>
      </c>
      <c r="F455" s="62" t="s">
        <v>1850</v>
      </c>
      <c r="G455" s="63" t="s">
        <v>74</v>
      </c>
      <c r="H455" s="72">
        <v>236148.38709677418</v>
      </c>
      <c r="I455" s="78">
        <v>0.19</v>
      </c>
      <c r="J455" s="79">
        <f t="shared" si="22"/>
        <v>281016.58064516127</v>
      </c>
    </row>
    <row r="456" spans="1:10" ht="13" x14ac:dyDescent="0.25">
      <c r="A456" s="60" t="s">
        <v>2986</v>
      </c>
      <c r="B456" s="61" t="s">
        <v>2660</v>
      </c>
      <c r="C456" s="67" t="s">
        <v>1850</v>
      </c>
      <c r="D456" s="67" t="s">
        <v>1850</v>
      </c>
      <c r="E456" s="67" t="s">
        <v>2987</v>
      </c>
      <c r="F456" s="62" t="s">
        <v>1850</v>
      </c>
      <c r="G456" s="63" t="s">
        <v>74</v>
      </c>
      <c r="H456" s="72">
        <v>30171.612903225807</v>
      </c>
      <c r="I456" s="78">
        <v>0.19</v>
      </c>
      <c r="J456" s="79">
        <f t="shared" si="22"/>
        <v>35904.219354838708</v>
      </c>
    </row>
    <row r="457" spans="1:10" ht="13" x14ac:dyDescent="0.25">
      <c r="A457" s="60" t="s">
        <v>2988</v>
      </c>
      <c r="B457" s="61" t="s">
        <v>2660</v>
      </c>
      <c r="C457" s="67" t="s">
        <v>2728</v>
      </c>
      <c r="D457" s="67" t="s">
        <v>1850</v>
      </c>
      <c r="E457" s="67" t="s">
        <v>2989</v>
      </c>
      <c r="F457" s="62" t="s">
        <v>1850</v>
      </c>
      <c r="G457" s="63" t="s">
        <v>74</v>
      </c>
      <c r="H457" s="72">
        <v>72785.806451612894</v>
      </c>
      <c r="I457" s="78">
        <v>0.19</v>
      </c>
      <c r="J457" s="79">
        <f t="shared" si="22"/>
        <v>86615.109677419343</v>
      </c>
    </row>
    <row r="458" spans="1:10" ht="13" x14ac:dyDescent="0.25">
      <c r="A458" s="60" t="s">
        <v>2990</v>
      </c>
      <c r="B458" s="61" t="s">
        <v>2660</v>
      </c>
      <c r="C458" s="67" t="s">
        <v>1898</v>
      </c>
      <c r="D458" s="67" t="s">
        <v>1998</v>
      </c>
      <c r="E458" s="67" t="s">
        <v>2991</v>
      </c>
      <c r="F458" s="62" t="s">
        <v>1850</v>
      </c>
      <c r="G458" s="63" t="s">
        <v>74</v>
      </c>
      <c r="H458" s="72">
        <v>135632.25806451612</v>
      </c>
      <c r="I458" s="78">
        <v>0.19</v>
      </c>
      <c r="J458" s="79">
        <f t="shared" si="22"/>
        <v>161402.38709677418</v>
      </c>
    </row>
    <row r="459" spans="1:10" ht="13" x14ac:dyDescent="0.25">
      <c r="A459" s="60" t="s">
        <v>2992</v>
      </c>
      <c r="B459" s="61" t="s">
        <v>2660</v>
      </c>
      <c r="C459" s="67" t="s">
        <v>1850</v>
      </c>
      <c r="D459" s="67" t="s">
        <v>1850</v>
      </c>
      <c r="E459" s="67" t="s">
        <v>2993</v>
      </c>
      <c r="F459" s="62" t="s">
        <v>1850</v>
      </c>
      <c r="G459" s="63" t="s">
        <v>74</v>
      </c>
      <c r="H459" s="72">
        <v>291370.32258064515</v>
      </c>
      <c r="I459" s="78">
        <v>0.19</v>
      </c>
      <c r="J459" s="79">
        <f t="shared" si="22"/>
        <v>346730.68387096771</v>
      </c>
    </row>
    <row r="460" spans="1:10" ht="13" x14ac:dyDescent="0.25">
      <c r="A460" s="60" t="s">
        <v>2994</v>
      </c>
      <c r="B460" s="61" t="s">
        <v>2660</v>
      </c>
      <c r="C460" s="67" t="s">
        <v>1850</v>
      </c>
      <c r="D460" s="67" t="s">
        <v>2995</v>
      </c>
      <c r="E460" s="67" t="s">
        <v>2996</v>
      </c>
      <c r="F460" s="62" t="s">
        <v>1850</v>
      </c>
      <c r="G460" s="63" t="s">
        <v>74</v>
      </c>
      <c r="H460" s="72">
        <v>608206.45161290315</v>
      </c>
      <c r="I460" s="78">
        <v>0.19</v>
      </c>
      <c r="J460" s="79">
        <f t="shared" si="22"/>
        <v>723765.67741935479</v>
      </c>
    </row>
    <row r="461" spans="1:10" ht="52" x14ac:dyDescent="0.25">
      <c r="A461" s="60" t="s">
        <v>2997</v>
      </c>
      <c r="B461" s="61" t="s">
        <v>2660</v>
      </c>
      <c r="C461" s="67" t="s">
        <v>1850</v>
      </c>
      <c r="D461" s="67" t="s">
        <v>1850</v>
      </c>
      <c r="E461" s="67" t="s">
        <v>2998</v>
      </c>
      <c r="F461" s="62" t="s">
        <v>1850</v>
      </c>
      <c r="G461" s="63" t="s">
        <v>74</v>
      </c>
      <c r="H461" s="72">
        <v>6910201.2903225804</v>
      </c>
      <c r="I461" s="78">
        <v>0.19</v>
      </c>
      <c r="J461" s="79">
        <f t="shared" si="22"/>
        <v>8223139.5354838707</v>
      </c>
    </row>
    <row r="462" spans="1:10" ht="13" x14ac:dyDescent="0.25">
      <c r="A462" s="60" t="s">
        <v>2999</v>
      </c>
      <c r="B462" s="61" t="s">
        <v>2660</v>
      </c>
      <c r="C462" s="67" t="s">
        <v>1850</v>
      </c>
      <c r="D462" s="67" t="s">
        <v>1850</v>
      </c>
      <c r="E462" s="67" t="s">
        <v>3000</v>
      </c>
      <c r="F462" s="62" t="s">
        <v>1850</v>
      </c>
      <c r="G462" s="63" t="s">
        <v>74</v>
      </c>
      <c r="H462" s="72">
        <v>270277.41935483873</v>
      </c>
      <c r="I462" s="78">
        <v>0.19</v>
      </c>
      <c r="J462" s="79">
        <f t="shared" si="22"/>
        <v>321630.12903225806</v>
      </c>
    </row>
    <row r="463" spans="1:10" ht="13" x14ac:dyDescent="0.25">
      <c r="A463" s="60" t="s">
        <v>3001</v>
      </c>
      <c r="B463" s="61" t="s">
        <v>2660</v>
      </c>
      <c r="C463" s="67" t="s">
        <v>1850</v>
      </c>
      <c r="D463" s="67" t="s">
        <v>1850</v>
      </c>
      <c r="E463" s="67" t="s">
        <v>3002</v>
      </c>
      <c r="F463" s="62" t="s">
        <v>1850</v>
      </c>
      <c r="G463" s="63" t="s">
        <v>74</v>
      </c>
      <c r="H463" s="72">
        <v>99390.967741935485</v>
      </c>
      <c r="I463" s="78">
        <v>0.19</v>
      </c>
      <c r="J463" s="79">
        <f t="shared" si="22"/>
        <v>118275.25161290323</v>
      </c>
    </row>
    <row r="464" spans="1:10" ht="13" x14ac:dyDescent="0.25">
      <c r="A464" s="60" t="s">
        <v>3003</v>
      </c>
      <c r="B464" s="61" t="s">
        <v>2660</v>
      </c>
      <c r="C464" s="67" t="s">
        <v>1850</v>
      </c>
      <c r="D464" s="67" t="s">
        <v>1850</v>
      </c>
      <c r="E464" s="67" t="s">
        <v>3004</v>
      </c>
      <c r="F464" s="62" t="s">
        <v>1850</v>
      </c>
      <c r="G464" s="63" t="s">
        <v>74</v>
      </c>
      <c r="H464" s="72">
        <v>373474.83870967739</v>
      </c>
      <c r="I464" s="78">
        <v>0.19</v>
      </c>
      <c r="J464" s="79">
        <f t="shared" si="22"/>
        <v>444435.05806451611</v>
      </c>
    </row>
    <row r="465" spans="1:10" ht="52" x14ac:dyDescent="0.25">
      <c r="A465" s="60" t="s">
        <v>3005</v>
      </c>
      <c r="B465" s="61" t="s">
        <v>2660</v>
      </c>
      <c r="C465" s="67" t="s">
        <v>1850</v>
      </c>
      <c r="D465" s="67" t="s">
        <v>1850</v>
      </c>
      <c r="E465" s="67" t="s">
        <v>3006</v>
      </c>
      <c r="F465" s="62" t="s">
        <v>1850</v>
      </c>
      <c r="G465" s="63" t="s">
        <v>74</v>
      </c>
      <c r="H465" s="72">
        <v>7549300.6451612897</v>
      </c>
      <c r="I465" s="78">
        <v>0.19</v>
      </c>
      <c r="J465" s="79">
        <f t="shared" si="22"/>
        <v>8983667.7677419353</v>
      </c>
    </row>
    <row r="466" spans="1:10" ht="13" x14ac:dyDescent="0.25">
      <c r="A466" s="60" t="s">
        <v>3007</v>
      </c>
      <c r="B466" s="61" t="s">
        <v>2660</v>
      </c>
      <c r="C466" s="67" t="s">
        <v>1898</v>
      </c>
      <c r="D466" s="67" t="s">
        <v>3008</v>
      </c>
      <c r="E466" s="67" t="s">
        <v>3009</v>
      </c>
      <c r="F466" s="62" t="s">
        <v>3010</v>
      </c>
      <c r="G466" s="63" t="s">
        <v>74</v>
      </c>
      <c r="H466" s="72">
        <v>13877089.032258064</v>
      </c>
      <c r="I466" s="78">
        <v>0.19</v>
      </c>
      <c r="J466" s="79">
        <f t="shared" si="22"/>
        <v>16513735.948387096</v>
      </c>
    </row>
    <row r="467" spans="1:10" ht="13" x14ac:dyDescent="0.25">
      <c r="A467" s="60" t="s">
        <v>3011</v>
      </c>
      <c r="B467" s="61" t="s">
        <v>2660</v>
      </c>
      <c r="C467" s="67" t="s">
        <v>3012</v>
      </c>
      <c r="D467" s="67" t="s">
        <v>3013</v>
      </c>
      <c r="E467" s="67" t="s">
        <v>3014</v>
      </c>
      <c r="F467" s="62" t="s">
        <v>3013</v>
      </c>
      <c r="G467" s="63" t="s">
        <v>74</v>
      </c>
      <c r="H467" s="72">
        <v>5293015.4838709673</v>
      </c>
      <c r="I467" s="78">
        <v>0.19</v>
      </c>
      <c r="J467" s="79">
        <f t="shared" si="22"/>
        <v>6298688.4258064516</v>
      </c>
    </row>
    <row r="468" spans="1:10" ht="52" x14ac:dyDescent="0.25">
      <c r="A468" s="60" t="s">
        <v>3015</v>
      </c>
      <c r="B468" s="61" t="s">
        <v>2660</v>
      </c>
      <c r="C468" s="67" t="s">
        <v>1898</v>
      </c>
      <c r="D468" s="67" t="s">
        <v>3016</v>
      </c>
      <c r="E468" s="67" t="s">
        <v>3017</v>
      </c>
      <c r="F468" s="62" t="s">
        <v>3018</v>
      </c>
      <c r="G468" s="63" t="s">
        <v>74</v>
      </c>
      <c r="H468" s="72">
        <v>7562874.8387096776</v>
      </c>
      <c r="I468" s="78">
        <v>0.19</v>
      </c>
      <c r="J468" s="79">
        <f t="shared" si="22"/>
        <v>8999821.0580645166</v>
      </c>
    </row>
    <row r="469" spans="1:10" ht="13" x14ac:dyDescent="0.25">
      <c r="A469" s="60" t="s">
        <v>3019</v>
      </c>
      <c r="B469" s="61" t="s">
        <v>2660</v>
      </c>
      <c r="C469" s="67" t="s">
        <v>1898</v>
      </c>
      <c r="D469" s="67" t="s">
        <v>3020</v>
      </c>
      <c r="E469" s="67" t="s">
        <v>3021</v>
      </c>
      <c r="F469" s="62" t="s">
        <v>3022</v>
      </c>
      <c r="G469" s="63" t="s">
        <v>74</v>
      </c>
      <c r="H469" s="72">
        <v>5193744.5161290318</v>
      </c>
      <c r="I469" s="78">
        <v>0.19</v>
      </c>
      <c r="J469" s="79">
        <f t="shared" si="22"/>
        <v>6180555.9741935479</v>
      </c>
    </row>
    <row r="470" spans="1:10" ht="26" x14ac:dyDescent="0.25">
      <c r="A470" s="60" t="s">
        <v>3023</v>
      </c>
      <c r="B470" s="61" t="s">
        <v>2660</v>
      </c>
      <c r="C470" s="67" t="s">
        <v>3024</v>
      </c>
      <c r="D470" s="67" t="s">
        <v>3025</v>
      </c>
      <c r="E470" s="67" t="s">
        <v>3026</v>
      </c>
      <c r="F470" s="62" t="s">
        <v>3025</v>
      </c>
      <c r="G470" s="63" t="s">
        <v>74</v>
      </c>
      <c r="H470" s="72">
        <v>5012376.7741935486</v>
      </c>
      <c r="I470" s="78">
        <v>0.19</v>
      </c>
      <c r="J470" s="79">
        <f t="shared" si="22"/>
        <v>5964728.3612903226</v>
      </c>
    </row>
    <row r="471" spans="1:10" ht="13" x14ac:dyDescent="0.25">
      <c r="A471" s="60" t="s">
        <v>3027</v>
      </c>
      <c r="B471" s="61" t="s">
        <v>2660</v>
      </c>
      <c r="C471" s="67" t="s">
        <v>1898</v>
      </c>
      <c r="D471" s="67" t="s">
        <v>3028</v>
      </c>
      <c r="E471" s="67" t="s">
        <v>3029</v>
      </c>
      <c r="F471" s="62" t="s">
        <v>3028</v>
      </c>
      <c r="G471" s="63" t="s">
        <v>74</v>
      </c>
      <c r="H471" s="72">
        <v>5585821.935483871</v>
      </c>
      <c r="I471" s="78">
        <v>0.19</v>
      </c>
      <c r="J471" s="79">
        <f t="shared" si="22"/>
        <v>6647128.1032258067</v>
      </c>
    </row>
    <row r="472" spans="1:10" ht="13" x14ac:dyDescent="0.25">
      <c r="A472" s="60" t="s">
        <v>3030</v>
      </c>
      <c r="B472" s="61" t="s">
        <v>2660</v>
      </c>
      <c r="C472" s="67" t="s">
        <v>1898</v>
      </c>
      <c r="D472" s="67" t="s">
        <v>3008</v>
      </c>
      <c r="E472" s="67" t="s">
        <v>3009</v>
      </c>
      <c r="F472" s="62" t="s">
        <v>3010</v>
      </c>
      <c r="G472" s="63" t="s">
        <v>74</v>
      </c>
      <c r="H472" s="72">
        <v>13877089.032258064</v>
      </c>
      <c r="I472" s="78">
        <v>0.19</v>
      </c>
      <c r="J472" s="79">
        <f t="shared" si="22"/>
        <v>16513735.948387096</v>
      </c>
    </row>
    <row r="473" spans="1:10" ht="26" x14ac:dyDescent="0.25">
      <c r="A473" s="60" t="s">
        <v>3031</v>
      </c>
      <c r="B473" s="61" t="s">
        <v>3032</v>
      </c>
      <c r="C473" s="67" t="s">
        <v>2667</v>
      </c>
      <c r="D473" s="80" t="s">
        <v>1880</v>
      </c>
      <c r="E473" s="67" t="s">
        <v>3033</v>
      </c>
      <c r="F473" s="62" t="s">
        <v>3034</v>
      </c>
      <c r="G473" s="63" t="s">
        <v>74</v>
      </c>
      <c r="H473" s="72">
        <v>137200</v>
      </c>
      <c r="I473" s="78">
        <v>0.19</v>
      </c>
      <c r="J473" s="79">
        <f t="shared" ref="J473:J523" si="23">(H473*I473)+H473</f>
        <v>163268</v>
      </c>
    </row>
    <row r="474" spans="1:10" ht="26" x14ac:dyDescent="0.25">
      <c r="A474" s="60" t="s">
        <v>3035</v>
      </c>
      <c r="B474" s="61" t="s">
        <v>3032</v>
      </c>
      <c r="C474" s="67" t="s">
        <v>1850</v>
      </c>
      <c r="D474" s="67" t="s">
        <v>1850</v>
      </c>
      <c r="E474" s="67" t="s">
        <v>3036</v>
      </c>
      <c r="F474" s="62" t="s">
        <v>1850</v>
      </c>
      <c r="G474" s="63" t="s">
        <v>74</v>
      </c>
      <c r="H474" s="72">
        <v>322793.54838709679</v>
      </c>
      <c r="I474" s="78">
        <v>0.19</v>
      </c>
      <c r="J474" s="79">
        <f t="shared" si="23"/>
        <v>384124.32258064521</v>
      </c>
    </row>
    <row r="475" spans="1:10" ht="26" x14ac:dyDescent="0.25">
      <c r="A475" s="60" t="s">
        <v>3037</v>
      </c>
      <c r="B475" s="61" t="s">
        <v>3032</v>
      </c>
      <c r="C475" s="67" t="s">
        <v>1898</v>
      </c>
      <c r="D475" s="67" t="s">
        <v>1850</v>
      </c>
      <c r="E475" s="67" t="s">
        <v>3038</v>
      </c>
      <c r="F475" s="62" t="s">
        <v>3039</v>
      </c>
      <c r="G475" s="63" t="s">
        <v>74</v>
      </c>
      <c r="H475" s="72">
        <v>176829.67741935485</v>
      </c>
      <c r="I475" s="78">
        <v>0.19</v>
      </c>
      <c r="J475" s="79">
        <f t="shared" si="23"/>
        <v>210427.31612903226</v>
      </c>
    </row>
    <row r="476" spans="1:10" ht="26" x14ac:dyDescent="0.25">
      <c r="A476" s="60" t="s">
        <v>3040</v>
      </c>
      <c r="B476" s="61" t="s">
        <v>3032</v>
      </c>
      <c r="C476" s="67" t="s">
        <v>1898</v>
      </c>
      <c r="D476" s="67" t="s">
        <v>3041</v>
      </c>
      <c r="E476" s="67" t="s">
        <v>3042</v>
      </c>
      <c r="F476" s="62" t="s">
        <v>3043</v>
      </c>
      <c r="G476" s="63" t="s">
        <v>74</v>
      </c>
      <c r="H476" s="72">
        <v>236300.6451612903</v>
      </c>
      <c r="I476" s="78">
        <v>0.19</v>
      </c>
      <c r="J476" s="79">
        <f t="shared" si="23"/>
        <v>281197.76774193544</v>
      </c>
    </row>
    <row r="477" spans="1:10" ht="26" x14ac:dyDescent="0.25">
      <c r="A477" s="60" t="s">
        <v>3044</v>
      </c>
      <c r="B477" s="61" t="s">
        <v>3032</v>
      </c>
      <c r="C477" s="67" t="s">
        <v>3045</v>
      </c>
      <c r="D477" s="67" t="s">
        <v>3045</v>
      </c>
      <c r="E477" s="67" t="s">
        <v>3046</v>
      </c>
      <c r="F477" s="62" t="s">
        <v>1850</v>
      </c>
      <c r="G477" s="63" t="s">
        <v>74</v>
      </c>
      <c r="H477" s="72">
        <v>103070.96774193548</v>
      </c>
      <c r="I477" s="78">
        <v>0.19</v>
      </c>
      <c r="J477" s="79">
        <f t="shared" si="23"/>
        <v>122654.45161290323</v>
      </c>
    </row>
    <row r="478" spans="1:10" ht="26" x14ac:dyDescent="0.25">
      <c r="A478" s="60" t="s">
        <v>3047</v>
      </c>
      <c r="B478" s="61" t="s">
        <v>3032</v>
      </c>
      <c r="C478" s="67" t="s">
        <v>2667</v>
      </c>
      <c r="D478" s="67" t="s">
        <v>1998</v>
      </c>
      <c r="E478" s="67" t="s">
        <v>3048</v>
      </c>
      <c r="F478" s="62" t="s">
        <v>3049</v>
      </c>
      <c r="G478" s="63" t="s">
        <v>74</v>
      </c>
      <c r="H478" s="72">
        <v>625329.03225806449</v>
      </c>
      <c r="I478" s="78">
        <v>0.19</v>
      </c>
      <c r="J478" s="79">
        <f t="shared" si="23"/>
        <v>744141.54838709673</v>
      </c>
    </row>
    <row r="479" spans="1:10" ht="26" x14ac:dyDescent="0.25">
      <c r="A479" s="60" t="s">
        <v>3050</v>
      </c>
      <c r="B479" s="61" t="s">
        <v>3032</v>
      </c>
      <c r="C479" s="67" t="s">
        <v>2763</v>
      </c>
      <c r="D479" s="67" t="s">
        <v>1998</v>
      </c>
      <c r="E479" s="67" t="s">
        <v>3051</v>
      </c>
      <c r="F479" s="62" t="s">
        <v>3052</v>
      </c>
      <c r="G479" s="63" t="s">
        <v>74</v>
      </c>
      <c r="H479" s="72">
        <v>1169956.1290322579</v>
      </c>
      <c r="I479" s="78">
        <v>0.19</v>
      </c>
      <c r="J479" s="79">
        <f t="shared" si="23"/>
        <v>1392247.793548387</v>
      </c>
    </row>
    <row r="480" spans="1:10" ht="26" x14ac:dyDescent="0.25">
      <c r="A480" s="60" t="s">
        <v>3053</v>
      </c>
      <c r="B480" s="61" t="s">
        <v>3032</v>
      </c>
      <c r="C480" s="67" t="s">
        <v>2763</v>
      </c>
      <c r="D480" s="67" t="s">
        <v>1998</v>
      </c>
      <c r="E480" s="67" t="s">
        <v>3054</v>
      </c>
      <c r="F480" s="62" t="s">
        <v>1850</v>
      </c>
      <c r="G480" s="63" t="s">
        <v>74</v>
      </c>
      <c r="H480" s="72">
        <v>813615.48387096776</v>
      </c>
      <c r="I480" s="78">
        <v>0.19</v>
      </c>
      <c r="J480" s="79">
        <f t="shared" si="23"/>
        <v>968202.42580645159</v>
      </c>
    </row>
    <row r="481" spans="1:10" ht="26" x14ac:dyDescent="0.25">
      <c r="A481" s="60" t="s">
        <v>3055</v>
      </c>
      <c r="B481" s="61" t="s">
        <v>3032</v>
      </c>
      <c r="C481" s="67" t="s">
        <v>2763</v>
      </c>
      <c r="D481" s="67" t="s">
        <v>3056</v>
      </c>
      <c r="E481" s="67" t="s">
        <v>3057</v>
      </c>
      <c r="F481" s="62" t="s">
        <v>3058</v>
      </c>
      <c r="G481" s="63" t="s">
        <v>74</v>
      </c>
      <c r="H481" s="72">
        <v>653223.22580645164</v>
      </c>
      <c r="I481" s="78">
        <v>0.19</v>
      </c>
      <c r="J481" s="79">
        <f t="shared" si="23"/>
        <v>777335.63870967738</v>
      </c>
    </row>
    <row r="482" spans="1:10" ht="26" x14ac:dyDescent="0.25">
      <c r="A482" s="60" t="s">
        <v>3059</v>
      </c>
      <c r="B482" s="61" t="s">
        <v>3032</v>
      </c>
      <c r="C482" s="67" t="s">
        <v>1850</v>
      </c>
      <c r="D482" s="67" t="s">
        <v>1850</v>
      </c>
      <c r="E482" s="67" t="s">
        <v>3060</v>
      </c>
      <c r="F482" s="62" t="s">
        <v>1850</v>
      </c>
      <c r="G482" s="63" t="s">
        <v>74</v>
      </c>
      <c r="H482" s="72">
        <v>34268.38709677419</v>
      </c>
      <c r="I482" s="78">
        <v>0.19</v>
      </c>
      <c r="J482" s="79">
        <f t="shared" si="23"/>
        <v>40779.380645161284</v>
      </c>
    </row>
    <row r="483" spans="1:10" ht="26" x14ac:dyDescent="0.25">
      <c r="A483" s="60" t="s">
        <v>3061</v>
      </c>
      <c r="B483" s="61" t="s">
        <v>3032</v>
      </c>
      <c r="C483" s="67" t="s">
        <v>1898</v>
      </c>
      <c r="D483" s="80" t="s">
        <v>1880</v>
      </c>
      <c r="E483" s="67" t="s">
        <v>3062</v>
      </c>
      <c r="F483" s="62" t="s">
        <v>3063</v>
      </c>
      <c r="G483" s="63" t="s">
        <v>74</v>
      </c>
      <c r="H483" s="72">
        <v>152766.45161290321</v>
      </c>
      <c r="I483" s="78">
        <v>0.19</v>
      </c>
      <c r="J483" s="79">
        <f t="shared" si="23"/>
        <v>181792.07741935481</v>
      </c>
    </row>
    <row r="484" spans="1:10" ht="26" x14ac:dyDescent="0.25">
      <c r="A484" s="60" t="s">
        <v>3064</v>
      </c>
      <c r="B484" s="61" t="s">
        <v>3032</v>
      </c>
      <c r="C484" s="67" t="s">
        <v>3065</v>
      </c>
      <c r="D484" s="67" t="s">
        <v>3066</v>
      </c>
      <c r="E484" s="67" t="s">
        <v>3067</v>
      </c>
      <c r="F484" s="81" t="s">
        <v>1880</v>
      </c>
      <c r="G484" s="63" t="s">
        <v>74</v>
      </c>
      <c r="H484" s="72">
        <v>160833.54838709676</v>
      </c>
      <c r="I484" s="78">
        <v>0.19</v>
      </c>
      <c r="J484" s="79">
        <f t="shared" si="23"/>
        <v>191391.92258064513</v>
      </c>
    </row>
    <row r="485" spans="1:10" ht="26" x14ac:dyDescent="0.25">
      <c r="A485" s="60" t="s">
        <v>3068</v>
      </c>
      <c r="B485" s="61" t="s">
        <v>3032</v>
      </c>
      <c r="C485" s="67" t="s">
        <v>2667</v>
      </c>
      <c r="D485" s="67" t="s">
        <v>1998</v>
      </c>
      <c r="E485" s="67" t="s">
        <v>3069</v>
      </c>
      <c r="F485" s="62" t="s">
        <v>3070</v>
      </c>
      <c r="G485" s="63" t="s">
        <v>74</v>
      </c>
      <c r="H485" s="72">
        <v>116095.48387096774</v>
      </c>
      <c r="I485" s="78">
        <v>0.19</v>
      </c>
      <c r="J485" s="79">
        <f t="shared" si="23"/>
        <v>138153.6258064516</v>
      </c>
    </row>
    <row r="486" spans="1:10" ht="26" x14ac:dyDescent="0.25">
      <c r="A486" s="60" t="s">
        <v>3071</v>
      </c>
      <c r="B486" s="61" t="s">
        <v>3032</v>
      </c>
      <c r="C486" s="67" t="s">
        <v>1898</v>
      </c>
      <c r="D486" s="67" t="s">
        <v>1998</v>
      </c>
      <c r="E486" s="67" t="s">
        <v>3072</v>
      </c>
      <c r="F486" s="62" t="s">
        <v>1850</v>
      </c>
      <c r="G486" s="63" t="s">
        <v>74</v>
      </c>
      <c r="H486" s="72">
        <v>49278.709677419356</v>
      </c>
      <c r="I486" s="78">
        <v>0.19</v>
      </c>
      <c r="J486" s="79">
        <f t="shared" si="23"/>
        <v>58641.664516129036</v>
      </c>
    </row>
    <row r="487" spans="1:10" ht="26" x14ac:dyDescent="0.25">
      <c r="A487" s="60" t="s">
        <v>3073</v>
      </c>
      <c r="B487" s="61" t="s">
        <v>3032</v>
      </c>
      <c r="C487" s="67" t="s">
        <v>1850</v>
      </c>
      <c r="D487" s="67" t="s">
        <v>1850</v>
      </c>
      <c r="E487" s="67" t="s">
        <v>3074</v>
      </c>
      <c r="F487" s="62" t="s">
        <v>1850</v>
      </c>
      <c r="G487" s="63" t="s">
        <v>74</v>
      </c>
      <c r="H487" s="72">
        <v>183494.19354838709</v>
      </c>
      <c r="I487" s="78">
        <v>0.19</v>
      </c>
      <c r="J487" s="79">
        <f t="shared" si="23"/>
        <v>218358.09032258065</v>
      </c>
    </row>
    <row r="488" spans="1:10" ht="26" x14ac:dyDescent="0.25">
      <c r="A488" s="60" t="s">
        <v>3075</v>
      </c>
      <c r="B488" s="61" t="s">
        <v>3032</v>
      </c>
      <c r="C488" s="67" t="s">
        <v>2828</v>
      </c>
      <c r="D488" s="67" t="s">
        <v>2829</v>
      </c>
      <c r="E488" s="67" t="s">
        <v>3076</v>
      </c>
      <c r="F488" s="81" t="s">
        <v>1880</v>
      </c>
      <c r="G488" s="63" t="s">
        <v>74</v>
      </c>
      <c r="H488" s="72">
        <v>240536.77419354839</v>
      </c>
      <c r="I488" s="78">
        <v>0.19</v>
      </c>
      <c r="J488" s="79">
        <f t="shared" si="23"/>
        <v>286238.76129032258</v>
      </c>
    </row>
    <row r="489" spans="1:10" ht="26" x14ac:dyDescent="0.25">
      <c r="A489" s="60" t="s">
        <v>3077</v>
      </c>
      <c r="B489" s="61" t="s">
        <v>3032</v>
      </c>
      <c r="C489" s="67" t="s">
        <v>1898</v>
      </c>
      <c r="D489" s="67" t="s">
        <v>1998</v>
      </c>
      <c r="E489" s="67" t="s">
        <v>3078</v>
      </c>
      <c r="F489" s="62" t="s">
        <v>3079</v>
      </c>
      <c r="G489" s="63" t="s">
        <v>74</v>
      </c>
      <c r="H489" s="72">
        <v>377863.22580645158</v>
      </c>
      <c r="I489" s="78">
        <v>0.19</v>
      </c>
      <c r="J489" s="79">
        <f t="shared" si="23"/>
        <v>449657.23870967736</v>
      </c>
    </row>
    <row r="490" spans="1:10" ht="26" x14ac:dyDescent="0.25">
      <c r="A490" s="60" t="s">
        <v>3080</v>
      </c>
      <c r="B490" s="61" t="s">
        <v>3032</v>
      </c>
      <c r="C490" s="67" t="s">
        <v>2667</v>
      </c>
      <c r="D490" s="67" t="s">
        <v>1850</v>
      </c>
      <c r="E490" s="67" t="s">
        <v>3081</v>
      </c>
      <c r="F490" s="62" t="s">
        <v>1899</v>
      </c>
      <c r="G490" s="63" t="s">
        <v>74</v>
      </c>
      <c r="H490" s="72">
        <v>248756.12903225806</v>
      </c>
      <c r="I490" s="78">
        <v>0.19</v>
      </c>
      <c r="J490" s="79">
        <f t="shared" si="23"/>
        <v>296019.79354838707</v>
      </c>
    </row>
    <row r="491" spans="1:10" ht="26" x14ac:dyDescent="0.25">
      <c r="A491" s="60" t="s">
        <v>3082</v>
      </c>
      <c r="B491" s="61" t="s">
        <v>3032</v>
      </c>
      <c r="C491" s="67" t="s">
        <v>1850</v>
      </c>
      <c r="D491" s="67" t="s">
        <v>1850</v>
      </c>
      <c r="E491" s="67" t="s">
        <v>3083</v>
      </c>
      <c r="F491" s="62" t="s">
        <v>1850</v>
      </c>
      <c r="G491" s="63" t="s">
        <v>74</v>
      </c>
      <c r="H491" s="72">
        <v>178246.45161290321</v>
      </c>
      <c r="I491" s="78">
        <v>0.19</v>
      </c>
      <c r="J491" s="79">
        <f t="shared" si="23"/>
        <v>212113.27741935482</v>
      </c>
    </row>
    <row r="492" spans="1:10" ht="26" x14ac:dyDescent="0.25">
      <c r="A492" s="60" t="s">
        <v>3084</v>
      </c>
      <c r="B492" s="61" t="s">
        <v>3032</v>
      </c>
      <c r="C492" s="80" t="s">
        <v>1880</v>
      </c>
      <c r="D492" s="67" t="s">
        <v>3085</v>
      </c>
      <c r="E492" s="67" t="s">
        <v>3086</v>
      </c>
      <c r="F492" s="62" t="s">
        <v>3087</v>
      </c>
      <c r="G492" s="63" t="s">
        <v>74</v>
      </c>
      <c r="H492" s="72">
        <v>85810.322580645152</v>
      </c>
      <c r="I492" s="78">
        <v>0.19</v>
      </c>
      <c r="J492" s="79">
        <f t="shared" si="23"/>
        <v>102114.28387096773</v>
      </c>
    </row>
    <row r="493" spans="1:10" ht="26" x14ac:dyDescent="0.25">
      <c r="A493" s="60" t="s">
        <v>3088</v>
      </c>
      <c r="B493" s="61" t="s">
        <v>3032</v>
      </c>
      <c r="C493" s="80" t="s">
        <v>1880</v>
      </c>
      <c r="D493" s="67" t="s">
        <v>3089</v>
      </c>
      <c r="E493" s="67" t="s">
        <v>3090</v>
      </c>
      <c r="F493" s="62" t="s">
        <v>1850</v>
      </c>
      <c r="G493" s="63" t="s">
        <v>74</v>
      </c>
      <c r="H493" s="72">
        <v>180509.67741935482</v>
      </c>
      <c r="I493" s="78">
        <v>0.19</v>
      </c>
      <c r="J493" s="79">
        <f t="shared" si="23"/>
        <v>214806.51612903224</v>
      </c>
    </row>
    <row r="494" spans="1:10" ht="26" x14ac:dyDescent="0.25">
      <c r="A494" s="60" t="s">
        <v>3091</v>
      </c>
      <c r="B494" s="61" t="s">
        <v>3032</v>
      </c>
      <c r="C494" s="80" t="s">
        <v>1880</v>
      </c>
      <c r="D494" s="67" t="s">
        <v>3092</v>
      </c>
      <c r="E494" s="67" t="s">
        <v>3093</v>
      </c>
      <c r="F494" s="62" t="s">
        <v>3094</v>
      </c>
      <c r="G494" s="63" t="s">
        <v>74</v>
      </c>
      <c r="H494" s="72">
        <v>172442.58064516127</v>
      </c>
      <c r="I494" s="78">
        <v>0.19</v>
      </c>
      <c r="J494" s="79">
        <f t="shared" si="23"/>
        <v>205206.67096774193</v>
      </c>
    </row>
    <row r="495" spans="1:10" ht="26" x14ac:dyDescent="0.25">
      <c r="A495" s="60" t="s">
        <v>3095</v>
      </c>
      <c r="B495" s="61" t="s">
        <v>3032</v>
      </c>
      <c r="C495" s="80" t="s">
        <v>1880</v>
      </c>
      <c r="D495" s="67" t="s">
        <v>1998</v>
      </c>
      <c r="E495" s="67" t="s">
        <v>3096</v>
      </c>
      <c r="F495" s="62" t="s">
        <v>3097</v>
      </c>
      <c r="G495" s="63" t="s">
        <v>74</v>
      </c>
      <c r="H495" s="72">
        <v>140310.96774193548</v>
      </c>
      <c r="I495" s="78">
        <v>0.19</v>
      </c>
      <c r="J495" s="79">
        <f t="shared" si="23"/>
        <v>166970.05161290322</v>
      </c>
    </row>
    <row r="496" spans="1:10" ht="26" x14ac:dyDescent="0.25">
      <c r="A496" s="60" t="s">
        <v>3098</v>
      </c>
      <c r="B496" s="61" t="s">
        <v>3032</v>
      </c>
      <c r="C496" s="80" t="s">
        <v>1880</v>
      </c>
      <c r="D496" s="67" t="s">
        <v>3099</v>
      </c>
      <c r="E496" s="67" t="s">
        <v>3100</v>
      </c>
      <c r="F496" s="62" t="s">
        <v>1850</v>
      </c>
      <c r="G496" s="63" t="s">
        <v>74</v>
      </c>
      <c r="H496" s="72">
        <v>87504.516129032258</v>
      </c>
      <c r="I496" s="78">
        <v>0.19</v>
      </c>
      <c r="J496" s="79">
        <f t="shared" si="23"/>
        <v>104130.37419354838</v>
      </c>
    </row>
    <row r="497" spans="1:10" ht="26" x14ac:dyDescent="0.25">
      <c r="A497" s="60" t="s">
        <v>3101</v>
      </c>
      <c r="B497" s="61" t="s">
        <v>3032</v>
      </c>
      <c r="C497" s="80" t="s">
        <v>1880</v>
      </c>
      <c r="D497" s="67" t="s">
        <v>3102</v>
      </c>
      <c r="E497" s="67" t="s">
        <v>3103</v>
      </c>
      <c r="F497" s="62" t="s">
        <v>3104</v>
      </c>
      <c r="G497" s="63" t="s">
        <v>74</v>
      </c>
      <c r="H497" s="72">
        <v>353659.3548387097</v>
      </c>
      <c r="I497" s="78">
        <v>0.19</v>
      </c>
      <c r="J497" s="79">
        <f t="shared" si="23"/>
        <v>420854.63225806452</v>
      </c>
    </row>
    <row r="498" spans="1:10" ht="26" x14ac:dyDescent="0.25">
      <c r="A498" s="60" t="s">
        <v>3105</v>
      </c>
      <c r="B498" s="61" t="s">
        <v>3032</v>
      </c>
      <c r="C498" s="80" t="s">
        <v>1880</v>
      </c>
      <c r="D498" s="67" t="s">
        <v>1850</v>
      </c>
      <c r="E498" s="67" t="s">
        <v>3106</v>
      </c>
      <c r="F498" s="62" t="s">
        <v>1850</v>
      </c>
      <c r="G498" s="63" t="s">
        <v>74</v>
      </c>
      <c r="H498" s="72">
        <v>155169.03225806452</v>
      </c>
      <c r="I498" s="78">
        <v>0.19</v>
      </c>
      <c r="J498" s="79">
        <f t="shared" si="23"/>
        <v>184651.14838709676</v>
      </c>
    </row>
    <row r="499" spans="1:10" ht="26" x14ac:dyDescent="0.25">
      <c r="A499" s="60" t="s">
        <v>3107</v>
      </c>
      <c r="B499" s="61" t="s">
        <v>3032</v>
      </c>
      <c r="C499" s="80" t="s">
        <v>1880</v>
      </c>
      <c r="D499" s="67" t="s">
        <v>1850</v>
      </c>
      <c r="E499" s="67" t="s">
        <v>3108</v>
      </c>
      <c r="F499" s="62" t="s">
        <v>1850</v>
      </c>
      <c r="G499" s="63" t="s">
        <v>74</v>
      </c>
      <c r="H499" s="72">
        <v>452469.67741935485</v>
      </c>
      <c r="I499" s="78">
        <v>0.19</v>
      </c>
      <c r="J499" s="79">
        <f t="shared" si="23"/>
        <v>538438.91612903227</v>
      </c>
    </row>
    <row r="500" spans="1:10" ht="26" x14ac:dyDescent="0.25">
      <c r="A500" s="60" t="s">
        <v>3109</v>
      </c>
      <c r="B500" s="61" t="s">
        <v>3032</v>
      </c>
      <c r="C500" s="80" t="s">
        <v>1880</v>
      </c>
      <c r="D500" s="67" t="s">
        <v>1998</v>
      </c>
      <c r="E500" s="67" t="s">
        <v>3110</v>
      </c>
      <c r="F500" s="62" t="s">
        <v>1850</v>
      </c>
      <c r="G500" s="63" t="s">
        <v>74</v>
      </c>
      <c r="H500" s="72">
        <v>32005.16129032258</v>
      </c>
      <c r="I500" s="78">
        <v>0.19</v>
      </c>
      <c r="J500" s="79">
        <f t="shared" si="23"/>
        <v>38086.141935483873</v>
      </c>
    </row>
    <row r="501" spans="1:10" ht="26" x14ac:dyDescent="0.25">
      <c r="A501" s="60" t="s">
        <v>3111</v>
      </c>
      <c r="B501" s="61" t="s">
        <v>3032</v>
      </c>
      <c r="C501" s="80" t="s">
        <v>1880</v>
      </c>
      <c r="D501" s="80" t="s">
        <v>1880</v>
      </c>
      <c r="E501" s="67" t="s">
        <v>3112</v>
      </c>
      <c r="F501" s="62" t="s">
        <v>1850</v>
      </c>
      <c r="G501" s="63" t="s">
        <v>74</v>
      </c>
      <c r="H501" s="72">
        <v>123606.45161290323</v>
      </c>
      <c r="I501" s="78">
        <v>0.19</v>
      </c>
      <c r="J501" s="79">
        <f t="shared" si="23"/>
        <v>147091.67741935485</v>
      </c>
    </row>
    <row r="502" spans="1:10" ht="26" x14ac:dyDescent="0.25">
      <c r="A502" s="60" t="s">
        <v>3113</v>
      </c>
      <c r="B502" s="61" t="s">
        <v>3032</v>
      </c>
      <c r="C502" s="80" t="s">
        <v>1880</v>
      </c>
      <c r="D502" s="67" t="s">
        <v>3114</v>
      </c>
      <c r="E502" s="67" t="s">
        <v>3115</v>
      </c>
      <c r="F502" s="62" t="s">
        <v>3116</v>
      </c>
      <c r="G502" s="63" t="s">
        <v>74</v>
      </c>
      <c r="H502" s="72">
        <v>1703961.2903225806</v>
      </c>
      <c r="I502" s="78">
        <v>0.19</v>
      </c>
      <c r="J502" s="79">
        <f t="shared" si="23"/>
        <v>2027713.935483871</v>
      </c>
    </row>
    <row r="503" spans="1:10" ht="26" x14ac:dyDescent="0.25">
      <c r="A503" s="60" t="s">
        <v>3117</v>
      </c>
      <c r="B503" s="61" t="s">
        <v>3032</v>
      </c>
      <c r="C503" s="80" t="s">
        <v>1880</v>
      </c>
      <c r="D503" s="67" t="s">
        <v>1850</v>
      </c>
      <c r="E503" s="67" t="s">
        <v>3118</v>
      </c>
      <c r="F503" s="62" t="s">
        <v>1850</v>
      </c>
      <c r="G503" s="63" t="s">
        <v>74</v>
      </c>
      <c r="H503" s="72">
        <v>23367.741935483871</v>
      </c>
      <c r="I503" s="78">
        <v>0.19</v>
      </c>
      <c r="J503" s="79">
        <f t="shared" si="23"/>
        <v>27807.612903225807</v>
      </c>
    </row>
    <row r="504" spans="1:10" ht="26" x14ac:dyDescent="0.25">
      <c r="A504" s="60" t="s">
        <v>3119</v>
      </c>
      <c r="B504" s="61" t="s">
        <v>3032</v>
      </c>
      <c r="C504" s="80" t="s">
        <v>1880</v>
      </c>
      <c r="D504" s="67" t="s">
        <v>1850</v>
      </c>
      <c r="E504" s="67" t="s">
        <v>3120</v>
      </c>
      <c r="F504" s="62" t="s">
        <v>1850</v>
      </c>
      <c r="G504" s="63" t="s">
        <v>74</v>
      </c>
      <c r="H504" s="72">
        <v>102514.83870967741</v>
      </c>
      <c r="I504" s="78">
        <v>0.19</v>
      </c>
      <c r="J504" s="79">
        <f t="shared" si="23"/>
        <v>121992.65806451612</v>
      </c>
    </row>
    <row r="505" spans="1:10" ht="26" x14ac:dyDescent="0.25">
      <c r="A505" s="60" t="s">
        <v>3121</v>
      </c>
      <c r="B505" s="61" t="s">
        <v>3032</v>
      </c>
      <c r="C505" s="80" t="s">
        <v>1880</v>
      </c>
      <c r="D505" s="67" t="s">
        <v>1850</v>
      </c>
      <c r="E505" s="67" t="s">
        <v>3122</v>
      </c>
      <c r="F505" s="62" t="s">
        <v>1850</v>
      </c>
      <c r="G505" s="63" t="s">
        <v>74</v>
      </c>
      <c r="H505" s="72">
        <v>271125.16129032255</v>
      </c>
      <c r="I505" s="78">
        <v>0.19</v>
      </c>
      <c r="J505" s="79">
        <f t="shared" si="23"/>
        <v>322638.94193548383</v>
      </c>
    </row>
    <row r="506" spans="1:10" ht="26" x14ac:dyDescent="0.25">
      <c r="A506" s="60" t="s">
        <v>3123</v>
      </c>
      <c r="B506" s="61" t="s">
        <v>3032</v>
      </c>
      <c r="C506" s="80" t="s">
        <v>1880</v>
      </c>
      <c r="D506" s="67" t="s">
        <v>1850</v>
      </c>
      <c r="E506" s="67" t="s">
        <v>3124</v>
      </c>
      <c r="F506" s="62" t="s">
        <v>1850</v>
      </c>
      <c r="G506" s="63" t="s">
        <v>74</v>
      </c>
      <c r="H506" s="72">
        <v>101806.45161290323</v>
      </c>
      <c r="I506" s="78">
        <v>0.19</v>
      </c>
      <c r="J506" s="79">
        <f t="shared" si="23"/>
        <v>121149.67741935485</v>
      </c>
    </row>
    <row r="507" spans="1:10" ht="26" x14ac:dyDescent="0.25">
      <c r="A507" s="60" t="s">
        <v>3125</v>
      </c>
      <c r="B507" s="61" t="s">
        <v>3032</v>
      </c>
      <c r="C507" s="80" t="s">
        <v>1880</v>
      </c>
      <c r="D507" s="67" t="s">
        <v>1850</v>
      </c>
      <c r="E507" s="67" t="s">
        <v>3126</v>
      </c>
      <c r="F507" s="62" t="s">
        <v>1850</v>
      </c>
      <c r="G507" s="63" t="s">
        <v>74</v>
      </c>
      <c r="H507" s="72">
        <v>101514.83870967741</v>
      </c>
      <c r="I507" s="78">
        <v>0.19</v>
      </c>
      <c r="J507" s="79">
        <f t="shared" si="23"/>
        <v>120802.65806451612</v>
      </c>
    </row>
    <row r="508" spans="1:10" ht="26" x14ac:dyDescent="0.25">
      <c r="A508" s="60" t="s">
        <v>3127</v>
      </c>
      <c r="B508" s="61" t="s">
        <v>3032</v>
      </c>
      <c r="C508" s="80" t="s">
        <v>1880</v>
      </c>
      <c r="D508" s="67" t="s">
        <v>1850</v>
      </c>
      <c r="E508" s="67" t="s">
        <v>3128</v>
      </c>
      <c r="F508" s="62" t="s">
        <v>1850</v>
      </c>
      <c r="G508" s="63" t="s">
        <v>74</v>
      </c>
      <c r="H508" s="72">
        <v>50694.193548387098</v>
      </c>
      <c r="I508" s="78">
        <v>0.19</v>
      </c>
      <c r="J508" s="79">
        <f t="shared" si="23"/>
        <v>60326.090322580647</v>
      </c>
    </row>
    <row r="509" spans="1:10" ht="26" x14ac:dyDescent="0.25">
      <c r="A509" s="60" t="s">
        <v>3129</v>
      </c>
      <c r="B509" s="61" t="s">
        <v>3032</v>
      </c>
      <c r="C509" s="80" t="s">
        <v>1880</v>
      </c>
      <c r="D509" s="67" t="s">
        <v>1850</v>
      </c>
      <c r="E509" s="67" t="s">
        <v>3130</v>
      </c>
      <c r="F509" s="62" t="s">
        <v>1850</v>
      </c>
      <c r="G509" s="63" t="s">
        <v>74</v>
      </c>
      <c r="H509" s="72">
        <v>64705.806451612902</v>
      </c>
      <c r="I509" s="78">
        <v>0.19</v>
      </c>
      <c r="J509" s="79">
        <f t="shared" si="23"/>
        <v>76999.909677419346</v>
      </c>
    </row>
    <row r="510" spans="1:10" ht="26" x14ac:dyDescent="0.25">
      <c r="A510" s="60" t="s">
        <v>3131</v>
      </c>
      <c r="B510" s="61" t="s">
        <v>3032</v>
      </c>
      <c r="C510" s="80" t="s">
        <v>1880</v>
      </c>
      <c r="D510" s="67" t="s">
        <v>3132</v>
      </c>
      <c r="E510" s="67" t="s">
        <v>3133</v>
      </c>
      <c r="F510" s="62" t="s">
        <v>3134</v>
      </c>
      <c r="G510" s="63" t="s">
        <v>74</v>
      </c>
      <c r="H510" s="72">
        <v>553554.83870967745</v>
      </c>
      <c r="I510" s="78">
        <v>0.19</v>
      </c>
      <c r="J510" s="79">
        <f t="shared" si="23"/>
        <v>658730.25806451612</v>
      </c>
    </row>
    <row r="511" spans="1:10" ht="26" x14ac:dyDescent="0.25">
      <c r="A511" s="60" t="s">
        <v>3135</v>
      </c>
      <c r="B511" s="61" t="s">
        <v>3032</v>
      </c>
      <c r="C511" s="80" t="s">
        <v>1880</v>
      </c>
      <c r="D511" s="67" t="s">
        <v>1850</v>
      </c>
      <c r="E511" s="67" t="s">
        <v>3136</v>
      </c>
      <c r="F511" s="62" t="s">
        <v>3137</v>
      </c>
      <c r="G511" s="63" t="s">
        <v>74</v>
      </c>
      <c r="H511" s="72">
        <v>112415.48387096774</v>
      </c>
      <c r="I511" s="78">
        <v>0.19</v>
      </c>
      <c r="J511" s="79">
        <f t="shared" si="23"/>
        <v>133774.42580645162</v>
      </c>
    </row>
    <row r="512" spans="1:10" ht="26" x14ac:dyDescent="0.25">
      <c r="A512" s="60" t="s">
        <v>3138</v>
      </c>
      <c r="B512" s="61" t="s">
        <v>3032</v>
      </c>
      <c r="C512" s="80" t="s">
        <v>1880</v>
      </c>
      <c r="D512" s="67" t="s">
        <v>3139</v>
      </c>
      <c r="E512" s="67" t="s">
        <v>3140</v>
      </c>
      <c r="F512" s="62" t="s">
        <v>3141</v>
      </c>
      <c r="G512" s="63" t="s">
        <v>74</v>
      </c>
      <c r="H512" s="72">
        <v>490834.83870967739</v>
      </c>
      <c r="I512" s="78">
        <v>0.19</v>
      </c>
      <c r="J512" s="79">
        <f t="shared" si="23"/>
        <v>584093.45806451607</v>
      </c>
    </row>
    <row r="513" spans="1:10" ht="26" x14ac:dyDescent="0.25">
      <c r="A513" s="60" t="s">
        <v>3142</v>
      </c>
      <c r="B513" s="61" t="s">
        <v>3032</v>
      </c>
      <c r="C513" s="80" t="s">
        <v>1880</v>
      </c>
      <c r="D513" s="67" t="s">
        <v>1850</v>
      </c>
      <c r="E513" s="67" t="s">
        <v>3143</v>
      </c>
      <c r="F513" s="62" t="s">
        <v>1850</v>
      </c>
      <c r="G513" s="63" t="s">
        <v>74</v>
      </c>
      <c r="H513" s="72">
        <v>185327.74193548388</v>
      </c>
      <c r="I513" s="78">
        <v>0.19</v>
      </c>
      <c r="J513" s="79">
        <f t="shared" si="23"/>
        <v>220540.01290322581</v>
      </c>
    </row>
    <row r="514" spans="1:10" ht="26" x14ac:dyDescent="0.25">
      <c r="A514" s="60" t="s">
        <v>3144</v>
      </c>
      <c r="B514" s="61" t="s">
        <v>3032</v>
      </c>
      <c r="C514" s="80" t="s">
        <v>1880</v>
      </c>
      <c r="D514" s="67" t="s">
        <v>1850</v>
      </c>
      <c r="E514" s="67" t="s">
        <v>3145</v>
      </c>
      <c r="F514" s="62" t="s">
        <v>1850</v>
      </c>
      <c r="G514" s="63" t="s">
        <v>74</v>
      </c>
      <c r="H514" s="72">
        <v>406175.48387096776</v>
      </c>
      <c r="I514" s="78">
        <v>0.19</v>
      </c>
      <c r="J514" s="79">
        <f t="shared" si="23"/>
        <v>483348.82580645161</v>
      </c>
    </row>
    <row r="515" spans="1:10" ht="26" x14ac:dyDescent="0.25">
      <c r="A515" s="60" t="s">
        <v>3146</v>
      </c>
      <c r="B515" s="61" t="s">
        <v>3032</v>
      </c>
      <c r="C515" s="80" t="s">
        <v>1880</v>
      </c>
      <c r="D515" s="67" t="s">
        <v>1850</v>
      </c>
      <c r="E515" s="67" t="s">
        <v>3147</v>
      </c>
      <c r="F515" s="62" t="s">
        <v>1850</v>
      </c>
      <c r="G515" s="63" t="s">
        <v>74</v>
      </c>
      <c r="H515" s="72">
        <v>121190.96774193548</v>
      </c>
      <c r="I515" s="78">
        <v>0.19</v>
      </c>
      <c r="J515" s="79">
        <f t="shared" si="23"/>
        <v>144217.25161290323</v>
      </c>
    </row>
    <row r="516" spans="1:10" ht="26" x14ac:dyDescent="0.25">
      <c r="A516" s="60" t="s">
        <v>3148</v>
      </c>
      <c r="B516" s="61" t="s">
        <v>3032</v>
      </c>
      <c r="C516" s="80" t="s">
        <v>1880</v>
      </c>
      <c r="D516" s="67" t="s">
        <v>1850</v>
      </c>
      <c r="E516" s="67" t="s">
        <v>3149</v>
      </c>
      <c r="F516" s="62" t="s">
        <v>1850</v>
      </c>
      <c r="G516" s="63" t="s">
        <v>74</v>
      </c>
      <c r="H516" s="72">
        <v>167914.83870967742</v>
      </c>
      <c r="I516" s="78">
        <v>0.19</v>
      </c>
      <c r="J516" s="79">
        <f t="shared" si="23"/>
        <v>199818.65806451614</v>
      </c>
    </row>
    <row r="517" spans="1:10" ht="26" x14ac:dyDescent="0.25">
      <c r="A517" s="60" t="s">
        <v>3150</v>
      </c>
      <c r="B517" s="61" t="s">
        <v>3032</v>
      </c>
      <c r="C517" s="80" t="s">
        <v>1880</v>
      </c>
      <c r="D517" s="67" t="s">
        <v>1850</v>
      </c>
      <c r="E517" s="67" t="s">
        <v>3151</v>
      </c>
      <c r="F517" s="62" t="s">
        <v>1850</v>
      </c>
      <c r="G517" s="63" t="s">
        <v>74</v>
      </c>
      <c r="H517" s="72">
        <v>44750.967741935485</v>
      </c>
      <c r="I517" s="78">
        <v>0.19</v>
      </c>
      <c r="J517" s="79">
        <f t="shared" si="23"/>
        <v>53253.651612903224</v>
      </c>
    </row>
    <row r="518" spans="1:10" ht="26" x14ac:dyDescent="0.25">
      <c r="A518" s="60" t="s">
        <v>3152</v>
      </c>
      <c r="B518" s="61" t="s">
        <v>3032</v>
      </c>
      <c r="C518" s="80" t="s">
        <v>1880</v>
      </c>
      <c r="D518" s="67" t="s">
        <v>1998</v>
      </c>
      <c r="E518" s="67" t="s">
        <v>3153</v>
      </c>
      <c r="F518" s="62" t="s">
        <v>3154</v>
      </c>
      <c r="G518" s="63" t="s">
        <v>74</v>
      </c>
      <c r="H518" s="72">
        <v>131243.87096774194</v>
      </c>
      <c r="I518" s="78">
        <v>0.19</v>
      </c>
      <c r="J518" s="79">
        <f t="shared" si="23"/>
        <v>156180.2064516129</v>
      </c>
    </row>
    <row r="519" spans="1:10" ht="26" x14ac:dyDescent="0.25">
      <c r="A519" s="60" t="s">
        <v>3155</v>
      </c>
      <c r="B519" s="61" t="s">
        <v>3032</v>
      </c>
      <c r="C519" s="80" t="s">
        <v>1880</v>
      </c>
      <c r="D519" s="67" t="s">
        <v>1850</v>
      </c>
      <c r="E519" s="67" t="s">
        <v>3156</v>
      </c>
      <c r="F519" s="62" t="s">
        <v>3157</v>
      </c>
      <c r="G519" s="63" t="s">
        <v>74</v>
      </c>
      <c r="H519" s="72">
        <v>205294.19354838709</v>
      </c>
      <c r="I519" s="78">
        <v>0.19</v>
      </c>
      <c r="J519" s="79">
        <f t="shared" si="23"/>
        <v>244300.09032258065</v>
      </c>
    </row>
    <row r="520" spans="1:10" ht="26" x14ac:dyDescent="0.25">
      <c r="A520" s="60" t="s">
        <v>3158</v>
      </c>
      <c r="B520" s="61" t="s">
        <v>3032</v>
      </c>
      <c r="C520" s="80" t="s">
        <v>1880</v>
      </c>
      <c r="D520" s="67" t="s">
        <v>1850</v>
      </c>
      <c r="E520" s="67" t="s">
        <v>3159</v>
      </c>
      <c r="F520" s="62" t="s">
        <v>1850</v>
      </c>
      <c r="G520" s="63" t="s">
        <v>74</v>
      </c>
      <c r="H520" s="72">
        <v>44181.93548387097</v>
      </c>
      <c r="I520" s="78">
        <v>0.19</v>
      </c>
      <c r="J520" s="79">
        <f t="shared" si="23"/>
        <v>52576.503225806453</v>
      </c>
    </row>
    <row r="521" spans="1:10" ht="26" x14ac:dyDescent="0.25">
      <c r="A521" s="60" t="s">
        <v>3160</v>
      </c>
      <c r="B521" s="61" t="s">
        <v>3032</v>
      </c>
      <c r="C521" s="67" t="s">
        <v>1850</v>
      </c>
      <c r="D521" s="67" t="s">
        <v>1850</v>
      </c>
      <c r="E521" s="67" t="s">
        <v>3161</v>
      </c>
      <c r="F521" s="62" t="s">
        <v>1850</v>
      </c>
      <c r="G521" s="63" t="s">
        <v>74</v>
      </c>
      <c r="H521" s="72">
        <v>63441.290322580644</v>
      </c>
      <c r="I521" s="78">
        <v>0.19</v>
      </c>
      <c r="J521" s="79">
        <f t="shared" si="23"/>
        <v>75495.135483870967</v>
      </c>
    </row>
    <row r="522" spans="1:10" ht="26" x14ac:dyDescent="0.25">
      <c r="A522" s="60" t="s">
        <v>3162</v>
      </c>
      <c r="B522" s="61" t="s">
        <v>3032</v>
      </c>
      <c r="C522" s="67" t="s">
        <v>1850</v>
      </c>
      <c r="D522" s="67" t="s">
        <v>1850</v>
      </c>
      <c r="E522" s="67" t="s">
        <v>3163</v>
      </c>
      <c r="F522" s="62" t="s">
        <v>1850</v>
      </c>
      <c r="G522" s="63" t="s">
        <v>74</v>
      </c>
      <c r="H522" s="72">
        <v>260642.58064516127</v>
      </c>
      <c r="I522" s="78">
        <v>0.19</v>
      </c>
      <c r="J522" s="79">
        <f t="shared" si="23"/>
        <v>310164.67096774193</v>
      </c>
    </row>
    <row r="523" spans="1:10" ht="26" x14ac:dyDescent="0.25">
      <c r="A523" s="60" t="s">
        <v>3164</v>
      </c>
      <c r="B523" s="61" t="s">
        <v>3032</v>
      </c>
      <c r="C523" s="67" t="s">
        <v>1850</v>
      </c>
      <c r="D523" s="67" t="s">
        <v>1850</v>
      </c>
      <c r="E523" s="67" t="s">
        <v>3165</v>
      </c>
      <c r="F523" s="62" t="s">
        <v>1850</v>
      </c>
      <c r="G523" s="63" t="s">
        <v>74</v>
      </c>
      <c r="H523" s="72">
        <v>371780.6451612903</v>
      </c>
      <c r="I523" s="78">
        <v>0.19</v>
      </c>
      <c r="J523" s="79">
        <f t="shared" si="23"/>
        <v>442418.96774193546</v>
      </c>
    </row>
    <row r="524" spans="1:10" ht="13" x14ac:dyDescent="0.25">
      <c r="A524" s="60" t="s">
        <v>3166</v>
      </c>
      <c r="B524" s="67" t="s">
        <v>3167</v>
      </c>
      <c r="C524" s="67" t="s">
        <v>1850</v>
      </c>
      <c r="D524" s="67" t="s">
        <v>1850</v>
      </c>
      <c r="E524" s="67" t="s">
        <v>3168</v>
      </c>
      <c r="F524" s="62" t="s">
        <v>1850</v>
      </c>
      <c r="G524" s="63" t="s">
        <v>74</v>
      </c>
      <c r="H524" s="72">
        <v>409007.74193548388</v>
      </c>
      <c r="I524" s="78">
        <v>0.19</v>
      </c>
      <c r="J524" s="79">
        <f t="shared" ref="J524:J530" si="24">(H524*I524)+H524</f>
        <v>486719.21290322579</v>
      </c>
    </row>
    <row r="525" spans="1:10" ht="13" x14ac:dyDescent="0.25">
      <c r="A525" s="60" t="s">
        <v>3169</v>
      </c>
      <c r="B525" s="67" t="s">
        <v>3167</v>
      </c>
      <c r="C525" s="67" t="s">
        <v>1850</v>
      </c>
      <c r="D525" s="67" t="s">
        <v>1850</v>
      </c>
      <c r="E525" s="67" t="s">
        <v>3170</v>
      </c>
      <c r="F525" s="62" t="s">
        <v>1850</v>
      </c>
      <c r="G525" s="63" t="s">
        <v>74</v>
      </c>
      <c r="H525" s="72">
        <v>286829.67741935485</v>
      </c>
      <c r="I525" s="78">
        <v>0.19</v>
      </c>
      <c r="J525" s="79">
        <f t="shared" si="24"/>
        <v>341327.31612903229</v>
      </c>
    </row>
    <row r="526" spans="1:10" ht="13" x14ac:dyDescent="0.25">
      <c r="A526" s="60" t="s">
        <v>3171</v>
      </c>
      <c r="B526" s="67" t="s">
        <v>3167</v>
      </c>
      <c r="C526" s="67" t="s">
        <v>2667</v>
      </c>
      <c r="D526" s="67" t="s">
        <v>1850</v>
      </c>
      <c r="E526" s="67" t="s">
        <v>3172</v>
      </c>
      <c r="F526" s="62" t="s">
        <v>1850</v>
      </c>
      <c r="G526" s="63" t="s">
        <v>74</v>
      </c>
      <c r="H526" s="72">
        <v>823110.96774193551</v>
      </c>
      <c r="I526" s="78">
        <v>0.19</v>
      </c>
      <c r="J526" s="79">
        <f t="shared" si="24"/>
        <v>979502.05161290325</v>
      </c>
    </row>
    <row r="527" spans="1:10" ht="13" x14ac:dyDescent="0.25">
      <c r="A527" s="60" t="s">
        <v>3173</v>
      </c>
      <c r="B527" s="67" t="s">
        <v>3167</v>
      </c>
      <c r="C527" s="67" t="s">
        <v>3174</v>
      </c>
      <c r="D527" s="67" t="s">
        <v>1850</v>
      </c>
      <c r="E527" s="67" t="s">
        <v>3175</v>
      </c>
      <c r="F527" s="81" t="s">
        <v>1880</v>
      </c>
      <c r="G527" s="63" t="s">
        <v>74</v>
      </c>
      <c r="H527" s="72">
        <v>402216.77419354836</v>
      </c>
      <c r="I527" s="78">
        <v>0.19</v>
      </c>
      <c r="J527" s="79">
        <f t="shared" si="24"/>
        <v>478637.96129032254</v>
      </c>
    </row>
    <row r="528" spans="1:10" ht="13" x14ac:dyDescent="0.25">
      <c r="A528" s="60" t="s">
        <v>3176</v>
      </c>
      <c r="B528" s="67" t="s">
        <v>3167</v>
      </c>
      <c r="C528" s="80" t="s">
        <v>1880</v>
      </c>
      <c r="D528" s="67" t="s">
        <v>1850</v>
      </c>
      <c r="E528" s="67" t="s">
        <v>3177</v>
      </c>
      <c r="F528" s="62" t="s">
        <v>1850</v>
      </c>
      <c r="G528" s="63" t="s">
        <v>74</v>
      </c>
      <c r="H528" s="72">
        <v>791814.19354838703</v>
      </c>
      <c r="I528" s="78">
        <v>0.19</v>
      </c>
      <c r="J528" s="79">
        <f t="shared" si="24"/>
        <v>942258.89032258058</v>
      </c>
    </row>
    <row r="529" spans="1:10" ht="13" x14ac:dyDescent="0.25">
      <c r="A529" s="60" t="s">
        <v>3178</v>
      </c>
      <c r="B529" s="67" t="s">
        <v>3167</v>
      </c>
      <c r="C529" s="80" t="s">
        <v>1880</v>
      </c>
      <c r="D529" s="67" t="s">
        <v>1850</v>
      </c>
      <c r="E529" s="67" t="s">
        <v>3179</v>
      </c>
      <c r="F529" s="62" t="s">
        <v>2175</v>
      </c>
      <c r="G529" s="63" t="s">
        <v>74</v>
      </c>
      <c r="H529" s="72">
        <v>119787.09677419355</v>
      </c>
      <c r="I529" s="78">
        <v>0.19</v>
      </c>
      <c r="J529" s="79">
        <f t="shared" si="24"/>
        <v>142546.6451612903</v>
      </c>
    </row>
    <row r="530" spans="1:10" ht="13" x14ac:dyDescent="0.25">
      <c r="A530" s="60" t="s">
        <v>3180</v>
      </c>
      <c r="B530" s="67" t="s">
        <v>3167</v>
      </c>
      <c r="C530" s="67" t="s">
        <v>1850</v>
      </c>
      <c r="D530" s="67" t="s">
        <v>1850</v>
      </c>
      <c r="E530" s="67" t="s">
        <v>3181</v>
      </c>
      <c r="F530" s="62" t="s">
        <v>1850</v>
      </c>
      <c r="G530" s="63" t="s">
        <v>74</v>
      </c>
      <c r="H530" s="72">
        <v>338220.6451612903</v>
      </c>
      <c r="I530" s="78">
        <v>0.19</v>
      </c>
      <c r="J530" s="79">
        <f t="shared" si="24"/>
        <v>402482.56774193549</v>
      </c>
    </row>
    <row r="531" spans="1:10" ht="13" x14ac:dyDescent="0.25">
      <c r="A531" s="60" t="s">
        <v>3182</v>
      </c>
      <c r="B531" s="67" t="s">
        <v>3183</v>
      </c>
      <c r="C531" s="67" t="s">
        <v>1850</v>
      </c>
      <c r="D531" s="67" t="s">
        <v>1850</v>
      </c>
      <c r="E531" s="67" t="s">
        <v>3184</v>
      </c>
      <c r="F531" s="62" t="s">
        <v>1850</v>
      </c>
      <c r="G531" s="63" t="s">
        <v>74</v>
      </c>
      <c r="H531" s="72">
        <v>268292.90322580643</v>
      </c>
      <c r="I531" s="78">
        <v>0.19</v>
      </c>
      <c r="J531" s="79">
        <f t="shared" ref="J531:J537" si="25">(H531*I531)+H531</f>
        <v>319268.55483870965</v>
      </c>
    </row>
    <row r="532" spans="1:10" ht="13" x14ac:dyDescent="0.25">
      <c r="A532" s="60" t="s">
        <v>3185</v>
      </c>
      <c r="B532" s="67" t="s">
        <v>3186</v>
      </c>
      <c r="C532" s="67" t="s">
        <v>3187</v>
      </c>
      <c r="D532" s="67" t="s">
        <v>3188</v>
      </c>
      <c r="E532" s="67" t="s">
        <v>3189</v>
      </c>
      <c r="F532" s="62" t="s">
        <v>3188</v>
      </c>
      <c r="G532" s="63" t="s">
        <v>74</v>
      </c>
      <c r="H532" s="72">
        <v>92732745.806451604</v>
      </c>
      <c r="I532" s="78">
        <v>0.19</v>
      </c>
      <c r="J532" s="79">
        <f t="shared" si="25"/>
        <v>110351967.50967741</v>
      </c>
    </row>
    <row r="533" spans="1:10" ht="13" x14ac:dyDescent="0.25">
      <c r="A533" s="60" t="s">
        <v>3190</v>
      </c>
      <c r="B533" s="67" t="s">
        <v>3183</v>
      </c>
      <c r="C533" s="67" t="s">
        <v>1850</v>
      </c>
      <c r="D533" s="67" t="s">
        <v>3191</v>
      </c>
      <c r="E533" s="67" t="s">
        <v>3192</v>
      </c>
      <c r="F533" s="62" t="s">
        <v>3191</v>
      </c>
      <c r="G533" s="63" t="s">
        <v>74</v>
      </c>
      <c r="H533" s="72">
        <v>100209.03225806452</v>
      </c>
      <c r="I533" s="78">
        <v>0.19</v>
      </c>
      <c r="J533" s="79">
        <f t="shared" si="25"/>
        <v>119248.74838709677</v>
      </c>
    </row>
    <row r="534" spans="1:10" ht="13" x14ac:dyDescent="0.25">
      <c r="A534" s="60" t="s">
        <v>3193</v>
      </c>
      <c r="B534" s="67" t="s">
        <v>3194</v>
      </c>
      <c r="C534" s="67" t="s">
        <v>1850</v>
      </c>
      <c r="D534" s="67" t="s">
        <v>1850</v>
      </c>
      <c r="E534" s="67" t="s">
        <v>3195</v>
      </c>
      <c r="F534" s="62" t="s">
        <v>3196</v>
      </c>
      <c r="G534" s="63" t="s">
        <v>74</v>
      </c>
      <c r="H534" s="72">
        <v>54485.161290322576</v>
      </c>
      <c r="I534" s="78">
        <v>0.19</v>
      </c>
      <c r="J534" s="79">
        <f t="shared" si="25"/>
        <v>64837.34193548387</v>
      </c>
    </row>
    <row r="535" spans="1:10" ht="13" x14ac:dyDescent="0.25">
      <c r="A535" s="60" t="s">
        <v>3197</v>
      </c>
      <c r="B535" s="67" t="s">
        <v>3194</v>
      </c>
      <c r="C535" s="67" t="s">
        <v>1850</v>
      </c>
      <c r="D535" s="67" t="s">
        <v>1850</v>
      </c>
      <c r="E535" s="67" t="s">
        <v>3198</v>
      </c>
      <c r="F535" s="62" t="s">
        <v>1850</v>
      </c>
      <c r="G535" s="63" t="s">
        <v>74</v>
      </c>
      <c r="H535" s="72">
        <v>54485.161290322576</v>
      </c>
      <c r="I535" s="78">
        <v>0.19</v>
      </c>
      <c r="J535" s="79">
        <f t="shared" si="25"/>
        <v>64837.34193548387</v>
      </c>
    </row>
    <row r="536" spans="1:10" ht="13" x14ac:dyDescent="0.25">
      <c r="A536" s="60" t="s">
        <v>3199</v>
      </c>
      <c r="B536" s="67" t="s">
        <v>3200</v>
      </c>
      <c r="C536" s="67" t="s">
        <v>1850</v>
      </c>
      <c r="D536" s="67" t="s">
        <v>3201</v>
      </c>
      <c r="E536" s="67" t="s">
        <v>3202</v>
      </c>
      <c r="F536" s="62" t="s">
        <v>3201</v>
      </c>
      <c r="G536" s="63" t="s">
        <v>74</v>
      </c>
      <c r="H536" s="72">
        <v>17123.870967741936</v>
      </c>
      <c r="I536" s="78">
        <v>0.19</v>
      </c>
      <c r="J536" s="79">
        <f t="shared" si="25"/>
        <v>20377.406451612904</v>
      </c>
    </row>
    <row r="537" spans="1:10" ht="13" x14ac:dyDescent="0.25">
      <c r="A537" s="60" t="s">
        <v>3203</v>
      </c>
      <c r="B537" s="67" t="s">
        <v>3204</v>
      </c>
      <c r="C537" s="67" t="s">
        <v>1850</v>
      </c>
      <c r="D537" s="67" t="s">
        <v>3205</v>
      </c>
      <c r="E537" s="67" t="s">
        <v>3206</v>
      </c>
      <c r="F537" s="62" t="s">
        <v>3205</v>
      </c>
      <c r="G537" s="63" t="s">
        <v>74</v>
      </c>
      <c r="H537" s="72">
        <v>1084880</v>
      </c>
      <c r="I537" s="78">
        <v>0.19</v>
      </c>
      <c r="J537" s="79">
        <f t="shared" si="25"/>
        <v>1291007.2</v>
      </c>
    </row>
    <row r="538" spans="1:10" ht="13" x14ac:dyDescent="0.25">
      <c r="A538" s="60" t="s">
        <v>3207</v>
      </c>
      <c r="B538" s="67" t="s">
        <v>3208</v>
      </c>
      <c r="C538" s="67" t="s">
        <v>1925</v>
      </c>
      <c r="D538" s="67" t="s">
        <v>3209</v>
      </c>
      <c r="E538" s="67" t="s">
        <v>3210</v>
      </c>
      <c r="F538" s="62" t="s">
        <v>3209</v>
      </c>
      <c r="G538" s="63" t="s">
        <v>74</v>
      </c>
      <c r="H538" s="72">
        <v>3997667.0967741935</v>
      </c>
      <c r="I538" s="78">
        <v>0.19</v>
      </c>
      <c r="J538" s="79">
        <f t="shared" ref="J538:J539" si="26">(H538*I538)+H538</f>
        <v>4757223.8451612899</v>
      </c>
    </row>
    <row r="539" spans="1:10" ht="13" x14ac:dyDescent="0.25">
      <c r="A539" s="60" t="s">
        <v>3211</v>
      </c>
      <c r="B539" s="67" t="s">
        <v>3212</v>
      </c>
      <c r="C539" s="67" t="s">
        <v>3213</v>
      </c>
      <c r="D539" s="67" t="s">
        <v>3214</v>
      </c>
      <c r="E539" s="67" t="s">
        <v>3215</v>
      </c>
      <c r="F539" s="62" t="s">
        <v>3216</v>
      </c>
      <c r="G539" s="63" t="s">
        <v>74</v>
      </c>
      <c r="H539" s="72">
        <v>647596.12903225806</v>
      </c>
      <c r="I539" s="78">
        <v>0.19</v>
      </c>
      <c r="J539" s="79">
        <f t="shared" si="26"/>
        <v>770639.3935483871</v>
      </c>
    </row>
    <row r="540" spans="1:10" ht="13" x14ac:dyDescent="0.25">
      <c r="A540" s="60" t="s">
        <v>3217</v>
      </c>
      <c r="B540" s="67" t="s">
        <v>3218</v>
      </c>
      <c r="C540" s="67" t="s">
        <v>3219</v>
      </c>
      <c r="D540" s="67" t="s">
        <v>3220</v>
      </c>
      <c r="E540" s="67" t="s">
        <v>3221</v>
      </c>
      <c r="F540" s="62" t="s">
        <v>3220</v>
      </c>
      <c r="G540" s="63" t="s">
        <v>74</v>
      </c>
      <c r="H540" s="72">
        <v>538695.48387096776</v>
      </c>
      <c r="I540" s="78">
        <v>0.19</v>
      </c>
      <c r="J540" s="79">
        <f t="shared" ref="J540:J554" si="27">(H540*I540)+H540</f>
        <v>641047.62580645166</v>
      </c>
    </row>
    <row r="541" spans="1:10" ht="13" x14ac:dyDescent="0.25">
      <c r="A541" s="60" t="s">
        <v>3222</v>
      </c>
      <c r="B541" s="67" t="s">
        <v>3218</v>
      </c>
      <c r="C541" s="67" t="s">
        <v>1925</v>
      </c>
      <c r="D541" s="67" t="s">
        <v>3223</v>
      </c>
      <c r="E541" s="67" t="s">
        <v>3224</v>
      </c>
      <c r="F541" s="62" t="s">
        <v>3223</v>
      </c>
      <c r="G541" s="63" t="s">
        <v>74</v>
      </c>
      <c r="H541" s="72">
        <v>2339756.1290322579</v>
      </c>
      <c r="I541" s="78">
        <v>0.19</v>
      </c>
      <c r="J541" s="79">
        <f t="shared" si="27"/>
        <v>2784309.793548387</v>
      </c>
    </row>
    <row r="542" spans="1:10" ht="26" x14ac:dyDescent="0.25">
      <c r="A542" s="60" t="s">
        <v>3225</v>
      </c>
      <c r="B542" s="67" t="s">
        <v>3218</v>
      </c>
      <c r="C542" s="67" t="s">
        <v>3226</v>
      </c>
      <c r="D542" s="67" t="s">
        <v>3227</v>
      </c>
      <c r="E542" s="67" t="s">
        <v>3228</v>
      </c>
      <c r="F542" s="62" t="s">
        <v>3227</v>
      </c>
      <c r="G542" s="63" t="s">
        <v>74</v>
      </c>
      <c r="H542" s="72">
        <v>4320686.4516129028</v>
      </c>
      <c r="I542" s="78">
        <v>0.19</v>
      </c>
      <c r="J542" s="79">
        <f t="shared" si="27"/>
        <v>5141616.8774193544</v>
      </c>
    </row>
    <row r="543" spans="1:10" ht="13" x14ac:dyDescent="0.25">
      <c r="A543" s="60" t="s">
        <v>3229</v>
      </c>
      <c r="B543" s="67" t="s">
        <v>3218</v>
      </c>
      <c r="C543" s="67" t="s">
        <v>1925</v>
      </c>
      <c r="D543" s="67" t="s">
        <v>3230</v>
      </c>
      <c r="E543" s="67" t="s">
        <v>3231</v>
      </c>
      <c r="F543" s="62" t="s">
        <v>3230</v>
      </c>
      <c r="G543" s="63" t="s">
        <v>74</v>
      </c>
      <c r="H543" s="72">
        <v>3429965.1612903224</v>
      </c>
      <c r="I543" s="78">
        <v>0.19</v>
      </c>
      <c r="J543" s="79">
        <f t="shared" si="27"/>
        <v>4081658.5419354839</v>
      </c>
    </row>
    <row r="544" spans="1:10" ht="26" x14ac:dyDescent="0.25">
      <c r="A544" s="60" t="s">
        <v>3232</v>
      </c>
      <c r="B544" s="67" t="s">
        <v>3218</v>
      </c>
      <c r="C544" s="67" t="s">
        <v>3233</v>
      </c>
      <c r="D544" s="67" t="s">
        <v>3234</v>
      </c>
      <c r="E544" s="67" t="s">
        <v>3235</v>
      </c>
      <c r="F544" s="62" t="s">
        <v>3234</v>
      </c>
      <c r="G544" s="63" t="s">
        <v>74</v>
      </c>
      <c r="H544" s="72">
        <v>742498.06451612897</v>
      </c>
      <c r="I544" s="78">
        <v>0.19</v>
      </c>
      <c r="J544" s="79">
        <f t="shared" si="27"/>
        <v>883572.69677419343</v>
      </c>
    </row>
    <row r="545" spans="1:10" ht="13" x14ac:dyDescent="0.25">
      <c r="A545" s="60" t="s">
        <v>3236</v>
      </c>
      <c r="B545" s="67" t="s">
        <v>3218</v>
      </c>
      <c r="C545" s="67" t="s">
        <v>3237</v>
      </c>
      <c r="D545" s="67" t="s">
        <v>3238</v>
      </c>
      <c r="E545" s="67" t="s">
        <v>3239</v>
      </c>
      <c r="F545" s="62" t="s">
        <v>3238</v>
      </c>
      <c r="G545" s="63" t="s">
        <v>74</v>
      </c>
      <c r="H545" s="72">
        <v>1103327.7419354839</v>
      </c>
      <c r="I545" s="78">
        <v>0.19</v>
      </c>
      <c r="J545" s="79">
        <f t="shared" si="27"/>
        <v>1312960.0129032258</v>
      </c>
    </row>
    <row r="546" spans="1:10" ht="13" x14ac:dyDescent="0.25">
      <c r="A546" s="60" t="s">
        <v>3240</v>
      </c>
      <c r="B546" s="67" t="s">
        <v>3218</v>
      </c>
      <c r="C546" s="67" t="s">
        <v>1850</v>
      </c>
      <c r="D546" s="67" t="s">
        <v>1850</v>
      </c>
      <c r="E546" s="67" t="s">
        <v>3241</v>
      </c>
      <c r="F546" s="62" t="s">
        <v>1850</v>
      </c>
      <c r="G546" s="63" t="s">
        <v>74</v>
      </c>
      <c r="H546" s="72">
        <v>1532664.5161290322</v>
      </c>
      <c r="I546" s="78">
        <v>0.19</v>
      </c>
      <c r="J546" s="79">
        <f t="shared" si="27"/>
        <v>1823870.7741935484</v>
      </c>
    </row>
    <row r="547" spans="1:10" ht="13" x14ac:dyDescent="0.25">
      <c r="A547" s="60" t="s">
        <v>3242</v>
      </c>
      <c r="B547" s="67" t="s">
        <v>3218</v>
      </c>
      <c r="C547" s="67" t="s">
        <v>1850</v>
      </c>
      <c r="D547" s="67" t="s">
        <v>1850</v>
      </c>
      <c r="E547" s="67" t="s">
        <v>3243</v>
      </c>
      <c r="F547" s="62" t="s">
        <v>1850</v>
      </c>
      <c r="G547" s="63" t="s">
        <v>74</v>
      </c>
      <c r="H547" s="72">
        <v>3226153.5483870967</v>
      </c>
      <c r="I547" s="78">
        <v>0.19</v>
      </c>
      <c r="J547" s="79">
        <f t="shared" si="27"/>
        <v>3839122.7225806452</v>
      </c>
    </row>
    <row r="548" spans="1:10" ht="13" x14ac:dyDescent="0.25">
      <c r="A548" s="60" t="s">
        <v>3244</v>
      </c>
      <c r="B548" s="67" t="s">
        <v>3218</v>
      </c>
      <c r="C548" s="67" t="s">
        <v>1898</v>
      </c>
      <c r="D548" s="67" t="s">
        <v>3245</v>
      </c>
      <c r="E548" s="67" t="s">
        <v>3246</v>
      </c>
      <c r="F548" s="62" t="s">
        <v>3245</v>
      </c>
      <c r="G548" s="63" t="s">
        <v>74</v>
      </c>
      <c r="H548" s="72">
        <v>1906985.8064516129</v>
      </c>
      <c r="I548" s="78">
        <v>0.19</v>
      </c>
      <c r="J548" s="79">
        <f t="shared" si="27"/>
        <v>2269313.1096774191</v>
      </c>
    </row>
    <row r="549" spans="1:10" ht="13" x14ac:dyDescent="0.25">
      <c r="A549" s="60" t="s">
        <v>3247</v>
      </c>
      <c r="B549" s="67" t="s">
        <v>3218</v>
      </c>
      <c r="C549" s="67" t="s">
        <v>1850</v>
      </c>
      <c r="D549" s="67" t="s">
        <v>3248</v>
      </c>
      <c r="E549" s="67" t="s">
        <v>3249</v>
      </c>
      <c r="F549" s="62" t="s">
        <v>3248</v>
      </c>
      <c r="G549" s="63" t="s">
        <v>74</v>
      </c>
      <c r="H549" s="72">
        <v>1748512.2580645161</v>
      </c>
      <c r="I549" s="78">
        <v>0.19</v>
      </c>
      <c r="J549" s="79">
        <f t="shared" si="27"/>
        <v>2080729.5870967743</v>
      </c>
    </row>
    <row r="550" spans="1:10" ht="13" x14ac:dyDescent="0.25">
      <c r="A550" s="60" t="s">
        <v>3250</v>
      </c>
      <c r="B550" s="67" t="s">
        <v>3218</v>
      </c>
      <c r="C550" s="67" t="s">
        <v>3237</v>
      </c>
      <c r="D550" s="67" t="s">
        <v>3251</v>
      </c>
      <c r="E550" s="67" t="s">
        <v>3252</v>
      </c>
      <c r="F550" s="62" t="s">
        <v>3251</v>
      </c>
      <c r="G550" s="63" t="s">
        <v>74</v>
      </c>
      <c r="H550" s="72">
        <v>4098334.1935483869</v>
      </c>
      <c r="I550" s="78">
        <v>0.19</v>
      </c>
      <c r="J550" s="79">
        <f t="shared" si="27"/>
        <v>4877017.6903225807</v>
      </c>
    </row>
    <row r="551" spans="1:10" ht="13" x14ac:dyDescent="0.25">
      <c r="A551" s="60" t="s">
        <v>3253</v>
      </c>
      <c r="B551" s="67" t="s">
        <v>3218</v>
      </c>
      <c r="C551" s="67" t="s">
        <v>3254</v>
      </c>
      <c r="D551" s="67" t="s">
        <v>1850</v>
      </c>
      <c r="E551" s="67" t="s">
        <v>3255</v>
      </c>
      <c r="F551" s="62" t="s">
        <v>1850</v>
      </c>
      <c r="G551" s="63" t="s">
        <v>74</v>
      </c>
      <c r="H551" s="72">
        <v>186158.70967741936</v>
      </c>
      <c r="I551" s="78">
        <v>0.19</v>
      </c>
      <c r="J551" s="79">
        <f t="shared" si="27"/>
        <v>221528.86451612905</v>
      </c>
    </row>
    <row r="552" spans="1:10" ht="13" x14ac:dyDescent="0.25">
      <c r="A552" s="60" t="s">
        <v>3256</v>
      </c>
      <c r="B552" s="67" t="s">
        <v>3218</v>
      </c>
      <c r="C552" s="67" t="s">
        <v>2667</v>
      </c>
      <c r="D552" s="67" t="s">
        <v>3230</v>
      </c>
      <c r="E552" s="67" t="s">
        <v>3231</v>
      </c>
      <c r="F552" s="62" t="s">
        <v>3230</v>
      </c>
      <c r="G552" s="63" t="s">
        <v>74</v>
      </c>
      <c r="H552" s="72">
        <v>3429965.1612903224</v>
      </c>
      <c r="I552" s="78">
        <v>0.19</v>
      </c>
      <c r="J552" s="79">
        <f t="shared" si="27"/>
        <v>4081658.5419354839</v>
      </c>
    </row>
    <row r="553" spans="1:10" ht="39" x14ac:dyDescent="0.25">
      <c r="A553" s="60" t="s">
        <v>3257</v>
      </c>
      <c r="B553" s="67" t="s">
        <v>3218</v>
      </c>
      <c r="C553" s="67" t="s">
        <v>1850</v>
      </c>
      <c r="D553" s="67" t="s">
        <v>3258</v>
      </c>
      <c r="E553" s="67" t="s">
        <v>3259</v>
      </c>
      <c r="F553" s="62" t="s">
        <v>3258</v>
      </c>
      <c r="G553" s="63" t="s">
        <v>74</v>
      </c>
      <c r="H553" s="72">
        <v>2041643.8709677418</v>
      </c>
      <c r="I553" s="78">
        <v>0.19</v>
      </c>
      <c r="J553" s="79">
        <f t="shared" si="27"/>
        <v>2429556.2064516125</v>
      </c>
    </row>
    <row r="554" spans="1:10" ht="39" x14ac:dyDescent="0.25">
      <c r="A554" s="60" t="s">
        <v>3260</v>
      </c>
      <c r="B554" s="67" t="s">
        <v>3218</v>
      </c>
      <c r="C554" s="67" t="s">
        <v>1850</v>
      </c>
      <c r="D554" s="67" t="s">
        <v>3261</v>
      </c>
      <c r="E554" s="67" t="s">
        <v>3262</v>
      </c>
      <c r="F554" s="62" t="s">
        <v>3261</v>
      </c>
      <c r="G554" s="63" t="s">
        <v>74</v>
      </c>
      <c r="H554" s="72">
        <v>2342868.3870967743</v>
      </c>
      <c r="I554" s="78">
        <v>0.19</v>
      </c>
      <c r="J554" s="79">
        <f t="shared" si="27"/>
        <v>2788013.3806451615</v>
      </c>
    </row>
    <row r="555" spans="1:10" ht="13" x14ac:dyDescent="0.25">
      <c r="A555" s="60" t="s">
        <v>3263</v>
      </c>
      <c r="B555" s="67" t="s">
        <v>3264</v>
      </c>
      <c r="C555" s="67" t="s">
        <v>3265</v>
      </c>
      <c r="D555" s="67" t="s">
        <v>3266</v>
      </c>
      <c r="E555" s="67" t="s">
        <v>3267</v>
      </c>
      <c r="F555" s="62" t="s">
        <v>3266</v>
      </c>
      <c r="G555" s="63" t="s">
        <v>74</v>
      </c>
      <c r="H555" s="72">
        <v>1058571.6129032257</v>
      </c>
      <c r="I555" s="78">
        <v>0.19</v>
      </c>
      <c r="J555" s="79">
        <f t="shared" ref="J555" si="28">(H555*I555)+H555</f>
        <v>1259700.2193548386</v>
      </c>
    </row>
    <row r="556" spans="1:10" ht="13" x14ac:dyDescent="0.25">
      <c r="A556" s="60" t="s">
        <v>3268</v>
      </c>
      <c r="B556" s="67" t="s">
        <v>3269</v>
      </c>
      <c r="C556" s="67" t="s">
        <v>3270</v>
      </c>
      <c r="D556" s="67" t="s">
        <v>3271</v>
      </c>
      <c r="E556" s="67" t="s">
        <v>3272</v>
      </c>
      <c r="F556" s="62" t="s">
        <v>3271</v>
      </c>
      <c r="G556" s="63" t="s">
        <v>74</v>
      </c>
      <c r="H556" s="72">
        <v>477913.54838709679</v>
      </c>
      <c r="I556" s="78">
        <v>0.19</v>
      </c>
      <c r="J556" s="79">
        <f t="shared" ref="J556" si="29">(H556*I556)+H556</f>
        <v>568717.12258064514</v>
      </c>
    </row>
    <row r="557" spans="1:10" ht="13" x14ac:dyDescent="0.25">
      <c r="A557" s="60" t="s">
        <v>3273</v>
      </c>
      <c r="B557" s="67" t="s">
        <v>3274</v>
      </c>
      <c r="C557" s="67" t="s">
        <v>1850</v>
      </c>
      <c r="D557" s="67" t="s">
        <v>1850</v>
      </c>
      <c r="E557" s="67" t="s">
        <v>3275</v>
      </c>
      <c r="F557" s="62" t="s">
        <v>1850</v>
      </c>
      <c r="G557" s="63" t="s">
        <v>74</v>
      </c>
      <c r="H557" s="72">
        <v>1217987.0967741935</v>
      </c>
      <c r="I557" s="78">
        <v>0.19</v>
      </c>
      <c r="J557" s="79">
        <f t="shared" ref="J557" si="30">(H557*I557)+H557</f>
        <v>1449404.6451612902</v>
      </c>
    </row>
    <row r="558" spans="1:10" ht="13" x14ac:dyDescent="0.25">
      <c r="A558" s="60" t="s">
        <v>3276</v>
      </c>
      <c r="B558" s="67" t="s">
        <v>3277</v>
      </c>
      <c r="C558" s="67" t="s">
        <v>3278</v>
      </c>
      <c r="D558" s="80" t="s">
        <v>1880</v>
      </c>
      <c r="E558" s="67" t="s">
        <v>3279</v>
      </c>
      <c r="F558" s="62" t="s">
        <v>1850</v>
      </c>
      <c r="G558" s="63" t="s">
        <v>74</v>
      </c>
      <c r="H558" s="72">
        <v>3830.9677419354839</v>
      </c>
      <c r="I558" s="78">
        <v>0.19</v>
      </c>
      <c r="J558" s="79">
        <f t="shared" ref="J558:J590" si="31">(H558*I558)+H558</f>
        <v>4558.8516129032259</v>
      </c>
    </row>
    <row r="559" spans="1:10" ht="13" x14ac:dyDescent="0.25">
      <c r="A559" s="60" t="s">
        <v>3280</v>
      </c>
      <c r="B559" s="67" t="s">
        <v>3277</v>
      </c>
      <c r="C559" s="67" t="s">
        <v>3281</v>
      </c>
      <c r="D559" s="67" t="s">
        <v>3282</v>
      </c>
      <c r="E559" s="67" t="s">
        <v>3283</v>
      </c>
      <c r="F559" s="62" t="s">
        <v>1850</v>
      </c>
      <c r="G559" s="63" t="s">
        <v>74</v>
      </c>
      <c r="H559" s="72">
        <v>15440</v>
      </c>
      <c r="I559" s="78">
        <v>0.19</v>
      </c>
      <c r="J559" s="79">
        <f t="shared" si="31"/>
        <v>18373.599999999999</v>
      </c>
    </row>
    <row r="560" spans="1:10" ht="13" x14ac:dyDescent="0.25">
      <c r="A560" s="60" t="s">
        <v>3284</v>
      </c>
      <c r="B560" s="67" t="s">
        <v>3277</v>
      </c>
      <c r="C560" s="67" t="s">
        <v>3281</v>
      </c>
      <c r="D560" s="67" t="s">
        <v>3285</v>
      </c>
      <c r="E560" s="67" t="s">
        <v>3286</v>
      </c>
      <c r="F560" s="62" t="s">
        <v>1850</v>
      </c>
      <c r="G560" s="63" t="s">
        <v>74</v>
      </c>
      <c r="H560" s="72">
        <v>21534.193548387095</v>
      </c>
      <c r="I560" s="78">
        <v>0.19</v>
      </c>
      <c r="J560" s="79">
        <f t="shared" si="31"/>
        <v>25625.690322580642</v>
      </c>
    </row>
    <row r="561" spans="1:10" ht="13" x14ac:dyDescent="0.25">
      <c r="A561" s="60" t="s">
        <v>3287</v>
      </c>
      <c r="B561" s="67" t="s">
        <v>3277</v>
      </c>
      <c r="C561" s="67" t="s">
        <v>3281</v>
      </c>
      <c r="D561" s="67" t="s">
        <v>3288</v>
      </c>
      <c r="E561" s="67" t="s">
        <v>3289</v>
      </c>
      <c r="F561" s="62" t="s">
        <v>1850</v>
      </c>
      <c r="G561" s="63" t="s">
        <v>74</v>
      </c>
      <c r="H561" s="72">
        <v>1150.9677419354839</v>
      </c>
      <c r="I561" s="78">
        <v>0.19</v>
      </c>
      <c r="J561" s="79">
        <f t="shared" si="31"/>
        <v>1369.6516129032259</v>
      </c>
    </row>
    <row r="562" spans="1:10" ht="13" x14ac:dyDescent="0.25">
      <c r="A562" s="60" t="s">
        <v>3290</v>
      </c>
      <c r="B562" s="67" t="s">
        <v>3277</v>
      </c>
      <c r="C562" s="67" t="s">
        <v>3291</v>
      </c>
      <c r="D562" s="67" t="s">
        <v>1850</v>
      </c>
      <c r="E562" s="67" t="s">
        <v>3292</v>
      </c>
      <c r="F562" s="81" t="s">
        <v>1880</v>
      </c>
      <c r="G562" s="63" t="s">
        <v>74</v>
      </c>
      <c r="H562" s="72">
        <v>19827.096774193549</v>
      </c>
      <c r="I562" s="78">
        <v>0.19</v>
      </c>
      <c r="J562" s="79">
        <f t="shared" si="31"/>
        <v>23594.245161290324</v>
      </c>
    </row>
    <row r="563" spans="1:10" ht="13" x14ac:dyDescent="0.25">
      <c r="A563" s="60" t="s">
        <v>3293</v>
      </c>
      <c r="B563" s="67" t="s">
        <v>3277</v>
      </c>
      <c r="C563" s="67" t="s">
        <v>3294</v>
      </c>
      <c r="D563" s="67" t="s">
        <v>1850</v>
      </c>
      <c r="E563" s="67" t="s">
        <v>3295</v>
      </c>
      <c r="F563" s="62" t="s">
        <v>1850</v>
      </c>
      <c r="G563" s="63" t="s">
        <v>74</v>
      </c>
      <c r="H563" s="72">
        <v>383249.03225806449</v>
      </c>
      <c r="I563" s="78">
        <v>0.19</v>
      </c>
      <c r="J563" s="79">
        <f t="shared" si="31"/>
        <v>456066.34838709672</v>
      </c>
    </row>
    <row r="564" spans="1:10" ht="13" x14ac:dyDescent="0.25">
      <c r="A564" s="60" t="s">
        <v>3296</v>
      </c>
      <c r="B564" s="67" t="s">
        <v>3277</v>
      </c>
      <c r="C564" s="67" t="s">
        <v>1974</v>
      </c>
      <c r="D564" s="67" t="s">
        <v>3297</v>
      </c>
      <c r="E564" s="67" t="s">
        <v>3298</v>
      </c>
      <c r="F564" s="62" t="s">
        <v>1850</v>
      </c>
      <c r="G564" s="63" t="s">
        <v>74</v>
      </c>
      <c r="H564" s="72">
        <v>366683.87096774194</v>
      </c>
      <c r="I564" s="78">
        <v>0.19</v>
      </c>
      <c r="J564" s="79">
        <f t="shared" si="31"/>
        <v>436353.80645161291</v>
      </c>
    </row>
    <row r="565" spans="1:10" ht="13" x14ac:dyDescent="0.25">
      <c r="A565" s="60" t="s">
        <v>3299</v>
      </c>
      <c r="B565" s="67" t="s">
        <v>3277</v>
      </c>
      <c r="C565" s="67" t="s">
        <v>1888</v>
      </c>
      <c r="D565" s="67" t="s">
        <v>3300</v>
      </c>
      <c r="E565" s="67" t="s">
        <v>3301</v>
      </c>
      <c r="F565" s="62" t="s">
        <v>2175</v>
      </c>
      <c r="G565" s="63" t="s">
        <v>74</v>
      </c>
      <c r="H565" s="72">
        <v>21396.129032258064</v>
      </c>
      <c r="I565" s="78">
        <v>0.19</v>
      </c>
      <c r="J565" s="79">
        <f t="shared" si="31"/>
        <v>25461.393548387096</v>
      </c>
    </row>
    <row r="566" spans="1:10" ht="13" x14ac:dyDescent="0.25">
      <c r="A566" s="60" t="s">
        <v>3302</v>
      </c>
      <c r="B566" s="67" t="s">
        <v>3277</v>
      </c>
      <c r="C566" s="67" t="s">
        <v>1888</v>
      </c>
      <c r="D566" s="67" t="s">
        <v>1850</v>
      </c>
      <c r="E566" s="67" t="s">
        <v>3303</v>
      </c>
      <c r="F566" s="62" t="s">
        <v>1850</v>
      </c>
      <c r="G566" s="63" t="s">
        <v>74</v>
      </c>
      <c r="H566" s="72">
        <v>13037.41935483871</v>
      </c>
      <c r="I566" s="78">
        <v>0.19</v>
      </c>
      <c r="J566" s="79">
        <f t="shared" si="31"/>
        <v>15514.529032258066</v>
      </c>
    </row>
    <row r="567" spans="1:10" ht="13" x14ac:dyDescent="0.25">
      <c r="A567" s="60" t="s">
        <v>3304</v>
      </c>
      <c r="B567" s="67" t="s">
        <v>3277</v>
      </c>
      <c r="C567" s="67" t="s">
        <v>1888</v>
      </c>
      <c r="D567" s="67" t="s">
        <v>1850</v>
      </c>
      <c r="E567" s="67" t="s">
        <v>3305</v>
      </c>
      <c r="F567" s="62" t="s">
        <v>1850</v>
      </c>
      <c r="G567" s="63" t="s">
        <v>74</v>
      </c>
      <c r="H567" s="72">
        <v>48291.612903225803</v>
      </c>
      <c r="I567" s="78">
        <v>0.19</v>
      </c>
      <c r="J567" s="79">
        <f t="shared" si="31"/>
        <v>57467.019354838703</v>
      </c>
    </row>
    <row r="568" spans="1:10" ht="13" x14ac:dyDescent="0.25">
      <c r="A568" s="60" t="s">
        <v>3306</v>
      </c>
      <c r="B568" s="67" t="s">
        <v>3277</v>
      </c>
      <c r="C568" s="67" t="s">
        <v>1850</v>
      </c>
      <c r="D568" s="67" t="s">
        <v>1998</v>
      </c>
      <c r="E568" s="67" t="s">
        <v>3307</v>
      </c>
      <c r="F568" s="62" t="s">
        <v>1850</v>
      </c>
      <c r="G568" s="63" t="s">
        <v>74</v>
      </c>
      <c r="H568" s="72">
        <v>186605.16129032258</v>
      </c>
      <c r="I568" s="78">
        <v>0.19</v>
      </c>
      <c r="J568" s="79">
        <f t="shared" si="31"/>
        <v>222060.14193548387</v>
      </c>
    </row>
    <row r="569" spans="1:10" ht="13" x14ac:dyDescent="0.25">
      <c r="A569" s="60" t="s">
        <v>3308</v>
      </c>
      <c r="B569" s="67" t="s">
        <v>3277</v>
      </c>
      <c r="C569" s="67" t="s">
        <v>1850</v>
      </c>
      <c r="D569" s="80" t="s">
        <v>1880</v>
      </c>
      <c r="E569" s="67" t="s">
        <v>3309</v>
      </c>
      <c r="F569" s="81" t="s">
        <v>1880</v>
      </c>
      <c r="G569" s="63" t="s">
        <v>74</v>
      </c>
      <c r="H569" s="72">
        <v>52957.419354838705</v>
      </c>
      <c r="I569" s="78">
        <v>0.19</v>
      </c>
      <c r="J569" s="79">
        <f t="shared" si="31"/>
        <v>63019.329032258058</v>
      </c>
    </row>
    <row r="570" spans="1:10" ht="26" x14ac:dyDescent="0.25">
      <c r="A570" s="60" t="s">
        <v>3310</v>
      </c>
      <c r="B570" s="67" t="s">
        <v>3277</v>
      </c>
      <c r="C570" s="67" t="s">
        <v>1888</v>
      </c>
      <c r="D570" s="67" t="s">
        <v>1850</v>
      </c>
      <c r="E570" s="67" t="s">
        <v>3311</v>
      </c>
      <c r="F570" s="62" t="s">
        <v>3312</v>
      </c>
      <c r="G570" s="63" t="s">
        <v>74</v>
      </c>
      <c r="H570" s="72">
        <v>16717.419354838708</v>
      </c>
      <c r="I570" s="78">
        <v>0.19</v>
      </c>
      <c r="J570" s="79">
        <f t="shared" si="31"/>
        <v>19893.729032258063</v>
      </c>
    </row>
    <row r="571" spans="1:10" ht="13" x14ac:dyDescent="0.25">
      <c r="A571" s="60" t="s">
        <v>3313</v>
      </c>
      <c r="B571" s="67" t="s">
        <v>3277</v>
      </c>
      <c r="C571" s="67" t="s">
        <v>3314</v>
      </c>
      <c r="D571" s="80" t="s">
        <v>1880</v>
      </c>
      <c r="E571" s="67" t="s">
        <v>3315</v>
      </c>
      <c r="F571" s="62" t="s">
        <v>1850</v>
      </c>
      <c r="G571" s="63" t="s">
        <v>74</v>
      </c>
      <c r="H571" s="72">
        <v>109165.16129032258</v>
      </c>
      <c r="I571" s="78">
        <v>0.19</v>
      </c>
      <c r="J571" s="79">
        <f t="shared" si="31"/>
        <v>129906.54193548387</v>
      </c>
    </row>
    <row r="572" spans="1:10" ht="13" x14ac:dyDescent="0.25">
      <c r="A572" s="60" t="s">
        <v>3316</v>
      </c>
      <c r="B572" s="67" t="s">
        <v>3277</v>
      </c>
      <c r="C572" s="67" t="s">
        <v>3317</v>
      </c>
      <c r="D572" s="67" t="s">
        <v>1850</v>
      </c>
      <c r="E572" s="67" t="s">
        <v>3318</v>
      </c>
      <c r="F572" s="62" t="s">
        <v>1850</v>
      </c>
      <c r="G572" s="63" t="s">
        <v>74</v>
      </c>
      <c r="H572" s="72">
        <v>11620.645161290322</v>
      </c>
      <c r="I572" s="78">
        <v>0.19</v>
      </c>
      <c r="J572" s="79">
        <f t="shared" si="31"/>
        <v>13828.567741935483</v>
      </c>
    </row>
    <row r="573" spans="1:10" ht="13" x14ac:dyDescent="0.25">
      <c r="A573" s="60" t="s">
        <v>3319</v>
      </c>
      <c r="B573" s="67" t="s">
        <v>3277</v>
      </c>
      <c r="C573" s="67" t="s">
        <v>3314</v>
      </c>
      <c r="D573" s="67" t="s">
        <v>3320</v>
      </c>
      <c r="E573" s="67" t="s">
        <v>3321</v>
      </c>
      <c r="F573" s="62" t="s">
        <v>1850</v>
      </c>
      <c r="G573" s="63" t="s">
        <v>74</v>
      </c>
      <c r="H573" s="72">
        <v>17703.225806451614</v>
      </c>
      <c r="I573" s="78">
        <v>0.19</v>
      </c>
      <c r="J573" s="79">
        <f t="shared" si="31"/>
        <v>21066.83870967742</v>
      </c>
    </row>
    <row r="574" spans="1:10" ht="13" x14ac:dyDescent="0.25">
      <c r="A574" s="60" t="s">
        <v>3322</v>
      </c>
      <c r="B574" s="67" t="s">
        <v>3277</v>
      </c>
      <c r="C574" s="67" t="s">
        <v>3323</v>
      </c>
      <c r="D574" s="67" t="s">
        <v>1850</v>
      </c>
      <c r="E574" s="67" t="s">
        <v>3324</v>
      </c>
      <c r="F574" s="62" t="s">
        <v>1850</v>
      </c>
      <c r="G574" s="63" t="s">
        <v>74</v>
      </c>
      <c r="H574" s="72">
        <v>721.29032258064512</v>
      </c>
      <c r="I574" s="78">
        <v>0.19</v>
      </c>
      <c r="J574" s="79">
        <f t="shared" si="31"/>
        <v>858.33548387096766</v>
      </c>
    </row>
    <row r="575" spans="1:10" ht="13" x14ac:dyDescent="0.25">
      <c r="A575" s="60" t="s">
        <v>3325</v>
      </c>
      <c r="B575" s="67" t="s">
        <v>3277</v>
      </c>
      <c r="C575" s="67" t="s">
        <v>1850</v>
      </c>
      <c r="D575" s="67" t="s">
        <v>1998</v>
      </c>
      <c r="E575" s="67" t="s">
        <v>3326</v>
      </c>
      <c r="F575" s="62" t="s">
        <v>2175</v>
      </c>
      <c r="G575" s="63" t="s">
        <v>74</v>
      </c>
      <c r="H575" s="72">
        <v>5247.7419354838712</v>
      </c>
      <c r="I575" s="78">
        <v>0.19</v>
      </c>
      <c r="J575" s="79">
        <f t="shared" si="31"/>
        <v>6244.8129032258066</v>
      </c>
    </row>
    <row r="576" spans="1:10" ht="26" x14ac:dyDescent="0.25">
      <c r="A576" s="60" t="s">
        <v>3327</v>
      </c>
      <c r="B576" s="67" t="s">
        <v>3277</v>
      </c>
      <c r="C576" s="67" t="s">
        <v>1850</v>
      </c>
      <c r="D576" s="67" t="s">
        <v>1850</v>
      </c>
      <c r="E576" s="67" t="s">
        <v>3328</v>
      </c>
      <c r="F576" s="62" t="s">
        <v>2175</v>
      </c>
      <c r="G576" s="63" t="s">
        <v>74</v>
      </c>
      <c r="H576" s="72">
        <v>103500.64516129032</v>
      </c>
      <c r="I576" s="78">
        <v>0.19</v>
      </c>
      <c r="J576" s="79">
        <f t="shared" si="31"/>
        <v>123165.76774193547</v>
      </c>
    </row>
    <row r="577" spans="1:10" ht="26" x14ac:dyDescent="0.25">
      <c r="A577" s="60" t="s">
        <v>3329</v>
      </c>
      <c r="B577" s="67" t="s">
        <v>3277</v>
      </c>
      <c r="C577" s="67" t="s">
        <v>3330</v>
      </c>
      <c r="D577" s="67" t="s">
        <v>3331</v>
      </c>
      <c r="E577" s="67" t="s">
        <v>3332</v>
      </c>
      <c r="F577" s="62" t="s">
        <v>2175</v>
      </c>
      <c r="G577" s="63" t="s">
        <v>74</v>
      </c>
      <c r="H577" s="72">
        <v>15590.967741935483</v>
      </c>
      <c r="I577" s="78">
        <v>0.19</v>
      </c>
      <c r="J577" s="79">
        <f t="shared" si="31"/>
        <v>18553.251612903223</v>
      </c>
    </row>
    <row r="578" spans="1:10" ht="26" x14ac:dyDescent="0.25">
      <c r="A578" s="60" t="s">
        <v>3333</v>
      </c>
      <c r="B578" s="67" t="s">
        <v>3277</v>
      </c>
      <c r="C578" s="80" t="s">
        <v>1880</v>
      </c>
      <c r="D578" s="80" t="s">
        <v>1880</v>
      </c>
      <c r="E578" s="67" t="s">
        <v>3334</v>
      </c>
      <c r="F578" s="62" t="s">
        <v>2175</v>
      </c>
      <c r="G578" s="63" t="s">
        <v>74</v>
      </c>
      <c r="H578" s="72">
        <v>404910.96774193546</v>
      </c>
      <c r="I578" s="78">
        <v>0.19</v>
      </c>
      <c r="J578" s="79">
        <f t="shared" si="31"/>
        <v>481844.05161290319</v>
      </c>
    </row>
    <row r="579" spans="1:10" ht="13" x14ac:dyDescent="0.25">
      <c r="A579" s="60" t="s">
        <v>3335</v>
      </c>
      <c r="B579" s="67" t="s">
        <v>3277</v>
      </c>
      <c r="C579" s="80" t="s">
        <v>1880</v>
      </c>
      <c r="D579" s="67" t="s">
        <v>3336</v>
      </c>
      <c r="E579" s="67" t="s">
        <v>3337</v>
      </c>
      <c r="F579" s="62" t="s">
        <v>1850</v>
      </c>
      <c r="G579" s="63" t="s">
        <v>74</v>
      </c>
      <c r="H579" s="72">
        <v>7940.645161290322</v>
      </c>
      <c r="I579" s="78">
        <v>0.19</v>
      </c>
      <c r="J579" s="79">
        <f t="shared" si="31"/>
        <v>9449.3677419354826</v>
      </c>
    </row>
    <row r="580" spans="1:10" ht="13" x14ac:dyDescent="0.25">
      <c r="A580" s="60" t="s">
        <v>3338</v>
      </c>
      <c r="B580" s="67" t="s">
        <v>3277</v>
      </c>
      <c r="C580" s="80" t="s">
        <v>1880</v>
      </c>
      <c r="D580" s="67" t="s">
        <v>3339</v>
      </c>
      <c r="E580" s="67" t="s">
        <v>3340</v>
      </c>
      <c r="F580" s="62" t="s">
        <v>1850</v>
      </c>
      <c r="G580" s="63" t="s">
        <v>74</v>
      </c>
      <c r="H580" s="72">
        <v>224691.61290322579</v>
      </c>
      <c r="I580" s="78">
        <v>0.19</v>
      </c>
      <c r="J580" s="79">
        <f t="shared" si="31"/>
        <v>267383.0193548387</v>
      </c>
    </row>
    <row r="581" spans="1:10" ht="13" x14ac:dyDescent="0.25">
      <c r="A581" s="60" t="s">
        <v>3341</v>
      </c>
      <c r="B581" s="67" t="s">
        <v>3277</v>
      </c>
      <c r="C581" s="80" t="s">
        <v>1880</v>
      </c>
      <c r="D581" s="67" t="s">
        <v>1850</v>
      </c>
      <c r="E581" s="67" t="s">
        <v>3342</v>
      </c>
      <c r="F581" s="81" t="s">
        <v>1880</v>
      </c>
      <c r="G581" s="63" t="s">
        <v>74</v>
      </c>
      <c r="H581" s="72">
        <v>2971449.0322580645</v>
      </c>
      <c r="I581" s="78">
        <v>0.19</v>
      </c>
      <c r="J581" s="79">
        <f t="shared" si="31"/>
        <v>3536024.348387097</v>
      </c>
    </row>
    <row r="582" spans="1:10" ht="26" x14ac:dyDescent="0.25">
      <c r="A582" s="60" t="s">
        <v>3343</v>
      </c>
      <c r="B582" s="67" t="s">
        <v>3277</v>
      </c>
      <c r="C582" s="80" t="s">
        <v>1880</v>
      </c>
      <c r="D582" s="67" t="s">
        <v>3344</v>
      </c>
      <c r="E582" s="67" t="s">
        <v>3345</v>
      </c>
      <c r="F582" s="62" t="s">
        <v>1850</v>
      </c>
      <c r="G582" s="63" t="s">
        <v>74</v>
      </c>
      <c r="H582" s="72">
        <v>1592114.8387096773</v>
      </c>
      <c r="I582" s="78">
        <v>0.19</v>
      </c>
      <c r="J582" s="79">
        <f t="shared" si="31"/>
        <v>1894616.658064516</v>
      </c>
    </row>
    <row r="583" spans="1:10" ht="13" x14ac:dyDescent="0.25">
      <c r="A583" s="60" t="s">
        <v>3346</v>
      </c>
      <c r="B583" s="67" t="s">
        <v>3277</v>
      </c>
      <c r="C583" s="80" t="s">
        <v>1880</v>
      </c>
      <c r="D583" s="67" t="s">
        <v>1850</v>
      </c>
      <c r="E583" s="67" t="s">
        <v>3347</v>
      </c>
      <c r="F583" s="62" t="s">
        <v>1850</v>
      </c>
      <c r="G583" s="63" t="s">
        <v>74</v>
      </c>
      <c r="H583" s="72">
        <v>38238.709677419356</v>
      </c>
      <c r="I583" s="78">
        <v>0.19</v>
      </c>
      <c r="J583" s="79">
        <f t="shared" si="31"/>
        <v>45504.06451612903</v>
      </c>
    </row>
    <row r="584" spans="1:10" ht="13" x14ac:dyDescent="0.25">
      <c r="A584" s="60" t="s">
        <v>3348</v>
      </c>
      <c r="B584" s="67" t="s">
        <v>3277</v>
      </c>
      <c r="C584" s="80" t="s">
        <v>1880</v>
      </c>
      <c r="D584" s="67" t="s">
        <v>1850</v>
      </c>
      <c r="E584" s="67" t="s">
        <v>3349</v>
      </c>
      <c r="F584" s="62" t="s">
        <v>3350</v>
      </c>
      <c r="G584" s="63" t="s">
        <v>74</v>
      </c>
      <c r="H584" s="72">
        <v>3692.9032258064517</v>
      </c>
      <c r="I584" s="78">
        <v>0.19</v>
      </c>
      <c r="J584" s="79">
        <f t="shared" si="31"/>
        <v>4394.5548387096778</v>
      </c>
    </row>
    <row r="585" spans="1:10" ht="13" x14ac:dyDescent="0.25">
      <c r="A585" s="60" t="s">
        <v>3351</v>
      </c>
      <c r="B585" s="67" t="s">
        <v>3277</v>
      </c>
      <c r="C585" s="80" t="s">
        <v>1880</v>
      </c>
      <c r="D585" s="67" t="s">
        <v>1850</v>
      </c>
      <c r="E585" s="67" t="s">
        <v>3352</v>
      </c>
      <c r="F585" s="62" t="s">
        <v>2175</v>
      </c>
      <c r="G585" s="63" t="s">
        <v>74</v>
      </c>
      <c r="H585" s="72">
        <v>16717.419354838708</v>
      </c>
      <c r="I585" s="78">
        <v>0.19</v>
      </c>
      <c r="J585" s="79">
        <f t="shared" si="31"/>
        <v>19893.729032258063</v>
      </c>
    </row>
    <row r="586" spans="1:10" ht="13" x14ac:dyDescent="0.25">
      <c r="A586" s="60" t="s">
        <v>3353</v>
      </c>
      <c r="B586" s="67" t="s">
        <v>3277</v>
      </c>
      <c r="C586" s="67" t="s">
        <v>1899</v>
      </c>
      <c r="D586" s="67" t="s">
        <v>1899</v>
      </c>
      <c r="E586" s="67" t="s">
        <v>3354</v>
      </c>
      <c r="F586" s="62" t="s">
        <v>1850</v>
      </c>
      <c r="G586" s="63" t="s">
        <v>74</v>
      </c>
      <c r="H586" s="72">
        <v>581.93548387096769</v>
      </c>
      <c r="I586" s="78">
        <v>0.19</v>
      </c>
      <c r="J586" s="79">
        <f t="shared" si="31"/>
        <v>692.50322580645161</v>
      </c>
    </row>
    <row r="587" spans="1:10" ht="13" x14ac:dyDescent="0.25">
      <c r="A587" s="60" t="s">
        <v>3355</v>
      </c>
      <c r="B587" s="67" t="s">
        <v>3277</v>
      </c>
      <c r="C587" s="67" t="s">
        <v>1899</v>
      </c>
      <c r="D587" s="67" t="s">
        <v>1850</v>
      </c>
      <c r="E587" s="67" t="s">
        <v>3356</v>
      </c>
      <c r="F587" s="62" t="s">
        <v>1850</v>
      </c>
      <c r="G587" s="63" t="s">
        <v>74</v>
      </c>
      <c r="H587" s="72">
        <v>14731.612903225807</v>
      </c>
      <c r="I587" s="78">
        <v>0.19</v>
      </c>
      <c r="J587" s="79">
        <f t="shared" si="31"/>
        <v>17530.619354838709</v>
      </c>
    </row>
    <row r="588" spans="1:10" ht="13" x14ac:dyDescent="0.25">
      <c r="A588" s="60" t="s">
        <v>3357</v>
      </c>
      <c r="B588" s="67" t="s">
        <v>3277</v>
      </c>
      <c r="C588" s="67" t="s">
        <v>1850</v>
      </c>
      <c r="D588" s="67" t="s">
        <v>1998</v>
      </c>
      <c r="E588" s="67" t="s">
        <v>3358</v>
      </c>
      <c r="F588" s="62" t="s">
        <v>1850</v>
      </c>
      <c r="G588" s="63" t="s">
        <v>74</v>
      </c>
      <c r="H588" s="72">
        <v>998.70967741935476</v>
      </c>
      <c r="I588" s="78">
        <v>0.19</v>
      </c>
      <c r="J588" s="79">
        <f t="shared" si="31"/>
        <v>1188.4645161290323</v>
      </c>
    </row>
    <row r="589" spans="1:10" ht="13" x14ac:dyDescent="0.25">
      <c r="A589" s="60" t="s">
        <v>3359</v>
      </c>
      <c r="B589" s="67" t="s">
        <v>3277</v>
      </c>
      <c r="C589" s="67" t="s">
        <v>1850</v>
      </c>
      <c r="D589" s="67" t="s">
        <v>1850</v>
      </c>
      <c r="E589" s="67" t="s">
        <v>3360</v>
      </c>
      <c r="F589" s="62" t="s">
        <v>1850</v>
      </c>
      <c r="G589" s="63" t="s">
        <v>74</v>
      </c>
      <c r="H589" s="72">
        <v>442.58064516129031</v>
      </c>
      <c r="I589" s="78">
        <v>0.19</v>
      </c>
      <c r="J589" s="79">
        <f t="shared" si="31"/>
        <v>526.67096774193544</v>
      </c>
    </row>
    <row r="590" spans="1:10" ht="13" x14ac:dyDescent="0.25">
      <c r="A590" s="60" t="s">
        <v>3361</v>
      </c>
      <c r="B590" s="67" t="s">
        <v>3277</v>
      </c>
      <c r="C590" s="67" t="s">
        <v>3362</v>
      </c>
      <c r="D590" s="67" t="s">
        <v>3363</v>
      </c>
      <c r="E590" s="67" t="s">
        <v>3364</v>
      </c>
      <c r="F590" s="62" t="s">
        <v>1850</v>
      </c>
      <c r="G590" s="63" t="s">
        <v>74</v>
      </c>
      <c r="H590" s="72">
        <v>43335.483870967742</v>
      </c>
      <c r="I590" s="78">
        <v>0.19</v>
      </c>
      <c r="J590" s="79">
        <f t="shared" si="31"/>
        <v>51569.225806451614</v>
      </c>
    </row>
    <row r="591" spans="1:10" ht="13" x14ac:dyDescent="0.25">
      <c r="A591" s="60" t="s">
        <v>3365</v>
      </c>
      <c r="B591" s="67" t="s">
        <v>3366</v>
      </c>
      <c r="C591" s="67" t="s">
        <v>3367</v>
      </c>
      <c r="D591" s="67" t="s">
        <v>1850</v>
      </c>
      <c r="E591" s="67" t="s">
        <v>3368</v>
      </c>
      <c r="F591" s="62" t="s">
        <v>1850</v>
      </c>
      <c r="G591" s="63" t="s">
        <v>74</v>
      </c>
      <c r="H591" s="72">
        <v>27200</v>
      </c>
      <c r="I591" s="78">
        <v>0.19</v>
      </c>
      <c r="J591" s="79">
        <f t="shared" ref="J591:J618" si="32">(H591*I591)+H591</f>
        <v>32368</v>
      </c>
    </row>
    <row r="592" spans="1:10" ht="13" x14ac:dyDescent="0.25">
      <c r="A592" s="60" t="s">
        <v>3369</v>
      </c>
      <c r="B592" s="67" t="s">
        <v>3366</v>
      </c>
      <c r="C592" s="67" t="s">
        <v>3370</v>
      </c>
      <c r="D592" s="67" t="s">
        <v>3371</v>
      </c>
      <c r="E592" s="67" t="s">
        <v>3372</v>
      </c>
      <c r="F592" s="62">
        <v>1484864</v>
      </c>
      <c r="G592" s="63" t="s">
        <v>74</v>
      </c>
      <c r="H592" s="72">
        <v>336525.16129032255</v>
      </c>
      <c r="I592" s="78">
        <v>0.19</v>
      </c>
      <c r="J592" s="79">
        <f t="shared" si="32"/>
        <v>400464.94193548383</v>
      </c>
    </row>
    <row r="593" spans="1:10" ht="13" x14ac:dyDescent="0.25">
      <c r="A593" s="60" t="s">
        <v>3373</v>
      </c>
      <c r="B593" s="67" t="s">
        <v>3366</v>
      </c>
      <c r="C593" s="67" t="s">
        <v>3370</v>
      </c>
      <c r="D593" s="67" t="s">
        <v>3371</v>
      </c>
      <c r="E593" s="67" t="s">
        <v>3374</v>
      </c>
      <c r="F593" s="62">
        <v>1736115</v>
      </c>
      <c r="G593" s="63" t="s">
        <v>74</v>
      </c>
      <c r="H593" s="72">
        <v>400661.93548387097</v>
      </c>
      <c r="I593" s="78">
        <v>0.19</v>
      </c>
      <c r="J593" s="79">
        <f t="shared" si="32"/>
        <v>476787.70322580647</v>
      </c>
    </row>
    <row r="594" spans="1:10" ht="13" x14ac:dyDescent="0.25">
      <c r="A594" s="60" t="s">
        <v>3375</v>
      </c>
      <c r="B594" s="67" t="s">
        <v>3366</v>
      </c>
      <c r="C594" s="67" t="s">
        <v>1906</v>
      </c>
      <c r="D594" s="67" t="s">
        <v>1998</v>
      </c>
      <c r="E594" s="67" t="s">
        <v>3376</v>
      </c>
      <c r="F594" s="62" t="s">
        <v>2175</v>
      </c>
      <c r="G594" s="63" t="s">
        <v>74</v>
      </c>
      <c r="H594" s="72">
        <v>103500.64516129032</v>
      </c>
      <c r="I594" s="78">
        <v>0.19</v>
      </c>
      <c r="J594" s="79">
        <f t="shared" si="32"/>
        <v>123165.76774193547</v>
      </c>
    </row>
    <row r="595" spans="1:10" ht="13" x14ac:dyDescent="0.25">
      <c r="A595" s="60" t="s">
        <v>3377</v>
      </c>
      <c r="B595" s="67" t="s">
        <v>3366</v>
      </c>
      <c r="C595" s="67" t="s">
        <v>1850</v>
      </c>
      <c r="D595" s="67" t="s">
        <v>1850</v>
      </c>
      <c r="E595" s="67" t="s">
        <v>3378</v>
      </c>
      <c r="F595" s="62" t="s">
        <v>1850</v>
      </c>
      <c r="G595" s="63" t="s">
        <v>74</v>
      </c>
      <c r="H595" s="72">
        <v>153612.90322580645</v>
      </c>
      <c r="I595" s="78">
        <v>0.19</v>
      </c>
      <c r="J595" s="79">
        <f t="shared" si="32"/>
        <v>182799.3548387097</v>
      </c>
    </row>
    <row r="596" spans="1:10" ht="13" x14ac:dyDescent="0.25">
      <c r="A596" s="60" t="s">
        <v>3379</v>
      </c>
      <c r="B596" s="67" t="s">
        <v>3366</v>
      </c>
      <c r="C596" s="67" t="s">
        <v>1898</v>
      </c>
      <c r="D596" s="67" t="s">
        <v>3380</v>
      </c>
      <c r="E596" s="67" t="s">
        <v>3381</v>
      </c>
      <c r="F596" s="62" t="s">
        <v>1850</v>
      </c>
      <c r="G596" s="63" t="s">
        <v>74</v>
      </c>
      <c r="H596" s="72">
        <v>136061.93548387097</v>
      </c>
      <c r="I596" s="78">
        <v>0.19</v>
      </c>
      <c r="J596" s="79">
        <f t="shared" si="32"/>
        <v>161913.70322580644</v>
      </c>
    </row>
    <row r="597" spans="1:10" ht="13" x14ac:dyDescent="0.25">
      <c r="A597" s="60" t="s">
        <v>3382</v>
      </c>
      <c r="B597" s="67" t="s">
        <v>3366</v>
      </c>
      <c r="C597" s="67" t="s">
        <v>1850</v>
      </c>
      <c r="D597" s="67" t="s">
        <v>1850</v>
      </c>
      <c r="E597" s="67" t="s">
        <v>3383</v>
      </c>
      <c r="F597" s="62" t="s">
        <v>3384</v>
      </c>
      <c r="G597" s="63" t="s">
        <v>74</v>
      </c>
      <c r="H597" s="72">
        <v>306518.70967741933</v>
      </c>
      <c r="I597" s="78">
        <v>0.19</v>
      </c>
      <c r="J597" s="79">
        <f t="shared" si="32"/>
        <v>364757.26451612898</v>
      </c>
    </row>
    <row r="598" spans="1:10" ht="13" x14ac:dyDescent="0.25">
      <c r="A598" s="60" t="s">
        <v>3385</v>
      </c>
      <c r="B598" s="67" t="s">
        <v>3366</v>
      </c>
      <c r="C598" s="67" t="s">
        <v>3367</v>
      </c>
      <c r="D598" s="67" t="s">
        <v>3386</v>
      </c>
      <c r="E598" s="67" t="s">
        <v>3387</v>
      </c>
      <c r="F598" s="81" t="s">
        <v>1880</v>
      </c>
      <c r="G598" s="63" t="s">
        <v>74</v>
      </c>
      <c r="H598" s="72">
        <v>203877.4193548387</v>
      </c>
      <c r="I598" s="78">
        <v>0.19</v>
      </c>
      <c r="J598" s="79">
        <f t="shared" si="32"/>
        <v>242614.12903225806</v>
      </c>
    </row>
    <row r="599" spans="1:10" ht="13" x14ac:dyDescent="0.25">
      <c r="A599" s="60" t="s">
        <v>3388</v>
      </c>
      <c r="B599" s="67" t="s">
        <v>3366</v>
      </c>
      <c r="C599" s="67" t="s">
        <v>1898</v>
      </c>
      <c r="D599" s="67" t="s">
        <v>3380</v>
      </c>
      <c r="E599" s="67" t="s">
        <v>3389</v>
      </c>
      <c r="F599" s="62" t="s">
        <v>3390</v>
      </c>
      <c r="G599" s="63" t="s">
        <v>74</v>
      </c>
      <c r="H599" s="72">
        <v>449788.38709677418</v>
      </c>
      <c r="I599" s="78">
        <v>0.19</v>
      </c>
      <c r="J599" s="79">
        <f t="shared" si="32"/>
        <v>535248.18064516131</v>
      </c>
    </row>
    <row r="600" spans="1:10" ht="39" x14ac:dyDescent="0.25">
      <c r="A600" s="60" t="s">
        <v>3391</v>
      </c>
      <c r="B600" s="67" t="s">
        <v>3366</v>
      </c>
      <c r="C600" s="67" t="s">
        <v>1898</v>
      </c>
      <c r="D600" s="67" t="s">
        <v>1998</v>
      </c>
      <c r="E600" s="67" t="s">
        <v>3392</v>
      </c>
      <c r="F600" s="62" t="s">
        <v>1850</v>
      </c>
      <c r="G600" s="63" t="s">
        <v>74</v>
      </c>
      <c r="H600" s="72">
        <v>239979.35483870967</v>
      </c>
      <c r="I600" s="78">
        <v>0.19</v>
      </c>
      <c r="J600" s="79">
        <f t="shared" si="32"/>
        <v>285575.43225806451</v>
      </c>
    </row>
    <row r="601" spans="1:10" ht="13" x14ac:dyDescent="0.25">
      <c r="A601" s="60" t="s">
        <v>3393</v>
      </c>
      <c r="B601" s="67" t="s">
        <v>3366</v>
      </c>
      <c r="C601" s="67" t="s">
        <v>3394</v>
      </c>
      <c r="D601" s="67" t="s">
        <v>3395</v>
      </c>
      <c r="E601" s="67" t="s">
        <v>3396</v>
      </c>
      <c r="F601" s="62" t="s">
        <v>3397</v>
      </c>
      <c r="G601" s="63" t="s">
        <v>74</v>
      </c>
      <c r="H601" s="72">
        <v>5611024.5161290318</v>
      </c>
      <c r="I601" s="78">
        <v>0.19</v>
      </c>
      <c r="J601" s="79">
        <f t="shared" si="32"/>
        <v>6677119.174193548</v>
      </c>
    </row>
    <row r="602" spans="1:10" ht="13" x14ac:dyDescent="0.25">
      <c r="A602" s="60" t="s">
        <v>3398</v>
      </c>
      <c r="B602" s="67" t="s">
        <v>3366</v>
      </c>
      <c r="C602" s="67" t="s">
        <v>3394</v>
      </c>
      <c r="D602" s="67" t="s">
        <v>3399</v>
      </c>
      <c r="E602" s="67" t="s">
        <v>3400</v>
      </c>
      <c r="F602" s="62" t="s">
        <v>1850</v>
      </c>
      <c r="G602" s="63" t="s">
        <v>74</v>
      </c>
      <c r="H602" s="72">
        <v>212223.22580645161</v>
      </c>
      <c r="I602" s="78">
        <v>0.19</v>
      </c>
      <c r="J602" s="79">
        <f t="shared" si="32"/>
        <v>252545.63870967741</v>
      </c>
    </row>
    <row r="603" spans="1:10" ht="13" x14ac:dyDescent="0.25">
      <c r="A603" s="60" t="s">
        <v>3401</v>
      </c>
      <c r="B603" s="67" t="s">
        <v>3366</v>
      </c>
      <c r="C603" s="67" t="s">
        <v>1850</v>
      </c>
      <c r="D603" s="67" t="s">
        <v>1850</v>
      </c>
      <c r="E603" s="67" t="s">
        <v>3402</v>
      </c>
      <c r="F603" s="62" t="s">
        <v>1850</v>
      </c>
      <c r="G603" s="63" t="s">
        <v>74</v>
      </c>
      <c r="H603" s="72">
        <v>83116.129032258061</v>
      </c>
      <c r="I603" s="78">
        <v>0.19</v>
      </c>
      <c r="J603" s="79">
        <f t="shared" si="32"/>
        <v>98908.193548387091</v>
      </c>
    </row>
    <row r="604" spans="1:10" ht="13" x14ac:dyDescent="0.25">
      <c r="A604" s="60" t="s">
        <v>3403</v>
      </c>
      <c r="B604" s="67" t="s">
        <v>3366</v>
      </c>
      <c r="C604" s="67" t="s">
        <v>3404</v>
      </c>
      <c r="D604" s="67" t="s">
        <v>2752</v>
      </c>
      <c r="E604" s="67" t="s">
        <v>3405</v>
      </c>
      <c r="F604" s="62" t="s">
        <v>3406</v>
      </c>
      <c r="G604" s="63" t="s">
        <v>74</v>
      </c>
      <c r="H604" s="72">
        <v>175983.22580645161</v>
      </c>
      <c r="I604" s="78">
        <v>0.19</v>
      </c>
      <c r="J604" s="79">
        <f t="shared" si="32"/>
        <v>209420.03870967741</v>
      </c>
    </row>
    <row r="605" spans="1:10" ht="26" x14ac:dyDescent="0.25">
      <c r="A605" s="60" t="s">
        <v>3407</v>
      </c>
      <c r="B605" s="67" t="s">
        <v>3366</v>
      </c>
      <c r="C605" s="67" t="s">
        <v>3367</v>
      </c>
      <c r="D605" s="67" t="s">
        <v>3408</v>
      </c>
      <c r="E605" s="67" t="s">
        <v>3409</v>
      </c>
      <c r="F605" s="62" t="s">
        <v>3410</v>
      </c>
      <c r="G605" s="63" t="s">
        <v>74</v>
      </c>
      <c r="H605" s="72">
        <v>77730.322580645152</v>
      </c>
      <c r="I605" s="78">
        <v>0.19</v>
      </c>
      <c r="J605" s="79">
        <f t="shared" si="32"/>
        <v>92499.083870967734</v>
      </c>
    </row>
    <row r="606" spans="1:10" ht="13" x14ac:dyDescent="0.25">
      <c r="A606" s="60" t="s">
        <v>3411</v>
      </c>
      <c r="B606" s="67" t="s">
        <v>3366</v>
      </c>
      <c r="C606" s="67" t="s">
        <v>3370</v>
      </c>
      <c r="D606" s="67" t="s">
        <v>3412</v>
      </c>
      <c r="E606" s="67" t="s">
        <v>3413</v>
      </c>
      <c r="F606" s="62" t="s">
        <v>3414</v>
      </c>
      <c r="G606" s="63" t="s">
        <v>74</v>
      </c>
      <c r="H606" s="72">
        <v>1487361.2903225806</v>
      </c>
      <c r="I606" s="78">
        <v>0.19</v>
      </c>
      <c r="J606" s="79">
        <f t="shared" si="32"/>
        <v>1769959.935483871</v>
      </c>
    </row>
    <row r="607" spans="1:10" ht="13" x14ac:dyDescent="0.25">
      <c r="A607" s="60" t="s">
        <v>3415</v>
      </c>
      <c r="B607" s="67" t="s">
        <v>3366</v>
      </c>
      <c r="C607" s="67" t="s">
        <v>3370</v>
      </c>
      <c r="D607" s="67" t="s">
        <v>3412</v>
      </c>
      <c r="E607" s="67" t="s">
        <v>3416</v>
      </c>
      <c r="F607" s="62" t="s">
        <v>3417</v>
      </c>
      <c r="G607" s="63" t="s">
        <v>74</v>
      </c>
      <c r="H607" s="72">
        <v>626883.87096774194</v>
      </c>
      <c r="I607" s="78">
        <v>0.19</v>
      </c>
      <c r="J607" s="79">
        <f t="shared" si="32"/>
        <v>745991.80645161285</v>
      </c>
    </row>
    <row r="608" spans="1:10" ht="13" x14ac:dyDescent="0.25">
      <c r="A608" s="60" t="s">
        <v>3418</v>
      </c>
      <c r="B608" s="67" t="s">
        <v>3366</v>
      </c>
      <c r="C608" s="80" t="s">
        <v>1880</v>
      </c>
      <c r="D608" s="67" t="s">
        <v>3394</v>
      </c>
      <c r="E608" s="67" t="s">
        <v>3419</v>
      </c>
      <c r="F608" s="62" t="s">
        <v>3420</v>
      </c>
      <c r="G608" s="63" t="s">
        <v>74</v>
      </c>
      <c r="H608" s="72">
        <v>546903.22580645164</v>
      </c>
      <c r="I608" s="78">
        <v>0.19</v>
      </c>
      <c r="J608" s="79">
        <f t="shared" si="32"/>
        <v>650814.83870967745</v>
      </c>
    </row>
    <row r="609" spans="1:10" ht="26" x14ac:dyDescent="0.25">
      <c r="A609" s="60" t="s">
        <v>3421</v>
      </c>
      <c r="B609" s="67" t="s">
        <v>3366</v>
      </c>
      <c r="C609" s="80" t="s">
        <v>1880</v>
      </c>
      <c r="D609" s="67" t="s">
        <v>3422</v>
      </c>
      <c r="E609" s="67" t="s">
        <v>3423</v>
      </c>
      <c r="F609" s="62" t="s">
        <v>3424</v>
      </c>
      <c r="G609" s="63" t="s">
        <v>74</v>
      </c>
      <c r="H609" s="72">
        <v>256254.19354838709</v>
      </c>
      <c r="I609" s="78">
        <v>0.19</v>
      </c>
      <c r="J609" s="79">
        <f t="shared" si="32"/>
        <v>304942.49032258062</v>
      </c>
    </row>
    <row r="610" spans="1:10" ht="13" x14ac:dyDescent="0.25">
      <c r="A610" s="60" t="s">
        <v>3425</v>
      </c>
      <c r="B610" s="67" t="s">
        <v>3366</v>
      </c>
      <c r="C610" s="80" t="s">
        <v>1880</v>
      </c>
      <c r="D610" s="80" t="s">
        <v>1880</v>
      </c>
      <c r="E610" s="67" t="s">
        <v>3426</v>
      </c>
      <c r="F610" s="62" t="s">
        <v>1850</v>
      </c>
      <c r="G610" s="63" t="s">
        <v>74</v>
      </c>
      <c r="H610" s="72">
        <v>503859.35483870964</v>
      </c>
      <c r="I610" s="78">
        <v>0.19</v>
      </c>
      <c r="J610" s="79">
        <f t="shared" si="32"/>
        <v>599592.63225806446</v>
      </c>
    </row>
    <row r="611" spans="1:10" ht="13" x14ac:dyDescent="0.25">
      <c r="A611" s="60" t="s">
        <v>3427</v>
      </c>
      <c r="B611" s="67" t="s">
        <v>3366</v>
      </c>
      <c r="C611" s="80" t="s">
        <v>1880</v>
      </c>
      <c r="D611" s="67" t="s">
        <v>1850</v>
      </c>
      <c r="E611" s="67" t="s">
        <v>3428</v>
      </c>
      <c r="F611" s="81" t="s">
        <v>1880</v>
      </c>
      <c r="G611" s="63" t="s">
        <v>74</v>
      </c>
      <c r="H611" s="72">
        <v>1003886.4516129032</v>
      </c>
      <c r="I611" s="78">
        <v>0.19</v>
      </c>
      <c r="J611" s="79">
        <f t="shared" si="32"/>
        <v>1194624.8774193549</v>
      </c>
    </row>
    <row r="612" spans="1:10" ht="13" x14ac:dyDescent="0.25">
      <c r="A612" s="60" t="s">
        <v>3429</v>
      </c>
      <c r="B612" s="67" t="s">
        <v>3366</v>
      </c>
      <c r="C612" s="80" t="s">
        <v>1880</v>
      </c>
      <c r="D612" s="67" t="s">
        <v>3430</v>
      </c>
      <c r="E612" s="67" t="s">
        <v>3431</v>
      </c>
      <c r="F612" s="62" t="s">
        <v>3432</v>
      </c>
      <c r="G612" s="63" t="s">
        <v>74</v>
      </c>
      <c r="H612" s="72">
        <v>1293689.0322580645</v>
      </c>
      <c r="I612" s="78">
        <v>0.19</v>
      </c>
      <c r="J612" s="79">
        <f t="shared" si="32"/>
        <v>1539489.9483870966</v>
      </c>
    </row>
    <row r="613" spans="1:10" ht="13" x14ac:dyDescent="0.25">
      <c r="A613" s="60" t="s">
        <v>3433</v>
      </c>
      <c r="B613" s="67" t="s">
        <v>3366</v>
      </c>
      <c r="C613" s="67" t="s">
        <v>3404</v>
      </c>
      <c r="D613" s="67" t="s">
        <v>3434</v>
      </c>
      <c r="E613" s="67" t="s">
        <v>3435</v>
      </c>
      <c r="F613" s="62" t="s">
        <v>1850</v>
      </c>
      <c r="G613" s="63" t="s">
        <v>74</v>
      </c>
      <c r="H613" s="72">
        <v>682812.90322580643</v>
      </c>
      <c r="I613" s="78">
        <v>0.19</v>
      </c>
      <c r="J613" s="79">
        <f t="shared" si="32"/>
        <v>812547.3548387097</v>
      </c>
    </row>
    <row r="614" spans="1:10" ht="13" x14ac:dyDescent="0.25">
      <c r="A614" s="60" t="s">
        <v>3436</v>
      </c>
      <c r="B614" s="67" t="s">
        <v>3366</v>
      </c>
      <c r="C614" s="67" t="s">
        <v>3437</v>
      </c>
      <c r="D614" s="67" t="s">
        <v>1850</v>
      </c>
      <c r="E614" s="67" t="s">
        <v>3438</v>
      </c>
      <c r="F614" s="62" t="s">
        <v>3439</v>
      </c>
      <c r="G614" s="63" t="s">
        <v>74</v>
      </c>
      <c r="H614" s="72">
        <v>820909.67741935479</v>
      </c>
      <c r="I614" s="78">
        <v>0.19</v>
      </c>
      <c r="J614" s="79">
        <f t="shared" si="32"/>
        <v>976882.51612903224</v>
      </c>
    </row>
    <row r="615" spans="1:10" ht="13" x14ac:dyDescent="0.25">
      <c r="A615" s="60" t="s">
        <v>3440</v>
      </c>
      <c r="B615" s="67" t="s">
        <v>3366</v>
      </c>
      <c r="C615" s="67" t="s">
        <v>3437</v>
      </c>
      <c r="D615" s="67" t="s">
        <v>1850</v>
      </c>
      <c r="E615" s="67" t="s">
        <v>3441</v>
      </c>
      <c r="F615" s="62" t="s">
        <v>3442</v>
      </c>
      <c r="G615" s="63" t="s">
        <v>74</v>
      </c>
      <c r="H615" s="72">
        <v>824054.19354838703</v>
      </c>
      <c r="I615" s="78">
        <v>0.19</v>
      </c>
      <c r="J615" s="79">
        <f t="shared" si="32"/>
        <v>980624.49032258056</v>
      </c>
    </row>
    <row r="616" spans="1:10" ht="13" x14ac:dyDescent="0.25">
      <c r="A616" s="60" t="s">
        <v>3443</v>
      </c>
      <c r="B616" s="67" t="s">
        <v>3366</v>
      </c>
      <c r="C616" s="67" t="s">
        <v>3437</v>
      </c>
      <c r="D616" s="67" t="s">
        <v>1850</v>
      </c>
      <c r="E616" s="67" t="s">
        <v>3444</v>
      </c>
      <c r="F616" s="62" t="s">
        <v>3445</v>
      </c>
      <c r="G616" s="63" t="s">
        <v>74</v>
      </c>
      <c r="H616" s="72">
        <v>892283.87096774194</v>
      </c>
      <c r="I616" s="78">
        <v>0.19</v>
      </c>
      <c r="J616" s="79">
        <f t="shared" si="32"/>
        <v>1061817.8064516129</v>
      </c>
    </row>
    <row r="617" spans="1:10" ht="13" x14ac:dyDescent="0.25">
      <c r="A617" s="60" t="s">
        <v>3446</v>
      </c>
      <c r="B617" s="67" t="s">
        <v>3366</v>
      </c>
      <c r="C617" s="67" t="s">
        <v>3447</v>
      </c>
      <c r="D617" s="67" t="s">
        <v>3448</v>
      </c>
      <c r="E617" s="67" t="s">
        <v>3449</v>
      </c>
      <c r="F617" s="62" t="s">
        <v>3450</v>
      </c>
      <c r="G617" s="63" t="s">
        <v>74</v>
      </c>
      <c r="H617" s="72">
        <v>34258198.709677421</v>
      </c>
      <c r="I617" s="78">
        <v>0.19</v>
      </c>
      <c r="J617" s="79">
        <f t="shared" si="32"/>
        <v>40767256.464516133</v>
      </c>
    </row>
    <row r="618" spans="1:10" ht="13" x14ac:dyDescent="0.25">
      <c r="A618" s="60" t="s">
        <v>3451</v>
      </c>
      <c r="B618" s="67" t="s">
        <v>3366</v>
      </c>
      <c r="C618" s="67" t="s">
        <v>1898</v>
      </c>
      <c r="D618" s="67" t="s">
        <v>3452</v>
      </c>
      <c r="E618" s="67" t="s">
        <v>3453</v>
      </c>
      <c r="F618" s="62" t="s">
        <v>3452</v>
      </c>
      <c r="G618" s="63" t="s">
        <v>74</v>
      </c>
      <c r="H618" s="72">
        <v>6326525.1612903224</v>
      </c>
      <c r="I618" s="78">
        <v>0.19</v>
      </c>
      <c r="J618" s="79">
        <f t="shared" si="32"/>
        <v>7528564.9419354834</v>
      </c>
    </row>
    <row r="619" spans="1:10" ht="13" x14ac:dyDescent="0.25">
      <c r="A619" s="60" t="s">
        <v>3454</v>
      </c>
      <c r="B619" s="67" t="s">
        <v>3455</v>
      </c>
      <c r="C619" s="67" t="s">
        <v>1850</v>
      </c>
      <c r="D619" s="67" t="s">
        <v>1850</v>
      </c>
      <c r="E619" s="67" t="s">
        <v>3456</v>
      </c>
      <c r="F619" s="62" t="s">
        <v>1850</v>
      </c>
      <c r="G619" s="63" t="s">
        <v>74</v>
      </c>
      <c r="H619" s="72">
        <v>117735.48387096774</v>
      </c>
      <c r="I619" s="78">
        <v>0.19</v>
      </c>
      <c r="J619" s="79">
        <f t="shared" ref="J619:J623" si="33">(H619*I619)+H619</f>
        <v>140105.22580645161</v>
      </c>
    </row>
    <row r="620" spans="1:10" ht="13" x14ac:dyDescent="0.25">
      <c r="A620" s="60" t="s">
        <v>3457</v>
      </c>
      <c r="B620" s="67" t="s">
        <v>3458</v>
      </c>
      <c r="C620" s="67" t="s">
        <v>3459</v>
      </c>
      <c r="D620" s="67" t="s">
        <v>1850</v>
      </c>
      <c r="E620" s="67" t="s">
        <v>3460</v>
      </c>
      <c r="F620" s="62" t="s">
        <v>1850</v>
      </c>
      <c r="G620" s="63" t="s">
        <v>74</v>
      </c>
      <c r="H620" s="72">
        <v>12055.483870967742</v>
      </c>
      <c r="I620" s="78">
        <v>0.19</v>
      </c>
      <c r="J620" s="79">
        <f t="shared" si="33"/>
        <v>14346.025806451613</v>
      </c>
    </row>
    <row r="621" spans="1:10" ht="13" x14ac:dyDescent="0.25">
      <c r="A621" s="60" t="s">
        <v>3461</v>
      </c>
      <c r="B621" s="67" t="s">
        <v>3462</v>
      </c>
      <c r="C621" s="67" t="s">
        <v>1850</v>
      </c>
      <c r="D621" s="67" t="s">
        <v>3463</v>
      </c>
      <c r="E621" s="67" t="s">
        <v>3464</v>
      </c>
      <c r="F621" s="62" t="s">
        <v>3463</v>
      </c>
      <c r="G621" s="63" t="s">
        <v>74</v>
      </c>
      <c r="H621" s="72">
        <v>218565.16129032258</v>
      </c>
      <c r="I621" s="78">
        <v>0.19</v>
      </c>
      <c r="J621" s="79">
        <f t="shared" si="33"/>
        <v>260092.54193548387</v>
      </c>
    </row>
    <row r="622" spans="1:10" ht="26" x14ac:dyDescent="0.25">
      <c r="A622" s="60" t="s">
        <v>3465</v>
      </c>
      <c r="B622" s="67" t="s">
        <v>3466</v>
      </c>
      <c r="C622" s="67" t="s">
        <v>2155</v>
      </c>
      <c r="D622" s="67" t="s">
        <v>3467</v>
      </c>
      <c r="E622" s="67" t="s">
        <v>3468</v>
      </c>
      <c r="F622" s="62" t="s">
        <v>3467</v>
      </c>
      <c r="G622" s="63" t="s">
        <v>74</v>
      </c>
      <c r="H622" s="72">
        <v>747228.38709677418</v>
      </c>
      <c r="I622" s="78">
        <v>0.19</v>
      </c>
      <c r="J622" s="79">
        <f t="shared" si="33"/>
        <v>889201.78064516129</v>
      </c>
    </row>
    <row r="623" spans="1:10" ht="13" x14ac:dyDescent="0.25">
      <c r="A623" s="60" t="s">
        <v>3469</v>
      </c>
      <c r="B623" s="67" t="s">
        <v>3466</v>
      </c>
      <c r="C623" s="67" t="s">
        <v>1850</v>
      </c>
      <c r="D623" s="67" t="s">
        <v>3467</v>
      </c>
      <c r="E623" s="67" t="s">
        <v>3470</v>
      </c>
      <c r="F623" s="62" t="s">
        <v>3467</v>
      </c>
      <c r="G623" s="63" t="s">
        <v>74</v>
      </c>
      <c r="H623" s="72">
        <v>1406763.8709677418</v>
      </c>
      <c r="I623" s="78">
        <v>0.19</v>
      </c>
      <c r="J623" s="79">
        <f t="shared" si="33"/>
        <v>1674049.0064516128</v>
      </c>
    </row>
    <row r="624" spans="1:10" ht="13" x14ac:dyDescent="0.25">
      <c r="A624" s="60" t="s">
        <v>3471</v>
      </c>
      <c r="B624" s="67" t="s">
        <v>3472</v>
      </c>
      <c r="C624" s="67" t="s">
        <v>3473</v>
      </c>
      <c r="D624" s="67" t="s">
        <v>1850</v>
      </c>
      <c r="E624" s="67" t="s">
        <v>3474</v>
      </c>
      <c r="F624" s="62" t="s">
        <v>3475</v>
      </c>
      <c r="G624" s="63" t="s">
        <v>74</v>
      </c>
      <c r="H624" s="72">
        <v>655348.38709677418</v>
      </c>
      <c r="I624" s="78">
        <v>0.19</v>
      </c>
      <c r="J624" s="79">
        <f t="shared" ref="J624:J636" si="34">(H624*I624)+H624</f>
        <v>779864.58064516122</v>
      </c>
    </row>
    <row r="625" spans="1:10" ht="13" x14ac:dyDescent="0.25">
      <c r="A625" s="60" t="s">
        <v>3476</v>
      </c>
      <c r="B625" s="67" t="s">
        <v>3472</v>
      </c>
      <c r="C625" s="80" t="s">
        <v>1880</v>
      </c>
      <c r="D625" s="67" t="s">
        <v>3477</v>
      </c>
      <c r="E625" s="67" t="s">
        <v>3478</v>
      </c>
      <c r="F625" s="62" t="s">
        <v>2175</v>
      </c>
      <c r="G625" s="63" t="s">
        <v>74</v>
      </c>
      <c r="H625" s="72">
        <v>5690739.3548387093</v>
      </c>
      <c r="I625" s="78">
        <v>0.19</v>
      </c>
      <c r="J625" s="79">
        <f t="shared" si="34"/>
        <v>6771979.8322580643</v>
      </c>
    </row>
    <row r="626" spans="1:10" ht="26" x14ac:dyDescent="0.25">
      <c r="A626" s="60" t="s">
        <v>3479</v>
      </c>
      <c r="B626" s="67" t="s">
        <v>3472</v>
      </c>
      <c r="C626" s="67" t="s">
        <v>1850</v>
      </c>
      <c r="D626" s="67" t="s">
        <v>1850</v>
      </c>
      <c r="E626" s="67" t="s">
        <v>3480</v>
      </c>
      <c r="F626" s="62" t="s">
        <v>3481</v>
      </c>
      <c r="G626" s="63" t="s">
        <v>74</v>
      </c>
      <c r="H626" s="72">
        <v>287993.54838709679</v>
      </c>
      <c r="I626" s="78">
        <v>0.19</v>
      </c>
      <c r="J626" s="79">
        <f t="shared" si="34"/>
        <v>342712.32258064521</v>
      </c>
    </row>
    <row r="627" spans="1:10" ht="13" x14ac:dyDescent="0.25">
      <c r="A627" s="60" t="s">
        <v>3482</v>
      </c>
      <c r="B627" s="67" t="s">
        <v>3472</v>
      </c>
      <c r="C627" s="67" t="s">
        <v>3483</v>
      </c>
      <c r="D627" s="67" t="s">
        <v>3484</v>
      </c>
      <c r="E627" s="67" t="s">
        <v>3485</v>
      </c>
      <c r="F627" s="62" t="s">
        <v>3484</v>
      </c>
      <c r="G627" s="63" t="s">
        <v>74</v>
      </c>
      <c r="H627" s="72">
        <v>167210.32258064515</v>
      </c>
      <c r="I627" s="78">
        <v>0.19</v>
      </c>
      <c r="J627" s="79">
        <f t="shared" si="34"/>
        <v>198980.28387096775</v>
      </c>
    </row>
    <row r="628" spans="1:10" ht="26" x14ac:dyDescent="0.25">
      <c r="A628" s="60" t="s">
        <v>3486</v>
      </c>
      <c r="B628" s="67" t="s">
        <v>3472</v>
      </c>
      <c r="C628" s="67" t="s">
        <v>3487</v>
      </c>
      <c r="D628" s="67" t="s">
        <v>3488</v>
      </c>
      <c r="E628" s="67" t="s">
        <v>3489</v>
      </c>
      <c r="F628" s="62" t="s">
        <v>3488</v>
      </c>
      <c r="G628" s="63" t="s">
        <v>74</v>
      </c>
      <c r="H628" s="72">
        <v>369265.80645161291</v>
      </c>
      <c r="I628" s="78">
        <v>0.19</v>
      </c>
      <c r="J628" s="79">
        <f t="shared" si="34"/>
        <v>439426.30967741937</v>
      </c>
    </row>
    <row r="629" spans="1:10" ht="13" x14ac:dyDescent="0.25">
      <c r="A629" s="60" t="s">
        <v>3490</v>
      </c>
      <c r="B629" s="67" t="s">
        <v>3472</v>
      </c>
      <c r="C629" s="67" t="s">
        <v>3491</v>
      </c>
      <c r="D629" s="67" t="s">
        <v>3491</v>
      </c>
      <c r="E629" s="67" t="s">
        <v>3492</v>
      </c>
      <c r="F629" s="62" t="s">
        <v>1850</v>
      </c>
      <c r="G629" s="63" t="s">
        <v>74</v>
      </c>
      <c r="H629" s="72">
        <v>423731.61290322582</v>
      </c>
      <c r="I629" s="78">
        <v>0.19</v>
      </c>
      <c r="J629" s="79">
        <f t="shared" si="34"/>
        <v>504240.61935483874</v>
      </c>
    </row>
    <row r="630" spans="1:10" ht="13" x14ac:dyDescent="0.25">
      <c r="A630" s="60" t="s">
        <v>3493</v>
      </c>
      <c r="B630" s="67" t="s">
        <v>3472</v>
      </c>
      <c r="C630" s="67" t="s">
        <v>2155</v>
      </c>
      <c r="D630" s="67" t="s">
        <v>3494</v>
      </c>
      <c r="E630" s="67" t="s">
        <v>3495</v>
      </c>
      <c r="F630" s="62" t="s">
        <v>3496</v>
      </c>
      <c r="G630" s="63" t="s">
        <v>74</v>
      </c>
      <c r="H630" s="72">
        <v>3001832.2580645159</v>
      </c>
      <c r="I630" s="78">
        <v>0.19</v>
      </c>
      <c r="J630" s="79">
        <f t="shared" si="34"/>
        <v>3572180.3870967738</v>
      </c>
    </row>
    <row r="631" spans="1:10" ht="26" x14ac:dyDescent="0.25">
      <c r="A631" s="60" t="s">
        <v>3497</v>
      </c>
      <c r="B631" s="67" t="s">
        <v>3472</v>
      </c>
      <c r="C631" s="67" t="s">
        <v>1850</v>
      </c>
      <c r="D631" s="67" t="s">
        <v>1850</v>
      </c>
      <c r="E631" s="67" t="s">
        <v>3498</v>
      </c>
      <c r="F631" s="62" t="s">
        <v>1850</v>
      </c>
      <c r="G631" s="63" t="s">
        <v>74</v>
      </c>
      <c r="H631" s="72">
        <v>1391321.2903225806</v>
      </c>
      <c r="I631" s="78">
        <v>0.19</v>
      </c>
      <c r="J631" s="79">
        <f t="shared" si="34"/>
        <v>1655672.3354838709</v>
      </c>
    </row>
    <row r="632" spans="1:10" ht="13" x14ac:dyDescent="0.25">
      <c r="A632" s="60" t="s">
        <v>3499</v>
      </c>
      <c r="B632" s="67" t="s">
        <v>3472</v>
      </c>
      <c r="C632" s="67" t="s">
        <v>1850</v>
      </c>
      <c r="D632" s="67" t="s">
        <v>3500</v>
      </c>
      <c r="E632" s="67" t="s">
        <v>3501</v>
      </c>
      <c r="F632" s="62" t="s">
        <v>3500</v>
      </c>
      <c r="G632" s="63" t="s">
        <v>74</v>
      </c>
      <c r="H632" s="72">
        <v>1318440</v>
      </c>
      <c r="I632" s="78">
        <v>0.19</v>
      </c>
      <c r="J632" s="79">
        <f t="shared" si="34"/>
        <v>1568943.6</v>
      </c>
    </row>
    <row r="633" spans="1:10" ht="13" x14ac:dyDescent="0.25">
      <c r="A633" s="60" t="s">
        <v>3502</v>
      </c>
      <c r="B633" s="67" t="s">
        <v>3472</v>
      </c>
      <c r="C633" s="67" t="s">
        <v>1850</v>
      </c>
      <c r="D633" s="67" t="s">
        <v>1850</v>
      </c>
      <c r="E633" s="67" t="s">
        <v>3503</v>
      </c>
      <c r="F633" s="62" t="s">
        <v>1850</v>
      </c>
      <c r="G633" s="63" t="s">
        <v>74</v>
      </c>
      <c r="H633" s="72">
        <v>1318440</v>
      </c>
      <c r="I633" s="78">
        <v>0.19</v>
      </c>
      <c r="J633" s="79">
        <f t="shared" si="34"/>
        <v>1568943.6</v>
      </c>
    </row>
    <row r="634" spans="1:10" ht="26" x14ac:dyDescent="0.25">
      <c r="A634" s="60" t="s">
        <v>3504</v>
      </c>
      <c r="B634" s="67" t="s">
        <v>3472</v>
      </c>
      <c r="C634" s="67" t="s">
        <v>1850</v>
      </c>
      <c r="D634" s="67" t="s">
        <v>1850</v>
      </c>
      <c r="E634" s="67" t="s">
        <v>3505</v>
      </c>
      <c r="F634" s="62" t="s">
        <v>1850</v>
      </c>
      <c r="G634" s="63" t="s">
        <v>74</v>
      </c>
      <c r="H634" s="72">
        <v>932792.25806451612</v>
      </c>
      <c r="I634" s="78">
        <v>0.19</v>
      </c>
      <c r="J634" s="79">
        <f t="shared" si="34"/>
        <v>1110022.7870967742</v>
      </c>
    </row>
    <row r="635" spans="1:10" ht="13" x14ac:dyDescent="0.25">
      <c r="A635" s="60" t="s">
        <v>3506</v>
      </c>
      <c r="B635" s="67" t="s">
        <v>3472</v>
      </c>
      <c r="C635" s="67" t="s">
        <v>1850</v>
      </c>
      <c r="D635" s="67" t="s">
        <v>1850</v>
      </c>
      <c r="E635" s="67" t="s">
        <v>3507</v>
      </c>
      <c r="F635" s="62" t="s">
        <v>3508</v>
      </c>
      <c r="G635" s="63" t="s">
        <v>74</v>
      </c>
      <c r="H635" s="72">
        <v>1085970.3225806451</v>
      </c>
      <c r="I635" s="78">
        <v>0.19</v>
      </c>
      <c r="J635" s="79">
        <f t="shared" si="34"/>
        <v>1292304.6838709677</v>
      </c>
    </row>
    <row r="636" spans="1:10" ht="13" x14ac:dyDescent="0.25">
      <c r="A636" s="60" t="s">
        <v>3509</v>
      </c>
      <c r="B636" s="67" t="s">
        <v>3472</v>
      </c>
      <c r="C636" s="67" t="s">
        <v>1898</v>
      </c>
      <c r="D636" s="67" t="s">
        <v>3510</v>
      </c>
      <c r="E636" s="67" t="s">
        <v>3511</v>
      </c>
      <c r="F636" s="62" t="s">
        <v>3510</v>
      </c>
      <c r="G636" s="63" t="s">
        <v>74</v>
      </c>
      <c r="H636" s="72">
        <v>1424401.2903225806</v>
      </c>
      <c r="I636" s="78">
        <v>0.19</v>
      </c>
      <c r="J636" s="79">
        <f t="shared" si="34"/>
        <v>1695037.5354838709</v>
      </c>
    </row>
    <row r="637" spans="1:10" ht="13" x14ac:dyDescent="0.25">
      <c r="A637" s="60" t="s">
        <v>3512</v>
      </c>
      <c r="B637" s="67" t="s">
        <v>3513</v>
      </c>
      <c r="C637" s="67" t="s">
        <v>1850</v>
      </c>
      <c r="D637" s="67" t="s">
        <v>1850</v>
      </c>
      <c r="E637" s="67" t="s">
        <v>3514</v>
      </c>
      <c r="F637" s="62" t="s">
        <v>1850</v>
      </c>
      <c r="G637" s="63" t="s">
        <v>74</v>
      </c>
      <c r="H637" s="72">
        <v>1167.741935483871</v>
      </c>
      <c r="I637" s="78">
        <v>0.19</v>
      </c>
      <c r="J637" s="79">
        <f t="shared" ref="J637:J638" si="35">(H637*I637)+H637</f>
        <v>1389.6129032258063</v>
      </c>
    </row>
    <row r="638" spans="1:10" ht="13" x14ac:dyDescent="0.25">
      <c r="A638" s="60" t="s">
        <v>3515</v>
      </c>
      <c r="B638" s="67" t="s">
        <v>3516</v>
      </c>
      <c r="C638" s="67" t="s">
        <v>1850</v>
      </c>
      <c r="D638" s="67" t="s">
        <v>3517</v>
      </c>
      <c r="E638" s="67" t="s">
        <v>3518</v>
      </c>
      <c r="F638" s="62" t="s">
        <v>3517</v>
      </c>
      <c r="G638" s="63" t="s">
        <v>74</v>
      </c>
      <c r="H638" s="72">
        <v>2655770.3225806449</v>
      </c>
      <c r="I638" s="78">
        <v>0.19</v>
      </c>
      <c r="J638" s="79">
        <f t="shared" si="35"/>
        <v>3160366.6838709675</v>
      </c>
    </row>
    <row r="639" spans="1:10" ht="13" x14ac:dyDescent="0.25">
      <c r="A639" s="60" t="s">
        <v>3519</v>
      </c>
      <c r="B639" s="67" t="s">
        <v>3520</v>
      </c>
      <c r="C639" s="67" t="s">
        <v>1850</v>
      </c>
      <c r="D639" s="67" t="s">
        <v>3521</v>
      </c>
      <c r="E639" s="67" t="s">
        <v>3522</v>
      </c>
      <c r="F639" s="62" t="s">
        <v>3521</v>
      </c>
      <c r="G639" s="63" t="s">
        <v>74</v>
      </c>
      <c r="H639" s="72">
        <v>103009.03225806452</v>
      </c>
      <c r="I639" s="78">
        <v>0.19</v>
      </c>
      <c r="J639" s="79">
        <f t="shared" ref="J639" si="36">(H639*I639)+H639</f>
        <v>122580.74838709677</v>
      </c>
    </row>
    <row r="640" spans="1:10" ht="13" x14ac:dyDescent="0.25">
      <c r="A640" s="60" t="s">
        <v>3523</v>
      </c>
      <c r="B640" s="67" t="s">
        <v>3524</v>
      </c>
      <c r="C640" s="67" t="s">
        <v>1898</v>
      </c>
      <c r="D640" s="67" t="s">
        <v>1850</v>
      </c>
      <c r="E640" s="67" t="s">
        <v>3525</v>
      </c>
      <c r="F640" s="62" t="s">
        <v>1850</v>
      </c>
      <c r="G640" s="63" t="s">
        <v>74</v>
      </c>
      <c r="H640" s="72">
        <v>608206.45161290315</v>
      </c>
      <c r="I640" s="78">
        <v>0.19</v>
      </c>
      <c r="J640" s="79">
        <f t="shared" ref="J640:J703" si="37">(H640*I640)+H640</f>
        <v>723765.67741935479</v>
      </c>
    </row>
    <row r="641" spans="1:10" ht="13" x14ac:dyDescent="0.25">
      <c r="A641" s="60" t="s">
        <v>3526</v>
      </c>
      <c r="B641" s="67" t="s">
        <v>3524</v>
      </c>
      <c r="C641" s="67" t="s">
        <v>1898</v>
      </c>
      <c r="D641" s="67" t="s">
        <v>3527</v>
      </c>
      <c r="E641" s="67" t="s">
        <v>3528</v>
      </c>
      <c r="F641" s="62" t="s">
        <v>3529</v>
      </c>
      <c r="G641" s="63" t="s">
        <v>74</v>
      </c>
      <c r="H641" s="72">
        <v>86796.129032258061</v>
      </c>
      <c r="I641" s="78">
        <v>0.19</v>
      </c>
      <c r="J641" s="79">
        <f t="shared" si="37"/>
        <v>103287.39354838709</v>
      </c>
    </row>
    <row r="642" spans="1:10" ht="13" x14ac:dyDescent="0.25">
      <c r="A642" s="60" t="s">
        <v>3530</v>
      </c>
      <c r="B642" s="67" t="s">
        <v>3524</v>
      </c>
      <c r="C642" s="67" t="s">
        <v>1898</v>
      </c>
      <c r="D642" s="67" t="s">
        <v>3531</v>
      </c>
      <c r="E642" s="67" t="s">
        <v>3532</v>
      </c>
      <c r="F642" s="62" t="s">
        <v>3533</v>
      </c>
      <c r="G642" s="63" t="s">
        <v>74</v>
      </c>
      <c r="H642" s="72">
        <v>15730.322580645161</v>
      </c>
      <c r="I642" s="78">
        <v>0.19</v>
      </c>
      <c r="J642" s="79">
        <f t="shared" si="37"/>
        <v>18719.083870967741</v>
      </c>
    </row>
    <row r="643" spans="1:10" ht="13" x14ac:dyDescent="0.25">
      <c r="A643" s="60" t="s">
        <v>3534</v>
      </c>
      <c r="B643" s="67" t="s">
        <v>3524</v>
      </c>
      <c r="C643" s="67" t="s">
        <v>3535</v>
      </c>
      <c r="D643" s="67" t="s">
        <v>3536</v>
      </c>
      <c r="E643" s="67" t="s">
        <v>3537</v>
      </c>
      <c r="F643" s="62" t="s">
        <v>3538</v>
      </c>
      <c r="G643" s="63" t="s">
        <v>74</v>
      </c>
      <c r="H643" s="72">
        <v>2445510.9677419355</v>
      </c>
      <c r="I643" s="78">
        <v>0.19</v>
      </c>
      <c r="J643" s="79">
        <f t="shared" si="37"/>
        <v>2910158.0516129034</v>
      </c>
    </row>
    <row r="644" spans="1:10" ht="13" x14ac:dyDescent="0.25">
      <c r="A644" s="60" t="s">
        <v>3539</v>
      </c>
      <c r="B644" s="67" t="s">
        <v>3524</v>
      </c>
      <c r="C644" s="67" t="s">
        <v>3535</v>
      </c>
      <c r="D644" s="67" t="s">
        <v>3540</v>
      </c>
      <c r="E644" s="67" t="s">
        <v>3541</v>
      </c>
      <c r="F644" s="62" t="s">
        <v>3542</v>
      </c>
      <c r="G644" s="63" t="s">
        <v>74</v>
      </c>
      <c r="H644" s="72">
        <v>55790.967741935485</v>
      </c>
      <c r="I644" s="78">
        <v>0.19</v>
      </c>
      <c r="J644" s="79">
        <f t="shared" si="37"/>
        <v>66391.25161290323</v>
      </c>
    </row>
    <row r="645" spans="1:10" ht="13" x14ac:dyDescent="0.25">
      <c r="A645" s="60" t="s">
        <v>3543</v>
      </c>
      <c r="B645" s="67" t="s">
        <v>3524</v>
      </c>
      <c r="C645" s="67" t="s">
        <v>3535</v>
      </c>
      <c r="D645" s="67" t="s">
        <v>3544</v>
      </c>
      <c r="E645" s="67" t="s">
        <v>3545</v>
      </c>
      <c r="F645" s="62" t="s">
        <v>3546</v>
      </c>
      <c r="G645" s="63" t="s">
        <v>74</v>
      </c>
      <c r="H645" s="72">
        <v>1095210.3225806451</v>
      </c>
      <c r="I645" s="78">
        <v>0.19</v>
      </c>
      <c r="J645" s="79">
        <f t="shared" si="37"/>
        <v>1303300.2838709676</v>
      </c>
    </row>
    <row r="646" spans="1:10" ht="13" x14ac:dyDescent="0.25">
      <c r="A646" s="60" t="s">
        <v>3547</v>
      </c>
      <c r="B646" s="67" t="s">
        <v>3524</v>
      </c>
      <c r="C646" s="67" t="s">
        <v>3535</v>
      </c>
      <c r="D646" s="67" t="s">
        <v>3544</v>
      </c>
      <c r="E646" s="67" t="s">
        <v>3548</v>
      </c>
      <c r="F646" s="62" t="s">
        <v>3549</v>
      </c>
      <c r="G646" s="63" t="s">
        <v>74</v>
      </c>
      <c r="H646" s="72">
        <v>170886.45161290321</v>
      </c>
      <c r="I646" s="78">
        <v>0.19</v>
      </c>
      <c r="J646" s="79">
        <f t="shared" si="37"/>
        <v>203354.87741935483</v>
      </c>
    </row>
    <row r="647" spans="1:10" ht="13" x14ac:dyDescent="0.25">
      <c r="A647" s="60" t="s">
        <v>3550</v>
      </c>
      <c r="B647" s="67" t="s">
        <v>3524</v>
      </c>
      <c r="C647" s="67" t="s">
        <v>3535</v>
      </c>
      <c r="D647" s="67" t="s">
        <v>3544</v>
      </c>
      <c r="E647" s="67" t="s">
        <v>3551</v>
      </c>
      <c r="F647" s="62" t="s">
        <v>3552</v>
      </c>
      <c r="G647" s="63" t="s">
        <v>74</v>
      </c>
      <c r="H647" s="72">
        <v>203877.4193548387</v>
      </c>
      <c r="I647" s="78">
        <v>0.19</v>
      </c>
      <c r="J647" s="79">
        <f t="shared" si="37"/>
        <v>242614.12903225806</v>
      </c>
    </row>
    <row r="648" spans="1:10" ht="39" x14ac:dyDescent="0.25">
      <c r="A648" s="60" t="s">
        <v>3553</v>
      </c>
      <c r="B648" s="67" t="s">
        <v>3524</v>
      </c>
      <c r="C648" s="67" t="s">
        <v>3554</v>
      </c>
      <c r="D648" s="67" t="s">
        <v>3555</v>
      </c>
      <c r="E648" s="67" t="s">
        <v>3556</v>
      </c>
      <c r="F648" s="62">
        <v>44432101</v>
      </c>
      <c r="G648" s="63" t="s">
        <v>74</v>
      </c>
      <c r="H648" s="72">
        <v>468326.45161290321</v>
      </c>
      <c r="I648" s="78">
        <v>0.19</v>
      </c>
      <c r="J648" s="79">
        <f t="shared" si="37"/>
        <v>557308.47741935484</v>
      </c>
    </row>
    <row r="649" spans="1:10" ht="13" x14ac:dyDescent="0.25">
      <c r="A649" s="60" t="s">
        <v>3557</v>
      </c>
      <c r="B649" s="67" t="s">
        <v>3524</v>
      </c>
      <c r="C649" s="67" t="s">
        <v>3554</v>
      </c>
      <c r="D649" s="67" t="s">
        <v>3558</v>
      </c>
      <c r="E649" s="67" t="s">
        <v>3559</v>
      </c>
      <c r="F649" s="62">
        <v>44564301</v>
      </c>
      <c r="G649" s="63" t="s">
        <v>74</v>
      </c>
      <c r="H649" s="72">
        <v>457717.41935483867</v>
      </c>
      <c r="I649" s="78">
        <v>0.19</v>
      </c>
      <c r="J649" s="79">
        <f t="shared" si="37"/>
        <v>544683.72903225804</v>
      </c>
    </row>
    <row r="650" spans="1:10" ht="13" x14ac:dyDescent="0.25">
      <c r="A650" s="60" t="s">
        <v>3560</v>
      </c>
      <c r="B650" s="67" t="s">
        <v>3524</v>
      </c>
      <c r="C650" s="67" t="s">
        <v>1898</v>
      </c>
      <c r="D650" s="67" t="s">
        <v>3561</v>
      </c>
      <c r="E650" s="67" t="s">
        <v>3562</v>
      </c>
      <c r="F650" s="62" t="s">
        <v>3563</v>
      </c>
      <c r="G650" s="63" t="s">
        <v>74</v>
      </c>
      <c r="H650" s="72">
        <v>479794.83870967739</v>
      </c>
      <c r="I650" s="78">
        <v>0.19</v>
      </c>
      <c r="J650" s="79">
        <f t="shared" si="37"/>
        <v>570955.8580645161</v>
      </c>
    </row>
    <row r="651" spans="1:10" ht="13" x14ac:dyDescent="0.25">
      <c r="A651" s="60" t="s">
        <v>3564</v>
      </c>
      <c r="B651" s="67" t="s">
        <v>3524</v>
      </c>
      <c r="C651" s="67" t="s">
        <v>1898</v>
      </c>
      <c r="D651" s="67" t="s">
        <v>3565</v>
      </c>
      <c r="E651" s="67" t="s">
        <v>3566</v>
      </c>
      <c r="F651" s="62" t="s">
        <v>3567</v>
      </c>
      <c r="G651" s="63" t="s">
        <v>74</v>
      </c>
      <c r="H651" s="72">
        <v>465354.83870967739</v>
      </c>
      <c r="I651" s="78">
        <v>0.19</v>
      </c>
      <c r="J651" s="79">
        <f t="shared" si="37"/>
        <v>553772.25806451612</v>
      </c>
    </row>
    <row r="652" spans="1:10" ht="13" x14ac:dyDescent="0.25">
      <c r="A652" s="60" t="s">
        <v>3568</v>
      </c>
      <c r="B652" s="67" t="s">
        <v>3524</v>
      </c>
      <c r="C652" s="67" t="s">
        <v>3554</v>
      </c>
      <c r="D652" s="67" t="s">
        <v>3569</v>
      </c>
      <c r="E652" s="67" t="s">
        <v>3570</v>
      </c>
      <c r="F652" s="62">
        <v>91659903</v>
      </c>
      <c r="G652" s="63" t="s">
        <v>74</v>
      </c>
      <c r="H652" s="72">
        <v>2578019.3548387098</v>
      </c>
      <c r="I652" s="78">
        <v>0.19</v>
      </c>
      <c r="J652" s="79">
        <f t="shared" si="37"/>
        <v>3067843.0322580645</v>
      </c>
    </row>
    <row r="653" spans="1:10" ht="13" x14ac:dyDescent="0.25">
      <c r="A653" s="60" t="s">
        <v>3571</v>
      </c>
      <c r="B653" s="67" t="s">
        <v>3524</v>
      </c>
      <c r="C653" s="67" t="s">
        <v>1898</v>
      </c>
      <c r="D653" s="67" t="s">
        <v>3561</v>
      </c>
      <c r="E653" s="67" t="s">
        <v>3572</v>
      </c>
      <c r="F653" s="62" t="s">
        <v>3573</v>
      </c>
      <c r="G653" s="63" t="s">
        <v>74</v>
      </c>
      <c r="H653" s="72">
        <v>2777914.8387096776</v>
      </c>
      <c r="I653" s="78">
        <v>0.19</v>
      </c>
      <c r="J653" s="79">
        <f t="shared" si="37"/>
        <v>3305718.6580645163</v>
      </c>
    </row>
    <row r="654" spans="1:10" ht="13" x14ac:dyDescent="0.25">
      <c r="A654" s="60" t="s">
        <v>3574</v>
      </c>
      <c r="B654" s="67" t="s">
        <v>3524</v>
      </c>
      <c r="C654" s="67" t="s">
        <v>1850</v>
      </c>
      <c r="D654" s="67" t="s">
        <v>1850</v>
      </c>
      <c r="E654" s="67" t="s">
        <v>3575</v>
      </c>
      <c r="F654" s="81" t="s">
        <v>1880</v>
      </c>
      <c r="G654" s="63" t="s">
        <v>74</v>
      </c>
      <c r="H654" s="72">
        <v>61734.193548387098</v>
      </c>
      <c r="I654" s="78">
        <v>0.19</v>
      </c>
      <c r="J654" s="79">
        <f t="shared" si="37"/>
        <v>73463.690322580645</v>
      </c>
    </row>
    <row r="655" spans="1:10" ht="13" x14ac:dyDescent="0.25">
      <c r="A655" s="60" t="s">
        <v>3576</v>
      </c>
      <c r="B655" s="67" t="s">
        <v>3524</v>
      </c>
      <c r="C655" s="67" t="s">
        <v>1898</v>
      </c>
      <c r="D655" s="67" t="s">
        <v>3577</v>
      </c>
      <c r="E655" s="67" t="s">
        <v>3578</v>
      </c>
      <c r="F655" s="62" t="s">
        <v>3579</v>
      </c>
      <c r="G655" s="63" t="s">
        <v>74</v>
      </c>
      <c r="H655" s="72">
        <v>100529.03225806452</v>
      </c>
      <c r="I655" s="78">
        <v>0.19</v>
      </c>
      <c r="J655" s="79">
        <f t="shared" si="37"/>
        <v>119629.54838709677</v>
      </c>
    </row>
    <row r="656" spans="1:10" ht="13" x14ac:dyDescent="0.25">
      <c r="A656" s="60" t="s">
        <v>3580</v>
      </c>
      <c r="B656" s="67" t="s">
        <v>3524</v>
      </c>
      <c r="C656" s="67" t="s">
        <v>1898</v>
      </c>
      <c r="D656" s="67" t="s">
        <v>3577</v>
      </c>
      <c r="E656" s="67" t="s">
        <v>3581</v>
      </c>
      <c r="F656" s="62" t="s">
        <v>3582</v>
      </c>
      <c r="G656" s="63" t="s">
        <v>74</v>
      </c>
      <c r="H656" s="72">
        <v>26061.935483870966</v>
      </c>
      <c r="I656" s="78">
        <v>0.19</v>
      </c>
      <c r="J656" s="79">
        <f t="shared" si="37"/>
        <v>31013.70322580645</v>
      </c>
    </row>
    <row r="657" spans="1:10" ht="13" x14ac:dyDescent="0.25">
      <c r="A657" s="60" t="s">
        <v>3583</v>
      </c>
      <c r="B657" s="67" t="s">
        <v>3524</v>
      </c>
      <c r="C657" s="67" t="s">
        <v>1898</v>
      </c>
      <c r="D657" s="67" t="s">
        <v>3531</v>
      </c>
      <c r="E657" s="67" t="s">
        <v>3584</v>
      </c>
      <c r="F657" s="62" t="s">
        <v>3585</v>
      </c>
      <c r="G657" s="63" t="s">
        <v>74</v>
      </c>
      <c r="H657" s="72">
        <v>886818.06451612897</v>
      </c>
      <c r="I657" s="78">
        <v>0.19</v>
      </c>
      <c r="J657" s="79">
        <f t="shared" si="37"/>
        <v>1055313.4967741934</v>
      </c>
    </row>
    <row r="658" spans="1:10" ht="13" x14ac:dyDescent="0.25">
      <c r="A658" s="60" t="s">
        <v>3586</v>
      </c>
      <c r="B658" s="67" t="s">
        <v>3524</v>
      </c>
      <c r="C658" s="67" t="s">
        <v>1898</v>
      </c>
      <c r="D658" s="67" t="s">
        <v>1998</v>
      </c>
      <c r="E658" s="67" t="s">
        <v>3587</v>
      </c>
      <c r="F658" s="81" t="s">
        <v>1880</v>
      </c>
      <c r="G658" s="63" t="s">
        <v>74</v>
      </c>
      <c r="H658" s="72">
        <v>64705.806451612902</v>
      </c>
      <c r="I658" s="78">
        <v>0.19</v>
      </c>
      <c r="J658" s="79">
        <f t="shared" si="37"/>
        <v>76999.909677419346</v>
      </c>
    </row>
    <row r="659" spans="1:10" ht="13" x14ac:dyDescent="0.25">
      <c r="A659" s="60" t="s">
        <v>3588</v>
      </c>
      <c r="B659" s="67" t="s">
        <v>3524</v>
      </c>
      <c r="C659" s="67" t="s">
        <v>3554</v>
      </c>
      <c r="D659" s="67" t="s">
        <v>3589</v>
      </c>
      <c r="E659" s="67" t="s">
        <v>3590</v>
      </c>
      <c r="F659" s="62" t="s">
        <v>1850</v>
      </c>
      <c r="G659" s="63" t="s">
        <v>74</v>
      </c>
      <c r="H659" s="72">
        <v>507121.29032258061</v>
      </c>
      <c r="I659" s="78">
        <v>0.19</v>
      </c>
      <c r="J659" s="79">
        <f t="shared" si="37"/>
        <v>603474.33548387093</v>
      </c>
    </row>
    <row r="660" spans="1:10" ht="13" x14ac:dyDescent="0.25">
      <c r="A660" s="60" t="s">
        <v>3591</v>
      </c>
      <c r="B660" s="67" t="s">
        <v>3524</v>
      </c>
      <c r="C660" s="67" t="s">
        <v>1898</v>
      </c>
      <c r="D660" s="67" t="s">
        <v>3592</v>
      </c>
      <c r="E660" s="67" t="s">
        <v>3593</v>
      </c>
      <c r="F660" s="62" t="s">
        <v>1850</v>
      </c>
      <c r="G660" s="63" t="s">
        <v>74</v>
      </c>
      <c r="H660" s="72">
        <v>542085.16129032255</v>
      </c>
      <c r="I660" s="78">
        <v>0.19</v>
      </c>
      <c r="J660" s="79">
        <f t="shared" si="37"/>
        <v>645081.34193548386</v>
      </c>
    </row>
    <row r="661" spans="1:10" ht="13" x14ac:dyDescent="0.25">
      <c r="A661" s="60" t="s">
        <v>3594</v>
      </c>
      <c r="B661" s="67" t="s">
        <v>3524</v>
      </c>
      <c r="C661" s="67" t="s">
        <v>1898</v>
      </c>
      <c r="D661" s="67" t="s">
        <v>3595</v>
      </c>
      <c r="E661" s="67" t="s">
        <v>3596</v>
      </c>
      <c r="F661" s="62" t="s">
        <v>3597</v>
      </c>
      <c r="G661" s="63" t="s">
        <v>74</v>
      </c>
      <c r="H661" s="72">
        <v>261211.61290322579</v>
      </c>
      <c r="I661" s="78">
        <v>0.19</v>
      </c>
      <c r="J661" s="79">
        <f t="shared" si="37"/>
        <v>310841.81935483869</v>
      </c>
    </row>
    <row r="662" spans="1:10" ht="26" x14ac:dyDescent="0.25">
      <c r="A662" s="60" t="s">
        <v>3598</v>
      </c>
      <c r="B662" s="67" t="s">
        <v>3524</v>
      </c>
      <c r="C662" s="67" t="s">
        <v>3599</v>
      </c>
      <c r="D662" s="67" t="s">
        <v>3600</v>
      </c>
      <c r="E662" s="67" t="s">
        <v>3601</v>
      </c>
      <c r="F662" s="62" t="s">
        <v>3602</v>
      </c>
      <c r="G662" s="63" t="s">
        <v>74</v>
      </c>
      <c r="H662" s="72">
        <v>1276692.9032258063</v>
      </c>
      <c r="I662" s="78">
        <v>0.19</v>
      </c>
      <c r="J662" s="79">
        <f t="shared" si="37"/>
        <v>1519264.5548387095</v>
      </c>
    </row>
    <row r="663" spans="1:10" ht="13" x14ac:dyDescent="0.25">
      <c r="A663" s="60" t="s">
        <v>3603</v>
      </c>
      <c r="B663" s="67" t="s">
        <v>3524</v>
      </c>
      <c r="C663" s="67" t="s">
        <v>3589</v>
      </c>
      <c r="D663" s="67" t="s">
        <v>1850</v>
      </c>
      <c r="E663" s="67" t="s">
        <v>3604</v>
      </c>
      <c r="F663" s="62">
        <v>1497824</v>
      </c>
      <c r="G663" s="63" t="s">
        <v>74</v>
      </c>
      <c r="H663" s="72">
        <v>469464.51612903224</v>
      </c>
      <c r="I663" s="78">
        <v>0.19</v>
      </c>
      <c r="J663" s="79">
        <f t="shared" si="37"/>
        <v>558662.77419354836</v>
      </c>
    </row>
    <row r="664" spans="1:10" ht="13" x14ac:dyDescent="0.25">
      <c r="A664" s="60" t="s">
        <v>3605</v>
      </c>
      <c r="B664" s="67" t="s">
        <v>3524</v>
      </c>
      <c r="C664" s="67" t="s">
        <v>3599</v>
      </c>
      <c r="D664" s="67" t="s">
        <v>3600</v>
      </c>
      <c r="E664" s="67" t="s">
        <v>3606</v>
      </c>
      <c r="F664" s="62">
        <v>86091</v>
      </c>
      <c r="G664" s="63" t="s">
        <v>74</v>
      </c>
      <c r="H664" s="72">
        <v>2967047.7419354836</v>
      </c>
      <c r="I664" s="78">
        <v>0.19</v>
      </c>
      <c r="J664" s="79">
        <f t="shared" si="37"/>
        <v>3530786.8129032254</v>
      </c>
    </row>
    <row r="665" spans="1:10" ht="13" x14ac:dyDescent="0.25">
      <c r="A665" s="60" t="s">
        <v>3607</v>
      </c>
      <c r="B665" s="67" t="s">
        <v>3524</v>
      </c>
      <c r="C665" s="67" t="s">
        <v>1850</v>
      </c>
      <c r="D665" s="67" t="s">
        <v>1850</v>
      </c>
      <c r="E665" s="67" t="s">
        <v>3608</v>
      </c>
      <c r="F665" s="62" t="s">
        <v>1850</v>
      </c>
      <c r="G665" s="63" t="s">
        <v>74</v>
      </c>
      <c r="H665" s="72">
        <v>136909.67741935485</v>
      </c>
      <c r="I665" s="78">
        <v>0.19</v>
      </c>
      <c r="J665" s="79">
        <f t="shared" si="37"/>
        <v>162922.51612903227</v>
      </c>
    </row>
    <row r="666" spans="1:10" ht="13" x14ac:dyDescent="0.25">
      <c r="A666" s="60" t="s">
        <v>3609</v>
      </c>
      <c r="B666" s="67" t="s">
        <v>3524</v>
      </c>
      <c r="C666" s="67" t="s">
        <v>1850</v>
      </c>
      <c r="D666" s="67" t="s">
        <v>1850</v>
      </c>
      <c r="E666" s="67" t="s">
        <v>3610</v>
      </c>
      <c r="F666" s="62" t="s">
        <v>1850</v>
      </c>
      <c r="G666" s="63" t="s">
        <v>74</v>
      </c>
      <c r="H666" s="72">
        <v>49708.38709677419</v>
      </c>
      <c r="I666" s="78">
        <v>0.19</v>
      </c>
      <c r="J666" s="79">
        <f t="shared" si="37"/>
        <v>59152.980645161282</v>
      </c>
    </row>
    <row r="667" spans="1:10" ht="13" x14ac:dyDescent="0.25">
      <c r="A667" s="60" t="s">
        <v>3611</v>
      </c>
      <c r="B667" s="67" t="s">
        <v>3524</v>
      </c>
      <c r="C667" s="67" t="s">
        <v>1850</v>
      </c>
      <c r="D667" s="67" t="s">
        <v>1850</v>
      </c>
      <c r="E667" s="67" t="s">
        <v>3612</v>
      </c>
      <c r="F667" s="62" t="s">
        <v>1850</v>
      </c>
      <c r="G667" s="63" t="s">
        <v>74</v>
      </c>
      <c r="H667" s="72">
        <v>141588.38709677418</v>
      </c>
      <c r="I667" s="78">
        <v>0.19</v>
      </c>
      <c r="J667" s="79">
        <f t="shared" si="37"/>
        <v>168490.18064516128</v>
      </c>
    </row>
    <row r="668" spans="1:10" ht="13" x14ac:dyDescent="0.25">
      <c r="A668" s="60" t="s">
        <v>3613</v>
      </c>
      <c r="B668" s="67" t="s">
        <v>3524</v>
      </c>
      <c r="C668" s="67" t="s">
        <v>3614</v>
      </c>
      <c r="D668" s="67" t="s">
        <v>1850</v>
      </c>
      <c r="E668" s="67" t="s">
        <v>3615</v>
      </c>
      <c r="F668" s="62" t="s">
        <v>1850</v>
      </c>
      <c r="G668" s="63" t="s">
        <v>74</v>
      </c>
      <c r="H668" s="72">
        <v>38656.774193548386</v>
      </c>
      <c r="I668" s="78">
        <v>0.19</v>
      </c>
      <c r="J668" s="79">
        <f t="shared" si="37"/>
        <v>46001.561290322577</v>
      </c>
    </row>
    <row r="669" spans="1:10" ht="13" x14ac:dyDescent="0.25">
      <c r="A669" s="60" t="s">
        <v>3616</v>
      </c>
      <c r="B669" s="67" t="s">
        <v>3524</v>
      </c>
      <c r="C669" s="67" t="s">
        <v>1850</v>
      </c>
      <c r="D669" s="67" t="s">
        <v>1850</v>
      </c>
      <c r="E669" s="67" t="s">
        <v>3617</v>
      </c>
      <c r="F669" s="62" t="s">
        <v>1850</v>
      </c>
      <c r="G669" s="63" t="s">
        <v>74</v>
      </c>
      <c r="H669" s="72">
        <v>21243.870967741936</v>
      </c>
      <c r="I669" s="78">
        <v>0.19</v>
      </c>
      <c r="J669" s="79">
        <f t="shared" si="37"/>
        <v>25280.206451612903</v>
      </c>
    </row>
    <row r="670" spans="1:10" ht="13" x14ac:dyDescent="0.25">
      <c r="A670" s="60" t="s">
        <v>3618</v>
      </c>
      <c r="B670" s="67" t="s">
        <v>3524</v>
      </c>
      <c r="C670" s="67" t="s">
        <v>1850</v>
      </c>
      <c r="D670" s="67" t="s">
        <v>3619</v>
      </c>
      <c r="E670" s="67" t="s">
        <v>3620</v>
      </c>
      <c r="F670" s="62" t="s">
        <v>1850</v>
      </c>
      <c r="G670" s="63" t="s">
        <v>74</v>
      </c>
      <c r="H670" s="72">
        <v>46028.38709677419</v>
      </c>
      <c r="I670" s="78">
        <v>0.19</v>
      </c>
      <c r="J670" s="79">
        <f t="shared" si="37"/>
        <v>54773.780645161285</v>
      </c>
    </row>
    <row r="671" spans="1:10" ht="13" x14ac:dyDescent="0.25">
      <c r="A671" s="60" t="s">
        <v>3621</v>
      </c>
      <c r="B671" s="67" t="s">
        <v>3524</v>
      </c>
      <c r="C671" s="67" t="s">
        <v>1850</v>
      </c>
      <c r="D671" s="67" t="s">
        <v>1850</v>
      </c>
      <c r="E671" s="67" t="s">
        <v>3622</v>
      </c>
      <c r="F671" s="62" t="s">
        <v>1850</v>
      </c>
      <c r="G671" s="63" t="s">
        <v>74</v>
      </c>
      <c r="H671" s="72">
        <v>23936.774193548386</v>
      </c>
      <c r="I671" s="78">
        <v>0.19</v>
      </c>
      <c r="J671" s="79">
        <f t="shared" si="37"/>
        <v>28484.761290322582</v>
      </c>
    </row>
    <row r="672" spans="1:10" ht="13" x14ac:dyDescent="0.25">
      <c r="A672" s="60" t="s">
        <v>3623</v>
      </c>
      <c r="B672" s="67" t="s">
        <v>3524</v>
      </c>
      <c r="C672" s="67" t="s">
        <v>3614</v>
      </c>
      <c r="D672" s="67" t="s">
        <v>1850</v>
      </c>
      <c r="E672" s="67" t="s">
        <v>3624</v>
      </c>
      <c r="F672" s="62" t="s">
        <v>1850</v>
      </c>
      <c r="G672" s="63" t="s">
        <v>74</v>
      </c>
      <c r="H672" s="72">
        <v>29602.580645161288</v>
      </c>
      <c r="I672" s="78">
        <v>0.19</v>
      </c>
      <c r="J672" s="79">
        <f t="shared" si="37"/>
        <v>35227.070967741936</v>
      </c>
    </row>
    <row r="673" spans="1:10" ht="13" x14ac:dyDescent="0.25">
      <c r="A673" s="60" t="s">
        <v>3625</v>
      </c>
      <c r="B673" s="67" t="s">
        <v>3524</v>
      </c>
      <c r="C673" s="67" t="s">
        <v>1850</v>
      </c>
      <c r="D673" s="67" t="s">
        <v>1850</v>
      </c>
      <c r="E673" s="67" t="s">
        <v>3626</v>
      </c>
      <c r="F673" s="81" t="s">
        <v>1880</v>
      </c>
      <c r="G673" s="63" t="s">
        <v>74</v>
      </c>
      <c r="H673" s="72">
        <v>337802.58064516127</v>
      </c>
      <c r="I673" s="78">
        <v>0.19</v>
      </c>
      <c r="J673" s="79">
        <f t="shared" si="37"/>
        <v>401985.07096774189</v>
      </c>
    </row>
    <row r="674" spans="1:10" ht="26" x14ac:dyDescent="0.25">
      <c r="A674" s="60" t="s">
        <v>3627</v>
      </c>
      <c r="B674" s="67" t="s">
        <v>3524</v>
      </c>
      <c r="C674" s="67" t="s">
        <v>1850</v>
      </c>
      <c r="D674" s="67" t="s">
        <v>1850</v>
      </c>
      <c r="E674" s="67" t="s">
        <v>3628</v>
      </c>
      <c r="F674" s="62" t="s">
        <v>3629</v>
      </c>
      <c r="G674" s="63" t="s">
        <v>74</v>
      </c>
      <c r="H674" s="72">
        <v>57371.612903225803</v>
      </c>
      <c r="I674" s="78">
        <v>0.19</v>
      </c>
      <c r="J674" s="79">
        <f t="shared" si="37"/>
        <v>68272.2193548387</v>
      </c>
    </row>
    <row r="675" spans="1:10" ht="13" x14ac:dyDescent="0.25">
      <c r="A675" s="60" t="s">
        <v>3630</v>
      </c>
      <c r="B675" s="67" t="s">
        <v>3524</v>
      </c>
      <c r="C675" s="67" t="s">
        <v>3535</v>
      </c>
      <c r="D675" s="67" t="s">
        <v>3540</v>
      </c>
      <c r="E675" s="67" t="s">
        <v>3631</v>
      </c>
      <c r="F675" s="62" t="s">
        <v>3632</v>
      </c>
      <c r="G675" s="63" t="s">
        <v>74</v>
      </c>
      <c r="H675" s="72">
        <v>46876.129032258061</v>
      </c>
      <c r="I675" s="78">
        <v>0.19</v>
      </c>
      <c r="J675" s="79">
        <f t="shared" si="37"/>
        <v>55782.593548387093</v>
      </c>
    </row>
    <row r="676" spans="1:10" ht="13" x14ac:dyDescent="0.25">
      <c r="A676" s="60" t="s">
        <v>3633</v>
      </c>
      <c r="B676" s="67" t="s">
        <v>3524</v>
      </c>
      <c r="C676" s="67" t="s">
        <v>1898</v>
      </c>
      <c r="D676" s="67" t="s">
        <v>3634</v>
      </c>
      <c r="E676" s="67" t="s">
        <v>3635</v>
      </c>
      <c r="F676" s="62" t="s">
        <v>3636</v>
      </c>
      <c r="G676" s="63" t="s">
        <v>74</v>
      </c>
      <c r="H676" s="72">
        <v>385082.58064516127</v>
      </c>
      <c r="I676" s="78">
        <v>0.19</v>
      </c>
      <c r="J676" s="79">
        <f t="shared" si="37"/>
        <v>458248.2709677419</v>
      </c>
    </row>
    <row r="677" spans="1:10" ht="13" x14ac:dyDescent="0.25">
      <c r="A677" s="60" t="s">
        <v>3637</v>
      </c>
      <c r="B677" s="67" t="s">
        <v>3524</v>
      </c>
      <c r="C677" s="67" t="s">
        <v>1898</v>
      </c>
      <c r="D677" s="67" t="s">
        <v>3638</v>
      </c>
      <c r="E677" s="67" t="s">
        <v>3639</v>
      </c>
      <c r="F677" s="62" t="s">
        <v>3640</v>
      </c>
      <c r="G677" s="63" t="s">
        <v>74</v>
      </c>
      <c r="H677" s="72">
        <v>1081894.1935483871</v>
      </c>
      <c r="I677" s="78">
        <v>0.19</v>
      </c>
      <c r="J677" s="79">
        <f t="shared" si="37"/>
        <v>1287454.0903225807</v>
      </c>
    </row>
    <row r="678" spans="1:10" ht="13" x14ac:dyDescent="0.25">
      <c r="A678" s="60" t="s">
        <v>3641</v>
      </c>
      <c r="B678" s="67" t="s">
        <v>3524</v>
      </c>
      <c r="C678" s="67" t="s">
        <v>1898</v>
      </c>
      <c r="D678" s="67" t="s">
        <v>3642</v>
      </c>
      <c r="E678" s="67" t="s">
        <v>3643</v>
      </c>
      <c r="F678" s="62" t="s">
        <v>3644</v>
      </c>
      <c r="G678" s="63" t="s">
        <v>74</v>
      </c>
      <c r="H678" s="72">
        <v>75757.419354838712</v>
      </c>
      <c r="I678" s="78">
        <v>0.19</v>
      </c>
      <c r="J678" s="79">
        <f t="shared" si="37"/>
        <v>90151.329032258072</v>
      </c>
    </row>
    <row r="679" spans="1:10" ht="13" x14ac:dyDescent="0.25">
      <c r="A679" s="60" t="s">
        <v>3645</v>
      </c>
      <c r="B679" s="67" t="s">
        <v>3524</v>
      </c>
      <c r="C679" s="67" t="s">
        <v>3535</v>
      </c>
      <c r="D679" s="67" t="s">
        <v>3540</v>
      </c>
      <c r="E679" s="67" t="s">
        <v>3646</v>
      </c>
      <c r="F679" s="62" t="s">
        <v>3647</v>
      </c>
      <c r="G679" s="63" t="s">
        <v>74</v>
      </c>
      <c r="H679" s="72">
        <v>62441.290322580644</v>
      </c>
      <c r="I679" s="78">
        <v>0.19</v>
      </c>
      <c r="J679" s="79">
        <f t="shared" si="37"/>
        <v>74305.135483870967</v>
      </c>
    </row>
    <row r="680" spans="1:10" ht="13" x14ac:dyDescent="0.25">
      <c r="A680" s="60" t="s">
        <v>3648</v>
      </c>
      <c r="B680" s="67" t="s">
        <v>3524</v>
      </c>
      <c r="C680" s="67" t="s">
        <v>1898</v>
      </c>
      <c r="D680" s="67" t="s">
        <v>3561</v>
      </c>
      <c r="E680" s="67" t="s">
        <v>3649</v>
      </c>
      <c r="F680" s="62" t="s">
        <v>3650</v>
      </c>
      <c r="G680" s="63" t="s">
        <v>74</v>
      </c>
      <c r="H680" s="72">
        <v>86656.774193548379</v>
      </c>
      <c r="I680" s="78">
        <v>0.19</v>
      </c>
      <c r="J680" s="79">
        <f t="shared" si="37"/>
        <v>103121.56129032257</v>
      </c>
    </row>
    <row r="681" spans="1:10" ht="13" x14ac:dyDescent="0.25">
      <c r="A681" s="60" t="s">
        <v>3651</v>
      </c>
      <c r="B681" s="67" t="s">
        <v>3524</v>
      </c>
      <c r="C681" s="67" t="s">
        <v>1898</v>
      </c>
      <c r="D681" s="67" t="s">
        <v>3561</v>
      </c>
      <c r="E681" s="67" t="s">
        <v>3652</v>
      </c>
      <c r="F681" s="62" t="s">
        <v>3653</v>
      </c>
      <c r="G681" s="63" t="s">
        <v>74</v>
      </c>
      <c r="H681" s="72">
        <v>101098.06451612903</v>
      </c>
      <c r="I681" s="78">
        <v>0.19</v>
      </c>
      <c r="J681" s="79">
        <f t="shared" si="37"/>
        <v>120306.69677419355</v>
      </c>
    </row>
    <row r="682" spans="1:10" ht="13" x14ac:dyDescent="0.25">
      <c r="A682" s="60" t="s">
        <v>3654</v>
      </c>
      <c r="B682" s="67" t="s">
        <v>3524</v>
      </c>
      <c r="C682" s="67" t="s">
        <v>1898</v>
      </c>
      <c r="D682" s="67" t="s">
        <v>1998</v>
      </c>
      <c r="E682" s="67" t="s">
        <v>3655</v>
      </c>
      <c r="F682" s="62" t="s">
        <v>3656</v>
      </c>
      <c r="G682" s="63" t="s">
        <v>74</v>
      </c>
      <c r="H682" s="72">
        <v>581727.74193548388</v>
      </c>
      <c r="I682" s="78">
        <v>0.19</v>
      </c>
      <c r="J682" s="79">
        <f t="shared" si="37"/>
        <v>692256.01290322584</v>
      </c>
    </row>
    <row r="683" spans="1:10" ht="13" x14ac:dyDescent="0.25">
      <c r="A683" s="60" t="s">
        <v>3657</v>
      </c>
      <c r="B683" s="67" t="s">
        <v>3524</v>
      </c>
      <c r="C683" s="67" t="s">
        <v>1898</v>
      </c>
      <c r="D683" s="67" t="s">
        <v>1998</v>
      </c>
      <c r="E683" s="67" t="s">
        <v>3655</v>
      </c>
      <c r="F683" s="62" t="s">
        <v>3656</v>
      </c>
      <c r="G683" s="63" t="s">
        <v>74</v>
      </c>
      <c r="H683" s="72">
        <v>1177783.2258064516</v>
      </c>
      <c r="I683" s="78">
        <v>0.19</v>
      </c>
      <c r="J683" s="79">
        <f t="shared" si="37"/>
        <v>1401562.0387096775</v>
      </c>
    </row>
    <row r="684" spans="1:10" ht="13" x14ac:dyDescent="0.25">
      <c r="A684" s="60" t="s">
        <v>3658</v>
      </c>
      <c r="B684" s="67" t="s">
        <v>3524</v>
      </c>
      <c r="C684" s="67" t="s">
        <v>3535</v>
      </c>
      <c r="D684" s="67" t="s">
        <v>3540</v>
      </c>
      <c r="E684" s="67" t="s">
        <v>3659</v>
      </c>
      <c r="F684" s="62" t="s">
        <v>3660</v>
      </c>
      <c r="G684" s="63" t="s">
        <v>74</v>
      </c>
      <c r="H684" s="72">
        <v>561344.51612903224</v>
      </c>
      <c r="I684" s="78">
        <v>0.19</v>
      </c>
      <c r="J684" s="79">
        <f t="shared" si="37"/>
        <v>667999.97419354832</v>
      </c>
    </row>
    <row r="685" spans="1:10" ht="13" x14ac:dyDescent="0.25">
      <c r="A685" s="60" t="s">
        <v>3661</v>
      </c>
      <c r="B685" s="67" t="s">
        <v>3524</v>
      </c>
      <c r="C685" s="67" t="s">
        <v>1898</v>
      </c>
      <c r="D685" s="67" t="s">
        <v>3565</v>
      </c>
      <c r="E685" s="67" t="s">
        <v>3662</v>
      </c>
      <c r="F685" s="62" t="s">
        <v>3663</v>
      </c>
      <c r="G685" s="63" t="s">
        <v>74</v>
      </c>
      <c r="H685" s="72">
        <v>1210863.2258064516</v>
      </c>
      <c r="I685" s="78">
        <v>0.19</v>
      </c>
      <c r="J685" s="79">
        <f t="shared" si="37"/>
        <v>1440927.2387096775</v>
      </c>
    </row>
    <row r="686" spans="1:10" ht="13" x14ac:dyDescent="0.25">
      <c r="A686" s="60" t="s">
        <v>3664</v>
      </c>
      <c r="B686" s="67" t="s">
        <v>3524</v>
      </c>
      <c r="C686" s="67" t="s">
        <v>1898</v>
      </c>
      <c r="D686" s="67" t="s">
        <v>3565</v>
      </c>
      <c r="E686" s="67" t="s">
        <v>3665</v>
      </c>
      <c r="F686" s="62" t="s">
        <v>3666</v>
      </c>
      <c r="G686" s="63" t="s">
        <v>74</v>
      </c>
      <c r="H686" s="72">
        <v>316988.38709677418</v>
      </c>
      <c r="I686" s="78">
        <v>0.19</v>
      </c>
      <c r="J686" s="79">
        <f t="shared" si="37"/>
        <v>377216.18064516131</v>
      </c>
    </row>
    <row r="687" spans="1:10" ht="13" x14ac:dyDescent="0.25">
      <c r="A687" s="60" t="s">
        <v>3667</v>
      </c>
      <c r="B687" s="67" t="s">
        <v>3524</v>
      </c>
      <c r="C687" s="80" t="s">
        <v>1880</v>
      </c>
      <c r="D687" s="67" t="s">
        <v>1850</v>
      </c>
      <c r="E687" s="67" t="s">
        <v>3668</v>
      </c>
      <c r="F687" s="62" t="s">
        <v>1850</v>
      </c>
      <c r="G687" s="63" t="s">
        <v>74</v>
      </c>
      <c r="H687" s="72">
        <v>438318.70967741933</v>
      </c>
      <c r="I687" s="78">
        <v>0.19</v>
      </c>
      <c r="J687" s="79">
        <f t="shared" si="37"/>
        <v>521599.26451612904</v>
      </c>
    </row>
    <row r="688" spans="1:10" ht="13" x14ac:dyDescent="0.25">
      <c r="A688" s="60" t="s">
        <v>3669</v>
      </c>
      <c r="B688" s="67" t="s">
        <v>3524</v>
      </c>
      <c r="C688" s="80" t="s">
        <v>1880</v>
      </c>
      <c r="D688" s="67" t="s">
        <v>3540</v>
      </c>
      <c r="E688" s="67" t="s">
        <v>3670</v>
      </c>
      <c r="F688" s="62" t="s">
        <v>3671</v>
      </c>
      <c r="G688" s="63" t="s">
        <v>74</v>
      </c>
      <c r="H688" s="72">
        <v>39086.451612903227</v>
      </c>
      <c r="I688" s="78">
        <v>0.19</v>
      </c>
      <c r="J688" s="79">
        <f t="shared" si="37"/>
        <v>46512.877419354838</v>
      </c>
    </row>
    <row r="689" spans="1:10" ht="13" x14ac:dyDescent="0.25">
      <c r="A689" s="60" t="s">
        <v>3672</v>
      </c>
      <c r="B689" s="67" t="s">
        <v>3524</v>
      </c>
      <c r="C689" s="80" t="s">
        <v>1880</v>
      </c>
      <c r="D689" s="67" t="s">
        <v>3531</v>
      </c>
      <c r="E689" s="67" t="s">
        <v>3673</v>
      </c>
      <c r="F689" s="62" t="s">
        <v>3674</v>
      </c>
      <c r="G689" s="63" t="s">
        <v>74</v>
      </c>
      <c r="H689" s="72">
        <v>91892.903225806454</v>
      </c>
      <c r="I689" s="78">
        <v>0.19</v>
      </c>
      <c r="J689" s="79">
        <f t="shared" si="37"/>
        <v>109352.55483870968</v>
      </c>
    </row>
    <row r="690" spans="1:10" ht="13" x14ac:dyDescent="0.25">
      <c r="A690" s="60" t="s">
        <v>3675</v>
      </c>
      <c r="B690" s="67" t="s">
        <v>3524</v>
      </c>
      <c r="C690" s="80" t="s">
        <v>1880</v>
      </c>
      <c r="D690" s="67" t="s">
        <v>3561</v>
      </c>
      <c r="E690" s="67" t="s">
        <v>3676</v>
      </c>
      <c r="F690" s="62" t="s">
        <v>3677</v>
      </c>
      <c r="G690" s="63" t="s">
        <v>74</v>
      </c>
      <c r="H690" s="72">
        <v>538974.19354838703</v>
      </c>
      <c r="I690" s="78">
        <v>0.19</v>
      </c>
      <c r="J690" s="79">
        <f t="shared" si="37"/>
        <v>641379.29032258061</v>
      </c>
    </row>
    <row r="691" spans="1:10" ht="13" x14ac:dyDescent="0.25">
      <c r="A691" s="60" t="s">
        <v>3678</v>
      </c>
      <c r="B691" s="67" t="s">
        <v>3524</v>
      </c>
      <c r="C691" s="80" t="s">
        <v>1880</v>
      </c>
      <c r="D691" s="67" t="s">
        <v>1850</v>
      </c>
      <c r="E691" s="67" t="s">
        <v>3679</v>
      </c>
      <c r="F691" s="62" t="s">
        <v>1850</v>
      </c>
      <c r="G691" s="63" t="s">
        <v>74</v>
      </c>
      <c r="H691" s="72">
        <v>27756.129032258064</v>
      </c>
      <c r="I691" s="78">
        <v>0.19</v>
      </c>
      <c r="J691" s="79">
        <f t="shared" si="37"/>
        <v>33029.793548387097</v>
      </c>
    </row>
    <row r="692" spans="1:10" ht="13" x14ac:dyDescent="0.25">
      <c r="A692" s="60" t="s">
        <v>3680</v>
      </c>
      <c r="B692" s="67" t="s">
        <v>3524</v>
      </c>
      <c r="C692" s="80" t="s">
        <v>1880</v>
      </c>
      <c r="D692" s="67" t="s">
        <v>3681</v>
      </c>
      <c r="E692" s="67" t="s">
        <v>3682</v>
      </c>
      <c r="F692" s="62" t="s">
        <v>3683</v>
      </c>
      <c r="G692" s="63" t="s">
        <v>74</v>
      </c>
      <c r="H692" s="72">
        <v>207836.12903225806</v>
      </c>
      <c r="I692" s="78">
        <v>0.19</v>
      </c>
      <c r="J692" s="79">
        <f t="shared" si="37"/>
        <v>247324.99354838708</v>
      </c>
    </row>
    <row r="693" spans="1:10" ht="13" x14ac:dyDescent="0.25">
      <c r="A693" s="60" t="s">
        <v>3684</v>
      </c>
      <c r="B693" s="67" t="s">
        <v>3524</v>
      </c>
      <c r="C693" s="80" t="s">
        <v>1880</v>
      </c>
      <c r="D693" s="67" t="s">
        <v>3565</v>
      </c>
      <c r="E693" s="67" t="s">
        <v>3685</v>
      </c>
      <c r="F693" s="62" t="s">
        <v>3686</v>
      </c>
      <c r="G693" s="63" t="s">
        <v>74</v>
      </c>
      <c r="H693" s="72">
        <v>1599056.7741935484</v>
      </c>
      <c r="I693" s="78">
        <v>0.19</v>
      </c>
      <c r="J693" s="79">
        <f t="shared" si="37"/>
        <v>1902877.5612903226</v>
      </c>
    </row>
    <row r="694" spans="1:10" ht="13" x14ac:dyDescent="0.25">
      <c r="A694" s="60" t="s">
        <v>3687</v>
      </c>
      <c r="B694" s="67" t="s">
        <v>3524</v>
      </c>
      <c r="C694" s="80" t="s">
        <v>1880</v>
      </c>
      <c r="D694" s="67" t="s">
        <v>3634</v>
      </c>
      <c r="E694" s="67" t="s">
        <v>3688</v>
      </c>
      <c r="F694" s="62" t="s">
        <v>3689</v>
      </c>
      <c r="G694" s="63" t="s">
        <v>74</v>
      </c>
      <c r="H694" s="72">
        <v>92878.709677419349</v>
      </c>
      <c r="I694" s="78">
        <v>0.19</v>
      </c>
      <c r="J694" s="79">
        <f t="shared" si="37"/>
        <v>110525.66451612902</v>
      </c>
    </row>
    <row r="695" spans="1:10" ht="13" x14ac:dyDescent="0.25">
      <c r="A695" s="60" t="s">
        <v>3690</v>
      </c>
      <c r="B695" s="67" t="s">
        <v>3524</v>
      </c>
      <c r="C695" s="80" t="s">
        <v>1880</v>
      </c>
      <c r="D695" s="67" t="s">
        <v>3691</v>
      </c>
      <c r="E695" s="67" t="s">
        <v>3692</v>
      </c>
      <c r="F695" s="62">
        <v>44342305</v>
      </c>
      <c r="G695" s="63" t="s">
        <v>74</v>
      </c>
      <c r="H695" s="72">
        <v>378861.93548387097</v>
      </c>
      <c r="I695" s="78">
        <v>0.19</v>
      </c>
      <c r="J695" s="79">
        <f t="shared" si="37"/>
        <v>450845.70322580647</v>
      </c>
    </row>
    <row r="696" spans="1:10" ht="13" x14ac:dyDescent="0.25">
      <c r="A696" s="60" t="s">
        <v>3693</v>
      </c>
      <c r="B696" s="67" t="s">
        <v>3524</v>
      </c>
      <c r="C696" s="80" t="s">
        <v>1880</v>
      </c>
      <c r="D696" s="67" t="s">
        <v>3540</v>
      </c>
      <c r="E696" s="67" t="s">
        <v>3694</v>
      </c>
      <c r="F696" s="62" t="s">
        <v>3695</v>
      </c>
      <c r="G696" s="63" t="s">
        <v>74</v>
      </c>
      <c r="H696" s="72">
        <v>500040</v>
      </c>
      <c r="I696" s="78">
        <v>0.19</v>
      </c>
      <c r="J696" s="79">
        <f t="shared" si="37"/>
        <v>595047.6</v>
      </c>
    </row>
    <row r="697" spans="1:10" ht="13" x14ac:dyDescent="0.25">
      <c r="A697" s="60" t="s">
        <v>3696</v>
      </c>
      <c r="B697" s="67" t="s">
        <v>3524</v>
      </c>
      <c r="C697" s="80" t="s">
        <v>1880</v>
      </c>
      <c r="D697" s="67" t="s">
        <v>3697</v>
      </c>
      <c r="E697" s="67" t="s">
        <v>3698</v>
      </c>
      <c r="F697" s="62" t="s">
        <v>3699</v>
      </c>
      <c r="G697" s="63" t="s">
        <v>74</v>
      </c>
      <c r="H697" s="72">
        <v>15590.967741935483</v>
      </c>
      <c r="I697" s="78">
        <v>0.19</v>
      </c>
      <c r="J697" s="79">
        <f t="shared" si="37"/>
        <v>18553.251612903223</v>
      </c>
    </row>
    <row r="698" spans="1:10" ht="13" x14ac:dyDescent="0.25">
      <c r="A698" s="60" t="s">
        <v>3700</v>
      </c>
      <c r="B698" s="67" t="s">
        <v>3524</v>
      </c>
      <c r="C698" s="80" t="s">
        <v>1880</v>
      </c>
      <c r="D698" s="67" t="s">
        <v>3634</v>
      </c>
      <c r="E698" s="67" t="s">
        <v>3701</v>
      </c>
      <c r="F698" s="62" t="s">
        <v>3702</v>
      </c>
      <c r="G698" s="63" t="s">
        <v>74</v>
      </c>
      <c r="H698" s="72">
        <v>121899.35483870967</v>
      </c>
      <c r="I698" s="78">
        <v>0.19</v>
      </c>
      <c r="J698" s="79">
        <f t="shared" si="37"/>
        <v>145060.2322580645</v>
      </c>
    </row>
    <row r="699" spans="1:10" ht="13" x14ac:dyDescent="0.25">
      <c r="A699" s="60" t="s">
        <v>3703</v>
      </c>
      <c r="B699" s="67" t="s">
        <v>3524</v>
      </c>
      <c r="C699" s="80" t="s">
        <v>1880</v>
      </c>
      <c r="D699" s="67" t="s">
        <v>3704</v>
      </c>
      <c r="E699" s="67" t="s">
        <v>3705</v>
      </c>
      <c r="F699" s="62" t="s">
        <v>3706</v>
      </c>
      <c r="G699" s="63" t="s">
        <v>74</v>
      </c>
      <c r="H699" s="72">
        <v>146114.83870967742</v>
      </c>
      <c r="I699" s="78">
        <v>0.19</v>
      </c>
      <c r="J699" s="79">
        <f t="shared" si="37"/>
        <v>173876.65806451614</v>
      </c>
    </row>
    <row r="700" spans="1:10" ht="13" x14ac:dyDescent="0.25">
      <c r="A700" s="60" t="s">
        <v>3707</v>
      </c>
      <c r="B700" s="67" t="s">
        <v>3524</v>
      </c>
      <c r="C700" s="80" t="s">
        <v>1880</v>
      </c>
      <c r="D700" s="67" t="s">
        <v>3634</v>
      </c>
      <c r="E700" s="67" t="s">
        <v>3708</v>
      </c>
      <c r="F700" s="62" t="s">
        <v>3709</v>
      </c>
      <c r="G700" s="63" t="s">
        <v>74</v>
      </c>
      <c r="H700" s="72">
        <v>92878.709677419349</v>
      </c>
      <c r="I700" s="78">
        <v>0.19</v>
      </c>
      <c r="J700" s="79">
        <f t="shared" si="37"/>
        <v>110525.66451612902</v>
      </c>
    </row>
    <row r="701" spans="1:10" ht="13" x14ac:dyDescent="0.25">
      <c r="A701" s="60" t="s">
        <v>3710</v>
      </c>
      <c r="B701" s="67" t="s">
        <v>3524</v>
      </c>
      <c r="C701" s="80" t="s">
        <v>1880</v>
      </c>
      <c r="D701" s="67" t="s">
        <v>3711</v>
      </c>
      <c r="E701" s="67" t="s">
        <v>3712</v>
      </c>
      <c r="F701" s="62" t="s">
        <v>3713</v>
      </c>
      <c r="G701" s="63" t="s">
        <v>74</v>
      </c>
      <c r="H701" s="72">
        <v>75327.741935483864</v>
      </c>
      <c r="I701" s="78">
        <v>0.19</v>
      </c>
      <c r="J701" s="79">
        <f t="shared" si="37"/>
        <v>89640.012903225797</v>
      </c>
    </row>
    <row r="702" spans="1:10" ht="13" x14ac:dyDescent="0.25">
      <c r="A702" s="60" t="s">
        <v>3714</v>
      </c>
      <c r="B702" s="67" t="s">
        <v>3524</v>
      </c>
      <c r="C702" s="80" t="s">
        <v>1880</v>
      </c>
      <c r="D702" s="67" t="s">
        <v>3711</v>
      </c>
      <c r="E702" s="67" t="s">
        <v>3715</v>
      </c>
      <c r="F702" s="62" t="s">
        <v>3716</v>
      </c>
      <c r="G702" s="63" t="s">
        <v>74</v>
      </c>
      <c r="H702" s="72">
        <v>56776.774193548386</v>
      </c>
      <c r="I702" s="78">
        <v>0.19</v>
      </c>
      <c r="J702" s="79">
        <f t="shared" si="37"/>
        <v>67564.361290322588</v>
      </c>
    </row>
    <row r="703" spans="1:10" ht="13" x14ac:dyDescent="0.25">
      <c r="A703" s="60" t="s">
        <v>3717</v>
      </c>
      <c r="B703" s="67" t="s">
        <v>3524</v>
      </c>
      <c r="C703" s="80" t="s">
        <v>1880</v>
      </c>
      <c r="D703" s="67" t="s">
        <v>3642</v>
      </c>
      <c r="E703" s="67" t="s">
        <v>3718</v>
      </c>
      <c r="F703" s="62" t="s">
        <v>3719</v>
      </c>
      <c r="G703" s="63" t="s">
        <v>74</v>
      </c>
      <c r="H703" s="72">
        <v>57345.806451612902</v>
      </c>
      <c r="I703" s="78">
        <v>0.19</v>
      </c>
      <c r="J703" s="79">
        <f t="shared" si="37"/>
        <v>68241.509677419352</v>
      </c>
    </row>
    <row r="704" spans="1:10" ht="26" x14ac:dyDescent="0.25">
      <c r="A704" s="60" t="s">
        <v>3720</v>
      </c>
      <c r="B704" s="67" t="s">
        <v>3524</v>
      </c>
      <c r="C704" s="80" t="s">
        <v>1880</v>
      </c>
      <c r="D704" s="67" t="s">
        <v>3555</v>
      </c>
      <c r="E704" s="67" t="s">
        <v>3721</v>
      </c>
      <c r="F704" s="62" t="s">
        <v>1850</v>
      </c>
      <c r="G704" s="63" t="s">
        <v>74</v>
      </c>
      <c r="H704" s="72">
        <v>318834.83870967739</v>
      </c>
      <c r="I704" s="78">
        <v>0.19</v>
      </c>
      <c r="J704" s="79">
        <f t="shared" ref="J704:J736" si="38">(H704*I704)+H704</f>
        <v>379413.45806451607</v>
      </c>
    </row>
    <row r="705" spans="1:10" ht="13" x14ac:dyDescent="0.25">
      <c r="A705" s="60" t="s">
        <v>3722</v>
      </c>
      <c r="B705" s="67" t="s">
        <v>3524</v>
      </c>
      <c r="C705" s="80" t="s">
        <v>1880</v>
      </c>
      <c r="D705" s="67" t="s">
        <v>2209</v>
      </c>
      <c r="E705" s="67" t="s">
        <v>3110</v>
      </c>
      <c r="F705" s="62" t="s">
        <v>1850</v>
      </c>
      <c r="G705" s="63" t="s">
        <v>74</v>
      </c>
      <c r="H705" s="72">
        <v>32005.16129032258</v>
      </c>
      <c r="I705" s="78">
        <v>0.19</v>
      </c>
      <c r="J705" s="79">
        <f t="shared" si="38"/>
        <v>38086.141935483873</v>
      </c>
    </row>
    <row r="706" spans="1:10" ht="13" x14ac:dyDescent="0.25">
      <c r="A706" s="60" t="s">
        <v>3723</v>
      </c>
      <c r="B706" s="67" t="s">
        <v>3524</v>
      </c>
      <c r="C706" s="80" t="s">
        <v>1880</v>
      </c>
      <c r="D706" s="67" t="s">
        <v>3540</v>
      </c>
      <c r="E706" s="67" t="s">
        <v>3724</v>
      </c>
      <c r="F706" s="62" t="s">
        <v>3725</v>
      </c>
      <c r="G706" s="63" t="s">
        <v>74</v>
      </c>
      <c r="H706" s="72">
        <v>30588.387096774193</v>
      </c>
      <c r="I706" s="78">
        <v>0.19</v>
      </c>
      <c r="J706" s="79">
        <f t="shared" si="38"/>
        <v>36400.180645161294</v>
      </c>
    </row>
    <row r="707" spans="1:10" ht="13" x14ac:dyDescent="0.25">
      <c r="A707" s="60" t="s">
        <v>3726</v>
      </c>
      <c r="B707" s="67" t="s">
        <v>3524</v>
      </c>
      <c r="C707" s="80" t="s">
        <v>1880</v>
      </c>
      <c r="D707" s="67" t="s">
        <v>3727</v>
      </c>
      <c r="E707" s="67" t="s">
        <v>3728</v>
      </c>
      <c r="F707" s="62" t="s">
        <v>3729</v>
      </c>
      <c r="G707" s="63" t="s">
        <v>74</v>
      </c>
      <c r="H707" s="72">
        <v>54664.516129032258</v>
      </c>
      <c r="I707" s="78">
        <v>0.19</v>
      </c>
      <c r="J707" s="79">
        <f t="shared" si="38"/>
        <v>65050.774193548386</v>
      </c>
    </row>
    <row r="708" spans="1:10" ht="13" x14ac:dyDescent="0.25">
      <c r="A708" s="60" t="s">
        <v>3730</v>
      </c>
      <c r="B708" s="67" t="s">
        <v>3524</v>
      </c>
      <c r="C708" s="80" t="s">
        <v>1880</v>
      </c>
      <c r="D708" s="67" t="s">
        <v>3531</v>
      </c>
      <c r="E708" s="67" t="s">
        <v>3731</v>
      </c>
      <c r="F708" s="62" t="s">
        <v>3732</v>
      </c>
      <c r="G708" s="63" t="s">
        <v>74</v>
      </c>
      <c r="H708" s="72">
        <v>283150.96774193546</v>
      </c>
      <c r="I708" s="78">
        <v>0.19</v>
      </c>
      <c r="J708" s="79">
        <f t="shared" si="38"/>
        <v>336949.65161290322</v>
      </c>
    </row>
    <row r="709" spans="1:10" ht="13" x14ac:dyDescent="0.25">
      <c r="A709" s="60" t="s">
        <v>3733</v>
      </c>
      <c r="B709" s="67" t="s">
        <v>3524</v>
      </c>
      <c r="C709" s="80" t="s">
        <v>1880</v>
      </c>
      <c r="D709" s="67" t="s">
        <v>3540</v>
      </c>
      <c r="E709" s="67" t="s">
        <v>3734</v>
      </c>
      <c r="F709" s="62" t="s">
        <v>3735</v>
      </c>
      <c r="G709" s="63" t="s">
        <v>74</v>
      </c>
      <c r="H709" s="72">
        <v>66981.93548387097</v>
      </c>
      <c r="I709" s="78">
        <v>0.19</v>
      </c>
      <c r="J709" s="79">
        <f t="shared" si="38"/>
        <v>79708.50322580646</v>
      </c>
    </row>
    <row r="710" spans="1:10" ht="13" x14ac:dyDescent="0.25">
      <c r="A710" s="60" t="s">
        <v>3736</v>
      </c>
      <c r="B710" s="67" t="s">
        <v>3524</v>
      </c>
      <c r="C710" s="80" t="s">
        <v>1880</v>
      </c>
      <c r="D710" s="67" t="s">
        <v>3642</v>
      </c>
      <c r="E710" s="67" t="s">
        <v>3737</v>
      </c>
      <c r="F710" s="62" t="s">
        <v>3738</v>
      </c>
      <c r="G710" s="63" t="s">
        <v>74</v>
      </c>
      <c r="H710" s="72">
        <v>62441.290322580644</v>
      </c>
      <c r="I710" s="78">
        <v>0.19</v>
      </c>
      <c r="J710" s="79">
        <f t="shared" si="38"/>
        <v>74305.135483870967</v>
      </c>
    </row>
    <row r="711" spans="1:10" ht="13" x14ac:dyDescent="0.25">
      <c r="A711" s="60" t="s">
        <v>3739</v>
      </c>
      <c r="B711" s="67" t="s">
        <v>3524</v>
      </c>
      <c r="C711" s="80" t="s">
        <v>1880</v>
      </c>
      <c r="D711" s="67" t="s">
        <v>3531</v>
      </c>
      <c r="E711" s="67" t="s">
        <v>3740</v>
      </c>
      <c r="F711" s="62" t="s">
        <v>3741</v>
      </c>
      <c r="G711" s="63" t="s">
        <v>74</v>
      </c>
      <c r="H711" s="72">
        <v>113414.19354838709</v>
      </c>
      <c r="I711" s="78">
        <v>0.19</v>
      </c>
      <c r="J711" s="79">
        <f t="shared" si="38"/>
        <v>134962.89032258064</v>
      </c>
    </row>
    <row r="712" spans="1:10" ht="13" x14ac:dyDescent="0.25">
      <c r="A712" s="60" t="s">
        <v>3742</v>
      </c>
      <c r="B712" s="67" t="s">
        <v>3524</v>
      </c>
      <c r="C712" s="80" t="s">
        <v>1880</v>
      </c>
      <c r="D712" s="67" t="s">
        <v>3531</v>
      </c>
      <c r="E712" s="67" t="s">
        <v>3743</v>
      </c>
      <c r="F712" s="62" t="s">
        <v>3744</v>
      </c>
      <c r="G712" s="63" t="s">
        <v>74</v>
      </c>
      <c r="H712" s="72">
        <v>36114.838709677417</v>
      </c>
      <c r="I712" s="78">
        <v>0.19</v>
      </c>
      <c r="J712" s="79">
        <f t="shared" si="38"/>
        <v>42976.658064516123</v>
      </c>
    </row>
    <row r="713" spans="1:10" ht="13" x14ac:dyDescent="0.25">
      <c r="A713" s="60" t="s">
        <v>3745</v>
      </c>
      <c r="B713" s="67" t="s">
        <v>3524</v>
      </c>
      <c r="C713" s="80" t="s">
        <v>1880</v>
      </c>
      <c r="D713" s="67" t="s">
        <v>3642</v>
      </c>
      <c r="E713" s="67" t="s">
        <v>3746</v>
      </c>
      <c r="F713" s="62" t="s">
        <v>3747</v>
      </c>
      <c r="G713" s="63" t="s">
        <v>74</v>
      </c>
      <c r="H713" s="72">
        <v>36114.838709677417</v>
      </c>
      <c r="I713" s="78">
        <v>0.19</v>
      </c>
      <c r="J713" s="79">
        <f t="shared" si="38"/>
        <v>42976.658064516123</v>
      </c>
    </row>
    <row r="714" spans="1:10" ht="13" x14ac:dyDescent="0.25">
      <c r="A714" s="60" t="s">
        <v>3748</v>
      </c>
      <c r="B714" s="67" t="s">
        <v>3524</v>
      </c>
      <c r="C714" s="80" t="s">
        <v>1880</v>
      </c>
      <c r="D714" s="67" t="s">
        <v>3642</v>
      </c>
      <c r="E714" s="67" t="s">
        <v>3749</v>
      </c>
      <c r="F714" s="62" t="s">
        <v>3750</v>
      </c>
      <c r="G714" s="63" t="s">
        <v>74</v>
      </c>
      <c r="H714" s="72">
        <v>62441.290322580644</v>
      </c>
      <c r="I714" s="78">
        <v>0.19</v>
      </c>
      <c r="J714" s="79">
        <f t="shared" si="38"/>
        <v>74305.135483870967</v>
      </c>
    </row>
    <row r="715" spans="1:10" ht="13" x14ac:dyDescent="0.25">
      <c r="A715" s="60" t="s">
        <v>3751</v>
      </c>
      <c r="B715" s="67" t="s">
        <v>3524</v>
      </c>
      <c r="C715" s="80" t="s">
        <v>1880</v>
      </c>
      <c r="D715" s="67" t="s">
        <v>3531</v>
      </c>
      <c r="E715" s="67" t="s">
        <v>3752</v>
      </c>
      <c r="F715" s="62" t="s">
        <v>3753</v>
      </c>
      <c r="G715" s="63" t="s">
        <v>74</v>
      </c>
      <c r="H715" s="72">
        <v>52110.967741935485</v>
      </c>
      <c r="I715" s="78">
        <v>0.19</v>
      </c>
      <c r="J715" s="79">
        <f t="shared" si="38"/>
        <v>62012.051612903226</v>
      </c>
    </row>
    <row r="716" spans="1:10" ht="13" x14ac:dyDescent="0.25">
      <c r="A716" s="60" t="s">
        <v>3754</v>
      </c>
      <c r="B716" s="67" t="s">
        <v>3524</v>
      </c>
      <c r="C716" s="80" t="s">
        <v>1880</v>
      </c>
      <c r="D716" s="67" t="s">
        <v>1998</v>
      </c>
      <c r="E716" s="67" t="s">
        <v>3755</v>
      </c>
      <c r="F716" s="62" t="s">
        <v>3756</v>
      </c>
      <c r="G716" s="63" t="s">
        <v>74</v>
      </c>
      <c r="H716" s="72">
        <v>281228.38709677418</v>
      </c>
      <c r="I716" s="78">
        <v>0.19</v>
      </c>
      <c r="J716" s="79">
        <f t="shared" si="38"/>
        <v>334661.78064516129</v>
      </c>
    </row>
    <row r="717" spans="1:10" ht="13" x14ac:dyDescent="0.25">
      <c r="A717" s="60" t="s">
        <v>3757</v>
      </c>
      <c r="B717" s="67" t="s">
        <v>3524</v>
      </c>
      <c r="C717" s="80" t="s">
        <v>1880</v>
      </c>
      <c r="D717" s="67" t="s">
        <v>1998</v>
      </c>
      <c r="E717" s="67" t="s">
        <v>3755</v>
      </c>
      <c r="F717" s="62" t="s">
        <v>3756</v>
      </c>
      <c r="G717" s="63" t="s">
        <v>74</v>
      </c>
      <c r="H717" s="72">
        <v>30588.387096774193</v>
      </c>
      <c r="I717" s="78">
        <v>0.19</v>
      </c>
      <c r="J717" s="79">
        <f t="shared" si="38"/>
        <v>36400.180645161294</v>
      </c>
    </row>
    <row r="718" spans="1:10" ht="13" x14ac:dyDescent="0.25">
      <c r="A718" s="60" t="s">
        <v>3758</v>
      </c>
      <c r="B718" s="67" t="s">
        <v>3524</v>
      </c>
      <c r="C718" s="80" t="s">
        <v>1880</v>
      </c>
      <c r="D718" s="67" t="s">
        <v>3565</v>
      </c>
      <c r="E718" s="67" t="s">
        <v>3759</v>
      </c>
      <c r="F718" s="62" t="s">
        <v>3760</v>
      </c>
      <c r="G718" s="63" t="s">
        <v>74</v>
      </c>
      <c r="H718" s="72">
        <v>36114.838709677417</v>
      </c>
      <c r="I718" s="78">
        <v>0.19</v>
      </c>
      <c r="J718" s="79">
        <f t="shared" si="38"/>
        <v>42976.658064516123</v>
      </c>
    </row>
    <row r="719" spans="1:10" ht="13" x14ac:dyDescent="0.25">
      <c r="A719" s="60" t="s">
        <v>3761</v>
      </c>
      <c r="B719" s="67" t="s">
        <v>3524</v>
      </c>
      <c r="C719" s="80" t="s">
        <v>1880</v>
      </c>
      <c r="D719" s="67" t="s">
        <v>3531</v>
      </c>
      <c r="E719" s="67" t="s">
        <v>3762</v>
      </c>
      <c r="F719" s="62" t="s">
        <v>3763</v>
      </c>
      <c r="G719" s="63" t="s">
        <v>74</v>
      </c>
      <c r="H719" s="72">
        <v>77312.258064516122</v>
      </c>
      <c r="I719" s="78">
        <v>0.19</v>
      </c>
      <c r="J719" s="79">
        <f t="shared" si="38"/>
        <v>92001.587096774179</v>
      </c>
    </row>
    <row r="720" spans="1:10" ht="13" x14ac:dyDescent="0.25">
      <c r="A720" s="60" t="s">
        <v>3764</v>
      </c>
      <c r="B720" s="67" t="s">
        <v>3524</v>
      </c>
      <c r="C720" s="80" t="s">
        <v>1880</v>
      </c>
      <c r="D720" s="67" t="s">
        <v>3634</v>
      </c>
      <c r="E720" s="67" t="s">
        <v>3765</v>
      </c>
      <c r="F720" s="62" t="s">
        <v>3766</v>
      </c>
      <c r="G720" s="63" t="s">
        <v>74</v>
      </c>
      <c r="H720" s="72">
        <v>91892.903225806454</v>
      </c>
      <c r="I720" s="78">
        <v>0.19</v>
      </c>
      <c r="J720" s="79">
        <f t="shared" si="38"/>
        <v>109352.55483870968</v>
      </c>
    </row>
    <row r="721" spans="1:10" ht="13" x14ac:dyDescent="0.25">
      <c r="A721" s="60" t="s">
        <v>3767</v>
      </c>
      <c r="B721" s="67" t="s">
        <v>3524</v>
      </c>
      <c r="C721" s="80" t="s">
        <v>1880</v>
      </c>
      <c r="D721" s="67" t="s">
        <v>3540</v>
      </c>
      <c r="E721" s="67" t="s">
        <v>3768</v>
      </c>
      <c r="F721" s="62" t="s">
        <v>3769</v>
      </c>
      <c r="G721" s="63" t="s">
        <v>74</v>
      </c>
      <c r="H721" s="72">
        <v>44181.93548387097</v>
      </c>
      <c r="I721" s="78">
        <v>0.19</v>
      </c>
      <c r="J721" s="79">
        <f t="shared" si="38"/>
        <v>52576.503225806453</v>
      </c>
    </row>
    <row r="722" spans="1:10" ht="13" x14ac:dyDescent="0.25">
      <c r="A722" s="60" t="s">
        <v>3770</v>
      </c>
      <c r="B722" s="67" t="s">
        <v>3524</v>
      </c>
      <c r="C722" s="80" t="s">
        <v>1880</v>
      </c>
      <c r="D722" s="67" t="s">
        <v>3727</v>
      </c>
      <c r="E722" s="67" t="s">
        <v>3771</v>
      </c>
      <c r="F722" s="62" t="s">
        <v>3772</v>
      </c>
      <c r="G722" s="63" t="s">
        <v>74</v>
      </c>
      <c r="H722" s="72">
        <v>41210.322580645159</v>
      </c>
      <c r="I722" s="78">
        <v>0.19</v>
      </c>
      <c r="J722" s="79">
        <f t="shared" si="38"/>
        <v>49040.283870967738</v>
      </c>
    </row>
    <row r="723" spans="1:10" ht="26" x14ac:dyDescent="0.25">
      <c r="A723" s="60" t="s">
        <v>3773</v>
      </c>
      <c r="B723" s="67" t="s">
        <v>3524</v>
      </c>
      <c r="C723" s="80" t="s">
        <v>1880</v>
      </c>
      <c r="D723" s="67" t="s">
        <v>3774</v>
      </c>
      <c r="E723" s="67" t="s">
        <v>3775</v>
      </c>
      <c r="F723" s="62" t="s">
        <v>3776</v>
      </c>
      <c r="G723" s="63" t="s">
        <v>74</v>
      </c>
      <c r="H723" s="72">
        <v>62441.290322580644</v>
      </c>
      <c r="I723" s="78">
        <v>0.19</v>
      </c>
      <c r="J723" s="79">
        <f t="shared" si="38"/>
        <v>74305.135483870967</v>
      </c>
    </row>
    <row r="724" spans="1:10" ht="13" x14ac:dyDescent="0.25">
      <c r="A724" s="60" t="s">
        <v>3777</v>
      </c>
      <c r="B724" s="67" t="s">
        <v>3524</v>
      </c>
      <c r="C724" s="80" t="s">
        <v>1880</v>
      </c>
      <c r="D724" s="67" t="s">
        <v>3642</v>
      </c>
      <c r="E724" s="67" t="s">
        <v>3778</v>
      </c>
      <c r="F724" s="62" t="s">
        <v>3779</v>
      </c>
      <c r="G724" s="63" t="s">
        <v>74</v>
      </c>
      <c r="H724" s="72">
        <v>71078.709677419349</v>
      </c>
      <c r="I724" s="78">
        <v>0.19</v>
      </c>
      <c r="J724" s="79">
        <f t="shared" si="38"/>
        <v>84583.664516129022</v>
      </c>
    </row>
    <row r="725" spans="1:10" ht="13" x14ac:dyDescent="0.25">
      <c r="A725" s="60" t="s">
        <v>3780</v>
      </c>
      <c r="B725" s="67" t="s">
        <v>3524</v>
      </c>
      <c r="C725" s="80" t="s">
        <v>1880</v>
      </c>
      <c r="D725" s="67" t="s">
        <v>3540</v>
      </c>
      <c r="E725" s="67" t="s">
        <v>3781</v>
      </c>
      <c r="F725" s="62" t="s">
        <v>3782</v>
      </c>
      <c r="G725" s="63" t="s">
        <v>74</v>
      </c>
      <c r="H725" s="72">
        <v>86087.741935483864</v>
      </c>
      <c r="I725" s="78">
        <v>0.19</v>
      </c>
      <c r="J725" s="79">
        <f t="shared" si="38"/>
        <v>102444.41290322581</v>
      </c>
    </row>
    <row r="726" spans="1:10" ht="13" x14ac:dyDescent="0.25">
      <c r="A726" s="60" t="s">
        <v>3783</v>
      </c>
      <c r="B726" s="67" t="s">
        <v>3524</v>
      </c>
      <c r="C726" s="80" t="s">
        <v>1880</v>
      </c>
      <c r="D726" s="67" t="s">
        <v>3697</v>
      </c>
      <c r="E726" s="67" t="s">
        <v>3784</v>
      </c>
      <c r="F726" s="62" t="s">
        <v>3785</v>
      </c>
      <c r="G726" s="63" t="s">
        <v>74</v>
      </c>
      <c r="H726" s="72">
        <v>15300.645161290322</v>
      </c>
      <c r="I726" s="78">
        <v>0.19</v>
      </c>
      <c r="J726" s="79">
        <f t="shared" si="38"/>
        <v>18207.767741935484</v>
      </c>
    </row>
    <row r="727" spans="1:10" ht="13" x14ac:dyDescent="0.25">
      <c r="A727" s="60" t="s">
        <v>3786</v>
      </c>
      <c r="B727" s="67" t="s">
        <v>3524</v>
      </c>
      <c r="C727" s="80" t="s">
        <v>1880</v>
      </c>
      <c r="D727" s="67" t="s">
        <v>3787</v>
      </c>
      <c r="E727" s="67" t="s">
        <v>3788</v>
      </c>
      <c r="F727" s="81" t="s">
        <v>1880</v>
      </c>
      <c r="G727" s="63" t="s">
        <v>74</v>
      </c>
      <c r="H727" s="72">
        <v>236717.4193548387</v>
      </c>
      <c r="I727" s="78">
        <v>0.19</v>
      </c>
      <c r="J727" s="79">
        <f t="shared" si="38"/>
        <v>281693.72903225804</v>
      </c>
    </row>
    <row r="728" spans="1:10" ht="13" x14ac:dyDescent="0.25">
      <c r="A728" s="60" t="s">
        <v>3789</v>
      </c>
      <c r="B728" s="67" t="s">
        <v>3524</v>
      </c>
      <c r="C728" s="80" t="s">
        <v>1880</v>
      </c>
      <c r="D728" s="67" t="s">
        <v>3790</v>
      </c>
      <c r="E728" s="67" t="s">
        <v>3791</v>
      </c>
      <c r="F728" s="62" t="s">
        <v>3792</v>
      </c>
      <c r="G728" s="63" t="s">
        <v>74</v>
      </c>
      <c r="H728" s="72">
        <v>1331485.1612903224</v>
      </c>
      <c r="I728" s="78">
        <v>0.19</v>
      </c>
      <c r="J728" s="79">
        <f t="shared" si="38"/>
        <v>1584467.3419354837</v>
      </c>
    </row>
    <row r="729" spans="1:10" ht="13" x14ac:dyDescent="0.25">
      <c r="A729" s="60" t="s">
        <v>3793</v>
      </c>
      <c r="B729" s="67" t="s">
        <v>3524</v>
      </c>
      <c r="C729" s="80" t="s">
        <v>1880</v>
      </c>
      <c r="D729" s="67" t="s">
        <v>3794</v>
      </c>
      <c r="E729" s="67" t="s">
        <v>3795</v>
      </c>
      <c r="F729" s="62" t="s">
        <v>3796</v>
      </c>
      <c r="G729" s="63" t="s">
        <v>74</v>
      </c>
      <c r="H729" s="72">
        <v>1080200</v>
      </c>
      <c r="I729" s="78">
        <v>0.19</v>
      </c>
      <c r="J729" s="79">
        <f t="shared" si="38"/>
        <v>1285438</v>
      </c>
    </row>
    <row r="730" spans="1:10" ht="13" x14ac:dyDescent="0.25">
      <c r="A730" s="60" t="s">
        <v>3797</v>
      </c>
      <c r="B730" s="67" t="s">
        <v>3524</v>
      </c>
      <c r="C730" s="80" t="s">
        <v>1880</v>
      </c>
      <c r="D730" s="67" t="s">
        <v>3798</v>
      </c>
      <c r="E730" s="67" t="s">
        <v>3799</v>
      </c>
      <c r="F730" s="62" t="s">
        <v>3800</v>
      </c>
      <c r="G730" s="63" t="s">
        <v>74</v>
      </c>
      <c r="H730" s="72">
        <v>1751380.6451612902</v>
      </c>
      <c r="I730" s="78">
        <v>0.19</v>
      </c>
      <c r="J730" s="79">
        <f t="shared" si="38"/>
        <v>2084142.9677419353</v>
      </c>
    </row>
    <row r="731" spans="1:10" ht="26" x14ac:dyDescent="0.25">
      <c r="A731" s="60" t="s">
        <v>3801</v>
      </c>
      <c r="B731" s="67" t="s">
        <v>3524</v>
      </c>
      <c r="C731" s="80" t="s">
        <v>1880</v>
      </c>
      <c r="D731" s="67" t="s">
        <v>3802</v>
      </c>
      <c r="E731" s="67" t="s">
        <v>3803</v>
      </c>
      <c r="F731" s="62" t="s">
        <v>3804</v>
      </c>
      <c r="G731" s="63" t="s">
        <v>74</v>
      </c>
      <c r="H731" s="72">
        <v>1355548.3870967741</v>
      </c>
      <c r="I731" s="78">
        <v>0.19</v>
      </c>
      <c r="J731" s="79">
        <f t="shared" si="38"/>
        <v>1613102.5806451612</v>
      </c>
    </row>
    <row r="732" spans="1:10" ht="13" x14ac:dyDescent="0.25">
      <c r="A732" s="60" t="s">
        <v>3805</v>
      </c>
      <c r="B732" s="67" t="s">
        <v>3524</v>
      </c>
      <c r="C732" s="80" t="s">
        <v>1880</v>
      </c>
      <c r="D732" s="67" t="s">
        <v>1850</v>
      </c>
      <c r="E732" s="67" t="s">
        <v>3806</v>
      </c>
      <c r="F732" s="62" t="s">
        <v>1850</v>
      </c>
      <c r="G732" s="63" t="s">
        <v>74</v>
      </c>
      <c r="H732" s="72">
        <v>297313.54838709679</v>
      </c>
      <c r="I732" s="78">
        <v>0.19</v>
      </c>
      <c r="J732" s="79">
        <f t="shared" si="38"/>
        <v>353803.1225806452</v>
      </c>
    </row>
    <row r="733" spans="1:10" ht="13" x14ac:dyDescent="0.25">
      <c r="A733" s="60" t="s">
        <v>3807</v>
      </c>
      <c r="B733" s="67" t="s">
        <v>3524</v>
      </c>
      <c r="C733" s="80" t="s">
        <v>1880</v>
      </c>
      <c r="D733" s="67" t="s">
        <v>3540</v>
      </c>
      <c r="E733" s="67" t="s">
        <v>3808</v>
      </c>
      <c r="F733" s="62" t="s">
        <v>3809</v>
      </c>
      <c r="G733" s="63" t="s">
        <v>74</v>
      </c>
      <c r="H733" s="72">
        <v>31296.774193548386</v>
      </c>
      <c r="I733" s="78">
        <v>0.19</v>
      </c>
      <c r="J733" s="79">
        <f t="shared" si="38"/>
        <v>37243.161290322576</v>
      </c>
    </row>
    <row r="734" spans="1:10" ht="13" x14ac:dyDescent="0.25">
      <c r="A734" s="60" t="s">
        <v>3810</v>
      </c>
      <c r="B734" s="67" t="s">
        <v>3524</v>
      </c>
      <c r="C734" s="67" t="s">
        <v>3811</v>
      </c>
      <c r="D734" s="67" t="s">
        <v>3812</v>
      </c>
      <c r="E734" s="67" t="s">
        <v>3813</v>
      </c>
      <c r="F734" s="62" t="s">
        <v>3812</v>
      </c>
      <c r="G734" s="63" t="s">
        <v>74</v>
      </c>
      <c r="H734" s="72">
        <v>5216798.7096774196</v>
      </c>
      <c r="I734" s="78">
        <v>0.19</v>
      </c>
      <c r="J734" s="79">
        <f t="shared" si="38"/>
        <v>6207990.4645161293</v>
      </c>
    </row>
    <row r="735" spans="1:10" ht="26" x14ac:dyDescent="0.25">
      <c r="A735" s="60" t="s">
        <v>3814</v>
      </c>
      <c r="B735" s="67" t="s">
        <v>3524</v>
      </c>
      <c r="C735" s="67" t="s">
        <v>1898</v>
      </c>
      <c r="D735" s="67" t="s">
        <v>3815</v>
      </c>
      <c r="E735" s="67" t="s">
        <v>3816</v>
      </c>
      <c r="F735" s="62" t="s">
        <v>3815</v>
      </c>
      <c r="G735" s="63" t="s">
        <v>74</v>
      </c>
      <c r="H735" s="72">
        <v>3530649.0322580645</v>
      </c>
      <c r="I735" s="78">
        <v>0.19</v>
      </c>
      <c r="J735" s="79">
        <f t="shared" si="38"/>
        <v>4201472.348387097</v>
      </c>
    </row>
    <row r="736" spans="1:10" ht="13" x14ac:dyDescent="0.25">
      <c r="A736" s="60" t="s">
        <v>3817</v>
      </c>
      <c r="B736" s="67" t="s">
        <v>3524</v>
      </c>
      <c r="C736" s="67" t="s">
        <v>3599</v>
      </c>
      <c r="D736" s="67" t="s">
        <v>1850</v>
      </c>
      <c r="E736" s="67" t="s">
        <v>3818</v>
      </c>
      <c r="F736" s="62" t="s">
        <v>1850</v>
      </c>
      <c r="G736" s="63" t="s">
        <v>74</v>
      </c>
      <c r="H736" s="72">
        <v>9246938.064516129</v>
      </c>
      <c r="I736" s="78">
        <v>0.19</v>
      </c>
      <c r="J736" s="79">
        <f t="shared" si="38"/>
        <v>11003856.296774194</v>
      </c>
    </row>
    <row r="737" spans="1:10" ht="26" x14ac:dyDescent="0.25">
      <c r="A737" s="60" t="s">
        <v>3819</v>
      </c>
      <c r="B737" s="67" t="s">
        <v>3820</v>
      </c>
      <c r="C737" s="67" t="s">
        <v>1974</v>
      </c>
      <c r="D737" s="67" t="s">
        <v>3821</v>
      </c>
      <c r="E737" s="67" t="s">
        <v>3822</v>
      </c>
      <c r="F737" s="62" t="s">
        <v>3821</v>
      </c>
      <c r="G737" s="63" t="s">
        <v>74</v>
      </c>
      <c r="H737" s="72">
        <v>338197.41935483873</v>
      </c>
      <c r="I737" s="78">
        <v>0.19</v>
      </c>
      <c r="J737" s="79">
        <f t="shared" ref="J737" si="39">(H737*I737)+H737</f>
        <v>402454.92903225811</v>
      </c>
    </row>
    <row r="738" spans="1:10" ht="13" x14ac:dyDescent="0.25">
      <c r="A738" s="60" t="s">
        <v>3823</v>
      </c>
      <c r="B738" s="67" t="s">
        <v>3824</v>
      </c>
      <c r="C738" s="67" t="s">
        <v>1850</v>
      </c>
      <c r="D738" s="67" t="s">
        <v>1850</v>
      </c>
      <c r="E738" s="67" t="s">
        <v>3825</v>
      </c>
      <c r="F738" s="62" t="s">
        <v>1850</v>
      </c>
      <c r="G738" s="63" t="s">
        <v>74</v>
      </c>
      <c r="H738" s="72">
        <v>49200</v>
      </c>
      <c r="I738" s="78">
        <v>0.19</v>
      </c>
      <c r="J738" s="79">
        <f t="shared" ref="J738" si="40">(H738*I738)+H738</f>
        <v>58548</v>
      </c>
    </row>
    <row r="739" spans="1:10" ht="13" x14ac:dyDescent="0.25">
      <c r="A739" s="60" t="s">
        <v>3826</v>
      </c>
      <c r="B739" s="67" t="s">
        <v>3827</v>
      </c>
      <c r="C739" s="67" t="s">
        <v>3828</v>
      </c>
      <c r="D739" s="67" t="s">
        <v>3829</v>
      </c>
      <c r="E739" s="67" t="s">
        <v>3830</v>
      </c>
      <c r="F739" s="62" t="s">
        <v>3829</v>
      </c>
      <c r="G739" s="63" t="s">
        <v>74</v>
      </c>
      <c r="H739" s="72">
        <v>186806.45161290321</v>
      </c>
      <c r="I739" s="78">
        <v>0.19</v>
      </c>
      <c r="J739" s="79">
        <f t="shared" ref="J739:J742" si="41">(H739*I739)+H739</f>
        <v>222299.67741935482</v>
      </c>
    </row>
    <row r="740" spans="1:10" ht="13" x14ac:dyDescent="0.25">
      <c r="A740" s="60" t="s">
        <v>3831</v>
      </c>
      <c r="B740" s="67" t="s">
        <v>3827</v>
      </c>
      <c r="C740" s="67" t="s">
        <v>3787</v>
      </c>
      <c r="D740" s="67" t="s">
        <v>3832</v>
      </c>
      <c r="E740" s="67" t="s">
        <v>3833</v>
      </c>
      <c r="F740" s="62" t="s">
        <v>3832</v>
      </c>
      <c r="G740" s="63" t="s">
        <v>74</v>
      </c>
      <c r="H740" s="72">
        <v>1564507.0967741935</v>
      </c>
      <c r="I740" s="78">
        <v>0.19</v>
      </c>
      <c r="J740" s="79">
        <f t="shared" si="41"/>
        <v>1861763.4451612902</v>
      </c>
    </row>
    <row r="741" spans="1:10" ht="13" x14ac:dyDescent="0.25">
      <c r="A741" s="60" t="s">
        <v>3834</v>
      </c>
      <c r="B741" s="67" t="s">
        <v>3827</v>
      </c>
      <c r="C741" s="67" t="s">
        <v>3835</v>
      </c>
      <c r="D741" s="67">
        <v>1015866</v>
      </c>
      <c r="E741" s="67" t="s">
        <v>3836</v>
      </c>
      <c r="F741" s="62">
        <v>1015866</v>
      </c>
      <c r="G741" s="63" t="s">
        <v>74</v>
      </c>
      <c r="H741" s="72">
        <v>1140299.3548387096</v>
      </c>
      <c r="I741" s="78">
        <v>0.19</v>
      </c>
      <c r="J741" s="79">
        <f t="shared" si="41"/>
        <v>1356956.2322580644</v>
      </c>
    </row>
    <row r="742" spans="1:10" ht="26" x14ac:dyDescent="0.25">
      <c r="A742" s="60" t="s">
        <v>3837</v>
      </c>
      <c r="B742" s="67" t="s">
        <v>3838</v>
      </c>
      <c r="C742" s="67" t="s">
        <v>1850</v>
      </c>
      <c r="D742" s="67" t="s">
        <v>3839</v>
      </c>
      <c r="E742" s="67" t="s">
        <v>3840</v>
      </c>
      <c r="F742" s="62" t="s">
        <v>3839</v>
      </c>
      <c r="G742" s="63" t="s">
        <v>74</v>
      </c>
      <c r="H742" s="72">
        <v>250632.25806451612</v>
      </c>
      <c r="I742" s="78">
        <v>0.19</v>
      </c>
      <c r="J742" s="79">
        <f t="shared" si="41"/>
        <v>298252.38709677418</v>
      </c>
    </row>
    <row r="743" spans="1:10" ht="13" x14ac:dyDescent="0.25">
      <c r="A743" s="60" t="s">
        <v>3841</v>
      </c>
      <c r="B743" s="67" t="s">
        <v>3842</v>
      </c>
      <c r="C743" s="67" t="s">
        <v>3842</v>
      </c>
      <c r="D743" s="67" t="s">
        <v>3843</v>
      </c>
      <c r="E743" s="67" t="s">
        <v>3844</v>
      </c>
      <c r="F743" s="62" t="s">
        <v>3843</v>
      </c>
      <c r="G743" s="63" t="s">
        <v>74</v>
      </c>
      <c r="H743" s="72">
        <v>497218.06451612903</v>
      </c>
      <c r="I743" s="78">
        <v>0.19</v>
      </c>
      <c r="J743" s="79">
        <f t="shared" ref="J743:J746" si="42">(H743*I743)+H743</f>
        <v>591689.4967741936</v>
      </c>
    </row>
    <row r="744" spans="1:10" ht="13" x14ac:dyDescent="0.25">
      <c r="A744" s="60" t="s">
        <v>3845</v>
      </c>
      <c r="B744" s="67" t="s">
        <v>3842</v>
      </c>
      <c r="C744" s="67" t="s">
        <v>1850</v>
      </c>
      <c r="D744" s="67" t="s">
        <v>1850</v>
      </c>
      <c r="E744" s="67" t="s">
        <v>3846</v>
      </c>
      <c r="F744" s="62" t="s">
        <v>3843</v>
      </c>
      <c r="G744" s="63" t="s">
        <v>74</v>
      </c>
      <c r="H744" s="72">
        <v>630538.06451612897</v>
      </c>
      <c r="I744" s="78">
        <v>0.19</v>
      </c>
      <c r="J744" s="79">
        <f t="shared" si="42"/>
        <v>750340.29677419353</v>
      </c>
    </row>
    <row r="745" spans="1:10" ht="13" x14ac:dyDescent="0.25">
      <c r="A745" s="60" t="s">
        <v>3847</v>
      </c>
      <c r="B745" s="67" t="s">
        <v>3842</v>
      </c>
      <c r="C745" s="67" t="s">
        <v>1898</v>
      </c>
      <c r="D745" s="67" t="s">
        <v>3848</v>
      </c>
      <c r="E745" s="67" t="s">
        <v>3849</v>
      </c>
      <c r="F745" s="62" t="s">
        <v>3848</v>
      </c>
      <c r="G745" s="63" t="s">
        <v>74</v>
      </c>
      <c r="H745" s="72">
        <v>387001.29032258061</v>
      </c>
      <c r="I745" s="78">
        <v>0.19</v>
      </c>
      <c r="J745" s="79">
        <f t="shared" si="42"/>
        <v>460531.53548387089</v>
      </c>
    </row>
    <row r="746" spans="1:10" ht="13" x14ac:dyDescent="0.25">
      <c r="A746" s="60" t="s">
        <v>3850</v>
      </c>
      <c r="B746" s="67" t="s">
        <v>3842</v>
      </c>
      <c r="C746" s="67" t="s">
        <v>1850</v>
      </c>
      <c r="D746" s="67" t="s">
        <v>1850</v>
      </c>
      <c r="E746" s="67" t="s">
        <v>3851</v>
      </c>
      <c r="F746" s="62" t="s">
        <v>1850</v>
      </c>
      <c r="G746" s="63" t="s">
        <v>74</v>
      </c>
      <c r="H746" s="72">
        <v>428099.35483870964</v>
      </c>
      <c r="I746" s="78">
        <v>0.19</v>
      </c>
      <c r="J746" s="79">
        <f t="shared" si="42"/>
        <v>509438.23225806444</v>
      </c>
    </row>
    <row r="747" spans="1:10" ht="13" x14ac:dyDescent="0.25">
      <c r="A747" s="60" t="s">
        <v>3852</v>
      </c>
      <c r="B747" s="67" t="s">
        <v>3853</v>
      </c>
      <c r="C747" s="67" t="s">
        <v>3187</v>
      </c>
      <c r="D747" s="67" t="s">
        <v>3854</v>
      </c>
      <c r="E747" s="67" t="s">
        <v>3855</v>
      </c>
      <c r="F747" s="62" t="s">
        <v>3854</v>
      </c>
      <c r="G747" s="63" t="s">
        <v>74</v>
      </c>
      <c r="H747" s="72">
        <v>8425828.3870967738</v>
      </c>
      <c r="I747" s="78">
        <v>0.19</v>
      </c>
      <c r="J747" s="79">
        <f t="shared" ref="J747" si="43">(H747*I747)+H747</f>
        <v>10026735.780645162</v>
      </c>
    </row>
    <row r="748" spans="1:10" ht="13" x14ac:dyDescent="0.25">
      <c r="A748" s="60" t="s">
        <v>3856</v>
      </c>
      <c r="B748" s="67" t="s">
        <v>3857</v>
      </c>
      <c r="C748" s="67" t="s">
        <v>1925</v>
      </c>
      <c r="D748" s="67" t="s">
        <v>3858</v>
      </c>
      <c r="E748" s="67" t="s">
        <v>3859</v>
      </c>
      <c r="F748" s="62" t="s">
        <v>1850</v>
      </c>
      <c r="G748" s="63" t="s">
        <v>74</v>
      </c>
      <c r="H748" s="72">
        <v>2213349.6774193547</v>
      </c>
      <c r="I748" s="78">
        <v>0.19</v>
      </c>
      <c r="J748" s="79">
        <f t="shared" ref="J748:J753" si="44">(H748*I748)+H748</f>
        <v>2633886.1161290319</v>
      </c>
    </row>
    <row r="749" spans="1:10" ht="13" x14ac:dyDescent="0.25">
      <c r="A749" s="60" t="s">
        <v>3860</v>
      </c>
      <c r="B749" s="67" t="s">
        <v>3857</v>
      </c>
      <c r="C749" s="67" t="s">
        <v>1850</v>
      </c>
      <c r="D749" s="67" t="s">
        <v>1850</v>
      </c>
      <c r="E749" s="67" t="s">
        <v>3861</v>
      </c>
      <c r="F749" s="62" t="s">
        <v>1850</v>
      </c>
      <c r="G749" s="63" t="s">
        <v>74</v>
      </c>
      <c r="H749" s="72">
        <v>190467.09677419355</v>
      </c>
      <c r="I749" s="78">
        <v>0.19</v>
      </c>
      <c r="J749" s="79">
        <f t="shared" si="44"/>
        <v>226655.84516129032</v>
      </c>
    </row>
    <row r="750" spans="1:10" ht="13" x14ac:dyDescent="0.25">
      <c r="A750" s="60" t="s">
        <v>3862</v>
      </c>
      <c r="B750" s="67" t="s">
        <v>3857</v>
      </c>
      <c r="C750" s="67" t="s">
        <v>3863</v>
      </c>
      <c r="D750" s="67" t="s">
        <v>3864</v>
      </c>
      <c r="E750" s="67" t="s">
        <v>3865</v>
      </c>
      <c r="F750" s="62" t="s">
        <v>3864</v>
      </c>
      <c r="G750" s="63" t="s">
        <v>74</v>
      </c>
      <c r="H750" s="72">
        <v>172678.70967741936</v>
      </c>
      <c r="I750" s="78">
        <v>0.19</v>
      </c>
      <c r="J750" s="79">
        <f t="shared" si="44"/>
        <v>205487.66451612904</v>
      </c>
    </row>
    <row r="751" spans="1:10" ht="13" x14ac:dyDescent="0.25">
      <c r="A751" s="60" t="s">
        <v>3866</v>
      </c>
      <c r="B751" s="67" t="s">
        <v>3857</v>
      </c>
      <c r="C751" s="67" t="s">
        <v>1850</v>
      </c>
      <c r="D751" s="67" t="s">
        <v>3867</v>
      </c>
      <c r="E751" s="67" t="s">
        <v>3868</v>
      </c>
      <c r="F751" s="62" t="s">
        <v>3867</v>
      </c>
      <c r="G751" s="63" t="s">
        <v>74</v>
      </c>
      <c r="H751" s="72">
        <v>556077.41935483867</v>
      </c>
      <c r="I751" s="78">
        <v>0.19</v>
      </c>
      <c r="J751" s="79">
        <f t="shared" si="44"/>
        <v>661732.12903225806</v>
      </c>
    </row>
    <row r="752" spans="1:10" ht="26" x14ac:dyDescent="0.25">
      <c r="A752" s="60" t="s">
        <v>3869</v>
      </c>
      <c r="B752" s="67" t="s">
        <v>3857</v>
      </c>
      <c r="C752" s="67" t="s">
        <v>2832</v>
      </c>
      <c r="D752" s="67" t="s">
        <v>3870</v>
      </c>
      <c r="E752" s="67" t="s">
        <v>3871</v>
      </c>
      <c r="F752" s="62" t="s">
        <v>3870</v>
      </c>
      <c r="G752" s="63" t="s">
        <v>74</v>
      </c>
      <c r="H752" s="72">
        <v>929363.87096774194</v>
      </c>
      <c r="I752" s="78">
        <v>0.19</v>
      </c>
      <c r="J752" s="79">
        <f t="shared" si="44"/>
        <v>1105943.0064516128</v>
      </c>
    </row>
    <row r="753" spans="1:10" ht="13" x14ac:dyDescent="0.25">
      <c r="A753" s="60" t="s">
        <v>3872</v>
      </c>
      <c r="B753" s="67" t="s">
        <v>3857</v>
      </c>
      <c r="C753" s="67" t="s">
        <v>2667</v>
      </c>
      <c r="D753" s="67" t="s">
        <v>3873</v>
      </c>
      <c r="E753" s="67" t="s">
        <v>3874</v>
      </c>
      <c r="F753" s="62" t="s">
        <v>3873</v>
      </c>
      <c r="G753" s="63" t="s">
        <v>74</v>
      </c>
      <c r="H753" s="72">
        <v>2978790.9677419355</v>
      </c>
      <c r="I753" s="78">
        <v>0.19</v>
      </c>
      <c r="J753" s="79">
        <f t="shared" si="44"/>
        <v>3544761.2516129036</v>
      </c>
    </row>
    <row r="754" spans="1:10" ht="13" x14ac:dyDescent="0.25">
      <c r="A754" s="60" t="s">
        <v>3875</v>
      </c>
      <c r="B754" s="67" t="s">
        <v>3876</v>
      </c>
      <c r="C754" s="67" t="s">
        <v>1850</v>
      </c>
      <c r="D754" s="67" t="s">
        <v>1850</v>
      </c>
      <c r="E754" s="67" t="s">
        <v>3877</v>
      </c>
      <c r="F754" s="62" t="s">
        <v>1850</v>
      </c>
      <c r="G754" s="63" t="s">
        <v>74</v>
      </c>
      <c r="H754" s="72">
        <v>718895.48387096776</v>
      </c>
      <c r="I754" s="78">
        <v>0.19</v>
      </c>
      <c r="J754" s="79">
        <f t="shared" ref="J754:J760" si="45">(H754*I754)+H754</f>
        <v>855485.62580645166</v>
      </c>
    </row>
    <row r="755" spans="1:10" ht="13" x14ac:dyDescent="0.25">
      <c r="A755" s="60" t="s">
        <v>3878</v>
      </c>
      <c r="B755" s="67" t="s">
        <v>3876</v>
      </c>
      <c r="C755" s="67" t="s">
        <v>1850</v>
      </c>
      <c r="D755" s="67" t="s">
        <v>1850</v>
      </c>
      <c r="E755" s="67" t="s">
        <v>3879</v>
      </c>
      <c r="F755" s="62" t="s">
        <v>1850</v>
      </c>
      <c r="G755" s="63" t="s">
        <v>74</v>
      </c>
      <c r="H755" s="72">
        <v>516209.03225806449</v>
      </c>
      <c r="I755" s="78">
        <v>0.19</v>
      </c>
      <c r="J755" s="79">
        <f t="shared" si="45"/>
        <v>614288.74838709668</v>
      </c>
    </row>
    <row r="756" spans="1:10" ht="13" x14ac:dyDescent="0.25">
      <c r="A756" s="60" t="s">
        <v>3880</v>
      </c>
      <c r="B756" s="67" t="s">
        <v>3881</v>
      </c>
      <c r="C756" s="67" t="s">
        <v>1850</v>
      </c>
      <c r="D756" s="67" t="s">
        <v>3882</v>
      </c>
      <c r="E756" s="67" t="s">
        <v>3883</v>
      </c>
      <c r="F756" s="62" t="s">
        <v>3882</v>
      </c>
      <c r="G756" s="63" t="s">
        <v>74</v>
      </c>
      <c r="H756" s="72">
        <v>1157307.0967741935</v>
      </c>
      <c r="I756" s="78">
        <v>0.19</v>
      </c>
      <c r="J756" s="79">
        <f t="shared" si="45"/>
        <v>1377195.4451612902</v>
      </c>
    </row>
    <row r="757" spans="1:10" ht="13" x14ac:dyDescent="0.25">
      <c r="A757" s="60" t="s">
        <v>3884</v>
      </c>
      <c r="B757" s="67" t="s">
        <v>3885</v>
      </c>
      <c r="C757" s="67" t="s">
        <v>1850</v>
      </c>
      <c r="D757" s="67" t="s">
        <v>3886</v>
      </c>
      <c r="E757" s="67" t="s">
        <v>3887</v>
      </c>
      <c r="F757" s="62" t="s">
        <v>3886</v>
      </c>
      <c r="G757" s="63" t="s">
        <v>74</v>
      </c>
      <c r="H757" s="72">
        <v>221677.4193548387</v>
      </c>
      <c r="I757" s="78">
        <v>0.19</v>
      </c>
      <c r="J757" s="79">
        <f t="shared" si="45"/>
        <v>263796.12903225806</v>
      </c>
    </row>
    <row r="758" spans="1:10" ht="13" x14ac:dyDescent="0.25">
      <c r="A758" s="60" t="s">
        <v>3888</v>
      </c>
      <c r="B758" s="67" t="s">
        <v>3885</v>
      </c>
      <c r="C758" s="67" t="s">
        <v>1850</v>
      </c>
      <c r="D758" s="67" t="s">
        <v>2551</v>
      </c>
      <c r="E758" s="67" t="s">
        <v>3889</v>
      </c>
      <c r="F758" s="62" t="s">
        <v>2551</v>
      </c>
      <c r="G758" s="63" t="s">
        <v>74</v>
      </c>
      <c r="H758" s="72">
        <v>554178.06451612897</v>
      </c>
      <c r="I758" s="78">
        <v>0.19</v>
      </c>
      <c r="J758" s="79">
        <f t="shared" si="45"/>
        <v>659471.8967741935</v>
      </c>
    </row>
    <row r="759" spans="1:10" ht="13" x14ac:dyDescent="0.25">
      <c r="A759" s="60" t="s">
        <v>3890</v>
      </c>
      <c r="B759" s="67" t="s">
        <v>3885</v>
      </c>
      <c r="C759" s="67" t="s">
        <v>3891</v>
      </c>
      <c r="D759" s="67" t="s">
        <v>3892</v>
      </c>
      <c r="E759" s="67" t="s">
        <v>3893</v>
      </c>
      <c r="F759" s="62" t="s">
        <v>3892</v>
      </c>
      <c r="G759" s="63" t="s">
        <v>74</v>
      </c>
      <c r="H759" s="72">
        <v>2073400</v>
      </c>
      <c r="I759" s="78">
        <v>0.19</v>
      </c>
      <c r="J759" s="79">
        <f t="shared" si="45"/>
        <v>2467346</v>
      </c>
    </row>
    <row r="760" spans="1:10" ht="39" x14ac:dyDescent="0.25">
      <c r="A760" s="60" t="s">
        <v>3894</v>
      </c>
      <c r="B760" s="67" t="s">
        <v>3895</v>
      </c>
      <c r="C760" s="67" t="s">
        <v>1898</v>
      </c>
      <c r="D760" s="67" t="s">
        <v>3896</v>
      </c>
      <c r="E760" s="67" t="s">
        <v>3897</v>
      </c>
      <c r="F760" s="62" t="s">
        <v>3896</v>
      </c>
      <c r="G760" s="63" t="s">
        <v>74</v>
      </c>
      <c r="H760" s="72">
        <v>996615.48387096776</v>
      </c>
      <c r="I760" s="78">
        <v>0.19</v>
      </c>
      <c r="J760" s="79">
        <f t="shared" si="45"/>
        <v>1185972.4258064516</v>
      </c>
    </row>
    <row r="761" spans="1:10" ht="13" x14ac:dyDescent="0.25">
      <c r="A761" s="60" t="s">
        <v>3898</v>
      </c>
      <c r="B761" s="67" t="s">
        <v>3899</v>
      </c>
      <c r="C761" s="67" t="s">
        <v>3024</v>
      </c>
      <c r="D761" s="67" t="s">
        <v>3900</v>
      </c>
      <c r="E761" s="67" t="s">
        <v>3901</v>
      </c>
      <c r="F761" s="62" t="s">
        <v>3900</v>
      </c>
      <c r="G761" s="63" t="s">
        <v>74</v>
      </c>
      <c r="H761" s="72">
        <v>3263827.0967741935</v>
      </c>
      <c r="I761" s="78">
        <v>0.19</v>
      </c>
      <c r="J761" s="79">
        <f t="shared" ref="J761:J824" si="46">(H761*I761)+H761</f>
        <v>3883954.2451612903</v>
      </c>
    </row>
    <row r="762" spans="1:10" ht="13" x14ac:dyDescent="0.25">
      <c r="A762" s="60" t="s">
        <v>3902</v>
      </c>
      <c r="B762" s="67" t="s">
        <v>3903</v>
      </c>
      <c r="C762" s="67" t="s">
        <v>1850</v>
      </c>
      <c r="D762" s="67" t="s">
        <v>3904</v>
      </c>
      <c r="E762" s="67" t="s">
        <v>3905</v>
      </c>
      <c r="F762" s="62" t="s">
        <v>3904</v>
      </c>
      <c r="G762" s="63" t="s">
        <v>74</v>
      </c>
      <c r="H762" s="72">
        <v>3808600</v>
      </c>
      <c r="I762" s="78">
        <v>0.19</v>
      </c>
      <c r="J762" s="79">
        <f t="shared" si="46"/>
        <v>4532234</v>
      </c>
    </row>
    <row r="763" spans="1:10" ht="39" x14ac:dyDescent="0.25">
      <c r="A763" s="60" t="s">
        <v>3906</v>
      </c>
      <c r="B763" s="67" t="s">
        <v>3907</v>
      </c>
      <c r="C763" s="67" t="s">
        <v>1850</v>
      </c>
      <c r="D763" s="67" t="s">
        <v>3908</v>
      </c>
      <c r="E763" s="67" t="s">
        <v>3909</v>
      </c>
      <c r="F763" s="62" t="s">
        <v>3908</v>
      </c>
      <c r="G763" s="63" t="s">
        <v>74</v>
      </c>
      <c r="H763" s="72">
        <v>4747790.9677419355</v>
      </c>
      <c r="I763" s="78">
        <v>0.19</v>
      </c>
      <c r="J763" s="79">
        <f t="shared" si="46"/>
        <v>5649871.2516129036</v>
      </c>
    </row>
    <row r="764" spans="1:10" ht="13" x14ac:dyDescent="0.25">
      <c r="A764" s="60" t="s">
        <v>3910</v>
      </c>
      <c r="B764" s="67" t="s">
        <v>3911</v>
      </c>
      <c r="C764" s="67" t="s">
        <v>1850</v>
      </c>
      <c r="D764" s="67" t="s">
        <v>1850</v>
      </c>
      <c r="E764" s="67" t="s">
        <v>3912</v>
      </c>
      <c r="F764" s="62" t="s">
        <v>1850</v>
      </c>
      <c r="G764" s="63" t="s">
        <v>74</v>
      </c>
      <c r="H764" s="72">
        <v>36211.612903225803</v>
      </c>
      <c r="I764" s="78">
        <v>0.19</v>
      </c>
      <c r="J764" s="79">
        <f t="shared" si="46"/>
        <v>43091.819354838706</v>
      </c>
    </row>
    <row r="765" spans="1:10" ht="39" x14ac:dyDescent="0.25">
      <c r="A765" s="60" t="s">
        <v>3913</v>
      </c>
      <c r="B765" s="67" t="s">
        <v>3914</v>
      </c>
      <c r="C765" s="67" t="s">
        <v>1850</v>
      </c>
      <c r="D765" s="67" t="s">
        <v>1850</v>
      </c>
      <c r="E765" s="67" t="s">
        <v>3915</v>
      </c>
      <c r="F765" s="62" t="s">
        <v>1850</v>
      </c>
      <c r="G765" s="63" t="s">
        <v>74</v>
      </c>
      <c r="H765" s="72">
        <v>544852.90322580643</v>
      </c>
      <c r="I765" s="78">
        <v>0.19</v>
      </c>
      <c r="J765" s="79">
        <f t="shared" si="46"/>
        <v>648374.95483870967</v>
      </c>
    </row>
    <row r="766" spans="1:10" ht="13" x14ac:dyDescent="0.25">
      <c r="A766" s="60" t="s">
        <v>3916</v>
      </c>
      <c r="B766" s="67" t="s">
        <v>3914</v>
      </c>
      <c r="C766" s="67" t="s">
        <v>1850</v>
      </c>
      <c r="D766" s="67" t="s">
        <v>1850</v>
      </c>
      <c r="E766" s="67" t="s">
        <v>3917</v>
      </c>
      <c r="F766" s="62" t="s">
        <v>1850</v>
      </c>
      <c r="G766" s="63" t="s">
        <v>74</v>
      </c>
      <c r="H766" s="72">
        <v>9289.0322580645152</v>
      </c>
      <c r="I766" s="78">
        <v>0.19</v>
      </c>
      <c r="J766" s="79">
        <f t="shared" si="46"/>
        <v>11053.948387096772</v>
      </c>
    </row>
    <row r="767" spans="1:10" ht="13" x14ac:dyDescent="0.25">
      <c r="A767" s="60" t="s">
        <v>3918</v>
      </c>
      <c r="B767" s="67" t="s">
        <v>3914</v>
      </c>
      <c r="C767" s="67" t="s">
        <v>1850</v>
      </c>
      <c r="D767" s="67" t="s">
        <v>1850</v>
      </c>
      <c r="E767" s="67" t="s">
        <v>3919</v>
      </c>
      <c r="F767" s="62" t="s">
        <v>1850</v>
      </c>
      <c r="G767" s="63" t="s">
        <v>74</v>
      </c>
      <c r="H767" s="72">
        <v>1178.0645161290322</v>
      </c>
      <c r="I767" s="78">
        <v>0.19</v>
      </c>
      <c r="J767" s="79">
        <f t="shared" si="46"/>
        <v>1401.8967741935483</v>
      </c>
    </row>
    <row r="768" spans="1:10" ht="13" x14ac:dyDescent="0.25">
      <c r="A768" s="60" t="s">
        <v>3920</v>
      </c>
      <c r="B768" s="67" t="s">
        <v>3914</v>
      </c>
      <c r="C768" s="67" t="s">
        <v>1850</v>
      </c>
      <c r="D768" s="67" t="s">
        <v>3921</v>
      </c>
      <c r="E768" s="67" t="s">
        <v>3922</v>
      </c>
      <c r="F768" s="62" t="s">
        <v>3921</v>
      </c>
      <c r="G768" s="63" t="s">
        <v>74</v>
      </c>
      <c r="H768" s="72">
        <v>16443.870967741936</v>
      </c>
      <c r="I768" s="78">
        <v>0.19</v>
      </c>
      <c r="J768" s="79">
        <f t="shared" si="46"/>
        <v>19568.206451612903</v>
      </c>
    </row>
    <row r="769" spans="1:10" ht="13" x14ac:dyDescent="0.25">
      <c r="A769" s="60" t="s">
        <v>3923</v>
      </c>
      <c r="B769" s="67" t="s">
        <v>3924</v>
      </c>
      <c r="C769" s="67" t="s">
        <v>1850</v>
      </c>
      <c r="D769" s="67" t="s">
        <v>1850</v>
      </c>
      <c r="E769" s="67" t="s">
        <v>3925</v>
      </c>
      <c r="F769" s="62" t="s">
        <v>1850</v>
      </c>
      <c r="G769" s="63" t="s">
        <v>74</v>
      </c>
      <c r="H769" s="72">
        <v>116689.03225806452</v>
      </c>
      <c r="I769" s="78">
        <v>0.19</v>
      </c>
      <c r="J769" s="79">
        <f t="shared" si="46"/>
        <v>138859.94838709678</v>
      </c>
    </row>
    <row r="770" spans="1:10" ht="13" x14ac:dyDescent="0.25">
      <c r="A770" s="60" t="s">
        <v>3926</v>
      </c>
      <c r="B770" s="67" t="s">
        <v>3924</v>
      </c>
      <c r="C770" s="67" t="s">
        <v>1850</v>
      </c>
      <c r="D770" s="67" t="s">
        <v>1850</v>
      </c>
      <c r="E770" s="67" t="s">
        <v>3927</v>
      </c>
      <c r="F770" s="62" t="s">
        <v>1850</v>
      </c>
      <c r="G770" s="63" t="s">
        <v>74</v>
      </c>
      <c r="H770" s="72">
        <v>72603.870967741939</v>
      </c>
      <c r="I770" s="78">
        <v>0.19</v>
      </c>
      <c r="J770" s="79">
        <f t="shared" si="46"/>
        <v>86398.606451612912</v>
      </c>
    </row>
    <row r="771" spans="1:10" ht="13" x14ac:dyDescent="0.25">
      <c r="A771" s="60" t="s">
        <v>3928</v>
      </c>
      <c r="B771" s="67" t="s">
        <v>3924</v>
      </c>
      <c r="C771" s="67" t="s">
        <v>1850</v>
      </c>
      <c r="D771" s="67" t="s">
        <v>1850</v>
      </c>
      <c r="E771" s="67" t="s">
        <v>3929</v>
      </c>
      <c r="F771" s="62" t="s">
        <v>3930</v>
      </c>
      <c r="G771" s="63" t="s">
        <v>74</v>
      </c>
      <c r="H771" s="72">
        <v>41771.612903225803</v>
      </c>
      <c r="I771" s="78">
        <v>0.19</v>
      </c>
      <c r="J771" s="79">
        <f t="shared" si="46"/>
        <v>49708.219354838708</v>
      </c>
    </row>
    <row r="772" spans="1:10" ht="13" x14ac:dyDescent="0.25">
      <c r="A772" s="60" t="s">
        <v>3931</v>
      </c>
      <c r="B772" s="67" t="s">
        <v>3932</v>
      </c>
      <c r="C772" s="67" t="s">
        <v>1850</v>
      </c>
      <c r="D772" s="67" t="s">
        <v>1850</v>
      </c>
      <c r="E772" s="67" t="s">
        <v>3933</v>
      </c>
      <c r="F772" s="62" t="s">
        <v>3934</v>
      </c>
      <c r="G772" s="63" t="s">
        <v>74</v>
      </c>
      <c r="H772" s="72">
        <v>159278.70967741936</v>
      </c>
      <c r="I772" s="78">
        <v>0.19</v>
      </c>
      <c r="J772" s="79">
        <f t="shared" si="46"/>
        <v>189541.66451612904</v>
      </c>
    </row>
    <row r="773" spans="1:10" ht="13" x14ac:dyDescent="0.25">
      <c r="A773" s="60" t="s">
        <v>3935</v>
      </c>
      <c r="B773" s="67" t="s">
        <v>3932</v>
      </c>
      <c r="C773" s="67" t="s">
        <v>2995</v>
      </c>
      <c r="D773" s="67" t="s">
        <v>1850</v>
      </c>
      <c r="E773" s="67" t="s">
        <v>3936</v>
      </c>
      <c r="F773" s="62" t="s">
        <v>3937</v>
      </c>
      <c r="G773" s="63" t="s">
        <v>74</v>
      </c>
      <c r="H773" s="72">
        <v>202601.29032258064</v>
      </c>
      <c r="I773" s="78">
        <v>0.19</v>
      </c>
      <c r="J773" s="79">
        <f t="shared" si="46"/>
        <v>241095.53548387095</v>
      </c>
    </row>
    <row r="774" spans="1:10" ht="13" x14ac:dyDescent="0.25">
      <c r="A774" s="60" t="s">
        <v>3938</v>
      </c>
      <c r="B774" s="67" t="s">
        <v>3932</v>
      </c>
      <c r="C774" s="67" t="s">
        <v>3939</v>
      </c>
      <c r="D774" s="67" t="s">
        <v>1850</v>
      </c>
      <c r="E774" s="67" t="s">
        <v>3940</v>
      </c>
      <c r="F774" s="62" t="s">
        <v>1850</v>
      </c>
      <c r="G774" s="63" t="s">
        <v>74</v>
      </c>
      <c r="H774" s="72">
        <v>154460.6451612903</v>
      </c>
      <c r="I774" s="78">
        <v>0.19</v>
      </c>
      <c r="J774" s="79">
        <f t="shared" si="46"/>
        <v>183808.16774193547</v>
      </c>
    </row>
    <row r="775" spans="1:10" ht="13" x14ac:dyDescent="0.25">
      <c r="A775" s="60" t="s">
        <v>3941</v>
      </c>
      <c r="B775" s="67" t="s">
        <v>3932</v>
      </c>
      <c r="C775" s="67" t="s">
        <v>1898</v>
      </c>
      <c r="D775" s="67" t="s">
        <v>3942</v>
      </c>
      <c r="E775" s="67" t="s">
        <v>3943</v>
      </c>
      <c r="F775" s="62" t="s">
        <v>3944</v>
      </c>
      <c r="G775" s="63" t="s">
        <v>74</v>
      </c>
      <c r="H775" s="72">
        <v>215056.77419354839</v>
      </c>
      <c r="I775" s="78">
        <v>0.19</v>
      </c>
      <c r="J775" s="79">
        <f t="shared" si="46"/>
        <v>255917.5612903226</v>
      </c>
    </row>
    <row r="776" spans="1:10" ht="13" x14ac:dyDescent="0.25">
      <c r="A776" s="60" t="s">
        <v>3945</v>
      </c>
      <c r="B776" s="67" t="s">
        <v>3932</v>
      </c>
      <c r="C776" s="67" t="s">
        <v>3946</v>
      </c>
      <c r="D776" s="67" t="s">
        <v>3947</v>
      </c>
      <c r="E776" s="67" t="s">
        <v>3948</v>
      </c>
      <c r="F776" s="62" t="s">
        <v>1850</v>
      </c>
      <c r="G776" s="63" t="s">
        <v>74</v>
      </c>
      <c r="H776" s="72">
        <v>44042.580645161288</v>
      </c>
      <c r="I776" s="78">
        <v>0.19</v>
      </c>
      <c r="J776" s="79">
        <f t="shared" si="46"/>
        <v>52410.670967741935</v>
      </c>
    </row>
    <row r="777" spans="1:10" ht="13" x14ac:dyDescent="0.25">
      <c r="A777" s="60" t="s">
        <v>3949</v>
      </c>
      <c r="B777" s="67" t="s">
        <v>3932</v>
      </c>
      <c r="C777" s="67" t="s">
        <v>1850</v>
      </c>
      <c r="D777" s="67" t="s">
        <v>1850</v>
      </c>
      <c r="E777" s="67" t="s">
        <v>3950</v>
      </c>
      <c r="F777" s="81" t="s">
        <v>1880</v>
      </c>
      <c r="G777" s="63" t="s">
        <v>74</v>
      </c>
      <c r="H777" s="72">
        <v>130397.41935483871</v>
      </c>
      <c r="I777" s="78">
        <v>0.19</v>
      </c>
      <c r="J777" s="79">
        <f t="shared" si="46"/>
        <v>155172.92903225808</v>
      </c>
    </row>
    <row r="778" spans="1:10" ht="13" x14ac:dyDescent="0.25">
      <c r="A778" s="60" t="s">
        <v>3951</v>
      </c>
      <c r="B778" s="67" t="s">
        <v>3932</v>
      </c>
      <c r="C778" s="67" t="s">
        <v>1850</v>
      </c>
      <c r="D778" s="67" t="s">
        <v>1850</v>
      </c>
      <c r="E778" s="67" t="s">
        <v>3952</v>
      </c>
      <c r="F778" s="62" t="s">
        <v>1850</v>
      </c>
      <c r="G778" s="63" t="s">
        <v>74</v>
      </c>
      <c r="H778" s="72">
        <v>34558.709677419356</v>
      </c>
      <c r="I778" s="78">
        <v>0.19</v>
      </c>
      <c r="J778" s="79">
        <f t="shared" si="46"/>
        <v>41124.864516129033</v>
      </c>
    </row>
    <row r="779" spans="1:10" ht="13" x14ac:dyDescent="0.25">
      <c r="A779" s="60" t="s">
        <v>3953</v>
      </c>
      <c r="B779" s="67" t="s">
        <v>3932</v>
      </c>
      <c r="C779" s="67" t="s">
        <v>1850</v>
      </c>
      <c r="D779" s="67" t="s">
        <v>1998</v>
      </c>
      <c r="E779" s="67" t="s">
        <v>3954</v>
      </c>
      <c r="F779" s="62" t="s">
        <v>1850</v>
      </c>
      <c r="G779" s="63" t="s">
        <v>74</v>
      </c>
      <c r="H779" s="72">
        <v>12758.709677419354</v>
      </c>
      <c r="I779" s="78">
        <v>0.19</v>
      </c>
      <c r="J779" s="79">
        <f t="shared" si="46"/>
        <v>15182.864516129031</v>
      </c>
    </row>
    <row r="780" spans="1:10" ht="13" x14ac:dyDescent="0.25">
      <c r="A780" s="60" t="s">
        <v>3955</v>
      </c>
      <c r="B780" s="67" t="s">
        <v>3932</v>
      </c>
      <c r="C780" s="67" t="s">
        <v>1898</v>
      </c>
      <c r="D780" s="67">
        <v>8000</v>
      </c>
      <c r="E780" s="67" t="s">
        <v>3956</v>
      </c>
      <c r="F780" s="81" t="s">
        <v>1880</v>
      </c>
      <c r="G780" s="63" t="s">
        <v>74</v>
      </c>
      <c r="H780" s="72">
        <v>110721.29032258064</v>
      </c>
      <c r="I780" s="78">
        <v>0.19</v>
      </c>
      <c r="J780" s="79">
        <f t="shared" si="46"/>
        <v>131758.33548387096</v>
      </c>
    </row>
    <row r="781" spans="1:10" ht="13" x14ac:dyDescent="0.25">
      <c r="A781" s="60" t="s">
        <v>3957</v>
      </c>
      <c r="B781" s="67" t="s">
        <v>3932</v>
      </c>
      <c r="C781" s="67" t="s">
        <v>1850</v>
      </c>
      <c r="D781" s="67" t="s">
        <v>1850</v>
      </c>
      <c r="E781" s="67" t="s">
        <v>3958</v>
      </c>
      <c r="F781" s="81" t="s">
        <v>1880</v>
      </c>
      <c r="G781" s="63" t="s">
        <v>74</v>
      </c>
      <c r="H781" s="72">
        <v>77730.322580645152</v>
      </c>
      <c r="I781" s="78">
        <v>0.19</v>
      </c>
      <c r="J781" s="79">
        <f t="shared" si="46"/>
        <v>92499.083870967734</v>
      </c>
    </row>
    <row r="782" spans="1:10" ht="13" x14ac:dyDescent="0.25">
      <c r="A782" s="60" t="s">
        <v>3959</v>
      </c>
      <c r="B782" s="67" t="s">
        <v>3932</v>
      </c>
      <c r="C782" s="67" t="s">
        <v>2995</v>
      </c>
      <c r="D782" s="67" t="s">
        <v>1850</v>
      </c>
      <c r="E782" s="67" t="s">
        <v>3960</v>
      </c>
      <c r="F782" s="62" t="s">
        <v>3961</v>
      </c>
      <c r="G782" s="63" t="s">
        <v>74</v>
      </c>
      <c r="H782" s="72">
        <v>264460.6451612903</v>
      </c>
      <c r="I782" s="78">
        <v>0.19</v>
      </c>
      <c r="J782" s="79">
        <f t="shared" si="46"/>
        <v>314708.16774193547</v>
      </c>
    </row>
    <row r="783" spans="1:10" ht="13" x14ac:dyDescent="0.25">
      <c r="A783" s="60" t="s">
        <v>3962</v>
      </c>
      <c r="B783" s="67" t="s">
        <v>3932</v>
      </c>
      <c r="C783" s="67" t="s">
        <v>3963</v>
      </c>
      <c r="D783" s="67" t="s">
        <v>1850</v>
      </c>
      <c r="E783" s="67" t="s">
        <v>3964</v>
      </c>
      <c r="F783" s="62" t="s">
        <v>1850</v>
      </c>
      <c r="G783" s="63" t="s">
        <v>74</v>
      </c>
      <c r="H783" s="72">
        <v>531754.83870967745</v>
      </c>
      <c r="I783" s="78">
        <v>0.19</v>
      </c>
      <c r="J783" s="79">
        <f t="shared" si="46"/>
        <v>632788.25806451612</v>
      </c>
    </row>
    <row r="784" spans="1:10" ht="26" x14ac:dyDescent="0.25">
      <c r="A784" s="60" t="s">
        <v>3965</v>
      </c>
      <c r="B784" s="67" t="s">
        <v>3932</v>
      </c>
      <c r="C784" s="67" t="s">
        <v>1898</v>
      </c>
      <c r="D784" s="67" t="s">
        <v>3966</v>
      </c>
      <c r="E784" s="67" t="s">
        <v>3967</v>
      </c>
      <c r="F784" s="62" t="s">
        <v>3968</v>
      </c>
      <c r="G784" s="63" t="s">
        <v>74</v>
      </c>
      <c r="H784" s="72">
        <v>657750.96774193551</v>
      </c>
      <c r="I784" s="78">
        <v>0.19</v>
      </c>
      <c r="J784" s="79">
        <f t="shared" si="46"/>
        <v>782723.65161290322</v>
      </c>
    </row>
    <row r="785" spans="1:10" ht="13" x14ac:dyDescent="0.25">
      <c r="A785" s="60" t="s">
        <v>3969</v>
      </c>
      <c r="B785" s="67" t="s">
        <v>3932</v>
      </c>
      <c r="C785" s="67" t="s">
        <v>2832</v>
      </c>
      <c r="D785" s="67" t="s">
        <v>2832</v>
      </c>
      <c r="E785" s="67" t="s">
        <v>3970</v>
      </c>
      <c r="F785" s="62" t="s">
        <v>2175</v>
      </c>
      <c r="G785" s="63" t="s">
        <v>74</v>
      </c>
      <c r="H785" s="72">
        <v>137908.38709677418</v>
      </c>
      <c r="I785" s="78">
        <v>0.19</v>
      </c>
      <c r="J785" s="79">
        <f t="shared" si="46"/>
        <v>164110.98064516127</v>
      </c>
    </row>
    <row r="786" spans="1:10" ht="39" x14ac:dyDescent="0.25">
      <c r="A786" s="60" t="s">
        <v>3971</v>
      </c>
      <c r="B786" s="67" t="s">
        <v>3932</v>
      </c>
      <c r="C786" s="80" t="s">
        <v>1880</v>
      </c>
      <c r="D786" s="67" t="s">
        <v>1850</v>
      </c>
      <c r="E786" s="67" t="s">
        <v>3972</v>
      </c>
      <c r="F786" s="62" t="s">
        <v>1850</v>
      </c>
      <c r="G786" s="63" t="s">
        <v>74</v>
      </c>
      <c r="H786" s="72">
        <v>191270.96774193548</v>
      </c>
      <c r="I786" s="78">
        <v>0.19</v>
      </c>
      <c r="J786" s="79">
        <f t="shared" si="46"/>
        <v>227612.45161290321</v>
      </c>
    </row>
    <row r="787" spans="1:10" ht="13" x14ac:dyDescent="0.25">
      <c r="A787" s="60" t="s">
        <v>3973</v>
      </c>
      <c r="B787" s="67" t="s">
        <v>3932</v>
      </c>
      <c r="C787" s="80" t="s">
        <v>1880</v>
      </c>
      <c r="D787" s="67" t="s">
        <v>1850</v>
      </c>
      <c r="E787" s="67" t="s">
        <v>3974</v>
      </c>
      <c r="F787" s="62" t="s">
        <v>1850</v>
      </c>
      <c r="G787" s="63" t="s">
        <v>74</v>
      </c>
      <c r="H787" s="72">
        <v>88212.903225806454</v>
      </c>
      <c r="I787" s="78">
        <v>0.19</v>
      </c>
      <c r="J787" s="79">
        <f t="shared" si="46"/>
        <v>104973.35483870968</v>
      </c>
    </row>
    <row r="788" spans="1:10" ht="13" x14ac:dyDescent="0.25">
      <c r="A788" s="60" t="s">
        <v>3975</v>
      </c>
      <c r="B788" s="67" t="s">
        <v>3932</v>
      </c>
      <c r="C788" s="80" t="s">
        <v>1880</v>
      </c>
      <c r="D788" s="67" t="s">
        <v>3976</v>
      </c>
      <c r="E788" s="67" t="s">
        <v>3977</v>
      </c>
      <c r="F788" s="62" t="s">
        <v>3978</v>
      </c>
      <c r="G788" s="63" t="s">
        <v>74</v>
      </c>
      <c r="H788" s="72">
        <v>61885.161290322576</v>
      </c>
      <c r="I788" s="78">
        <v>0.19</v>
      </c>
      <c r="J788" s="79">
        <f t="shared" si="46"/>
        <v>73643.34193548387</v>
      </c>
    </row>
    <row r="789" spans="1:10" ht="13" x14ac:dyDescent="0.25">
      <c r="A789" s="60" t="s">
        <v>3979</v>
      </c>
      <c r="B789" s="67" t="s">
        <v>3932</v>
      </c>
      <c r="C789" s="80" t="s">
        <v>1880</v>
      </c>
      <c r="D789" s="67" t="s">
        <v>1850</v>
      </c>
      <c r="E789" s="67" t="s">
        <v>3980</v>
      </c>
      <c r="F789" s="62" t="s">
        <v>1850</v>
      </c>
      <c r="G789" s="63" t="s">
        <v>74</v>
      </c>
      <c r="H789" s="72">
        <v>309060.6451612903</v>
      </c>
      <c r="I789" s="78">
        <v>0.19</v>
      </c>
      <c r="J789" s="79">
        <f t="shared" si="46"/>
        <v>367782.16774193547</v>
      </c>
    </row>
    <row r="790" spans="1:10" ht="13" x14ac:dyDescent="0.25">
      <c r="A790" s="60" t="s">
        <v>3981</v>
      </c>
      <c r="B790" s="67" t="s">
        <v>3932</v>
      </c>
      <c r="C790" s="80" t="s">
        <v>1880</v>
      </c>
      <c r="D790" s="67" t="s">
        <v>1850</v>
      </c>
      <c r="E790" s="67" t="s">
        <v>3982</v>
      </c>
      <c r="F790" s="62" t="s">
        <v>3983</v>
      </c>
      <c r="G790" s="63" t="s">
        <v>74</v>
      </c>
      <c r="H790" s="72">
        <v>63718.709677419356</v>
      </c>
      <c r="I790" s="78">
        <v>0.19</v>
      </c>
      <c r="J790" s="79">
        <f t="shared" si="46"/>
        <v>75825.264516129027</v>
      </c>
    </row>
    <row r="791" spans="1:10" ht="13" x14ac:dyDescent="0.25">
      <c r="A791" s="60" t="s">
        <v>3984</v>
      </c>
      <c r="B791" s="67" t="s">
        <v>3932</v>
      </c>
      <c r="C791" s="80" t="s">
        <v>1880</v>
      </c>
      <c r="D791" s="67" t="s">
        <v>1850</v>
      </c>
      <c r="E791" s="67" t="s">
        <v>3985</v>
      </c>
      <c r="F791" s="62" t="s">
        <v>1850</v>
      </c>
      <c r="G791" s="63" t="s">
        <v>74</v>
      </c>
      <c r="H791" s="72">
        <v>62441.290322580644</v>
      </c>
      <c r="I791" s="78">
        <v>0.19</v>
      </c>
      <c r="J791" s="79">
        <f t="shared" si="46"/>
        <v>74305.135483870967</v>
      </c>
    </row>
    <row r="792" spans="1:10" ht="13" x14ac:dyDescent="0.25">
      <c r="A792" s="60" t="s">
        <v>3986</v>
      </c>
      <c r="B792" s="67" t="s">
        <v>3932</v>
      </c>
      <c r="C792" s="80" t="s">
        <v>1880</v>
      </c>
      <c r="D792" s="67" t="s">
        <v>1850</v>
      </c>
      <c r="E792" s="67" t="s">
        <v>3987</v>
      </c>
      <c r="F792" s="62" t="s">
        <v>1850</v>
      </c>
      <c r="G792" s="63" t="s">
        <v>74</v>
      </c>
      <c r="H792" s="72">
        <v>25353.548387096773</v>
      </c>
      <c r="I792" s="78">
        <v>0.19</v>
      </c>
      <c r="J792" s="79">
        <f t="shared" si="46"/>
        <v>30170.722580645161</v>
      </c>
    </row>
    <row r="793" spans="1:10" ht="13" x14ac:dyDescent="0.25">
      <c r="A793" s="60" t="s">
        <v>3988</v>
      </c>
      <c r="B793" s="67" t="s">
        <v>3932</v>
      </c>
      <c r="C793" s="67" t="s">
        <v>1850</v>
      </c>
      <c r="D793" s="67" t="s">
        <v>1998</v>
      </c>
      <c r="E793" s="67" t="s">
        <v>3989</v>
      </c>
      <c r="F793" s="62" t="s">
        <v>1850</v>
      </c>
      <c r="G793" s="63" t="s">
        <v>74</v>
      </c>
      <c r="H793" s="72">
        <v>158001.29032258064</v>
      </c>
      <c r="I793" s="78">
        <v>0.19</v>
      </c>
      <c r="J793" s="79">
        <f t="shared" si="46"/>
        <v>188021.53548387095</v>
      </c>
    </row>
    <row r="794" spans="1:10" ht="13" x14ac:dyDescent="0.25">
      <c r="A794" s="60" t="s">
        <v>3990</v>
      </c>
      <c r="B794" s="67" t="s">
        <v>3065</v>
      </c>
      <c r="C794" s="67" t="s">
        <v>2667</v>
      </c>
      <c r="D794" s="67" t="s">
        <v>3991</v>
      </c>
      <c r="E794" s="67" t="s">
        <v>3992</v>
      </c>
      <c r="F794" s="62" t="s">
        <v>3993</v>
      </c>
      <c r="G794" s="63" t="s">
        <v>74</v>
      </c>
      <c r="H794" s="72">
        <v>321376.77419354836</v>
      </c>
      <c r="I794" s="78">
        <v>0.19</v>
      </c>
      <c r="J794" s="79">
        <f t="shared" si="46"/>
        <v>382438.36129032256</v>
      </c>
    </row>
    <row r="795" spans="1:10" ht="13" x14ac:dyDescent="0.25">
      <c r="A795" s="60" t="s">
        <v>3994</v>
      </c>
      <c r="B795" s="67" t="s">
        <v>3065</v>
      </c>
      <c r="C795" s="67" t="s">
        <v>2667</v>
      </c>
      <c r="D795" s="67" t="s">
        <v>3995</v>
      </c>
      <c r="E795" s="67" t="s">
        <v>3996</v>
      </c>
      <c r="F795" s="62" t="s">
        <v>3997</v>
      </c>
      <c r="G795" s="63" t="s">
        <v>74</v>
      </c>
      <c r="H795" s="72">
        <v>199767.74193548388</v>
      </c>
      <c r="I795" s="78">
        <v>0.19</v>
      </c>
      <c r="J795" s="79">
        <f t="shared" si="46"/>
        <v>237723.61290322582</v>
      </c>
    </row>
    <row r="796" spans="1:10" ht="13" x14ac:dyDescent="0.25">
      <c r="A796" s="60" t="s">
        <v>3998</v>
      </c>
      <c r="B796" s="67" t="s">
        <v>3065</v>
      </c>
      <c r="C796" s="67" t="s">
        <v>2667</v>
      </c>
      <c r="D796" s="67" t="s">
        <v>3999</v>
      </c>
      <c r="E796" s="67" t="s">
        <v>4000</v>
      </c>
      <c r="F796" s="62" t="s">
        <v>4001</v>
      </c>
      <c r="G796" s="63" t="s">
        <v>74</v>
      </c>
      <c r="H796" s="72">
        <v>108318.70967741935</v>
      </c>
      <c r="I796" s="78">
        <v>0.19</v>
      </c>
      <c r="J796" s="79">
        <f t="shared" si="46"/>
        <v>128899.26451612903</v>
      </c>
    </row>
    <row r="797" spans="1:10" ht="13" x14ac:dyDescent="0.25">
      <c r="A797" s="60" t="s">
        <v>4002</v>
      </c>
      <c r="B797" s="67" t="s">
        <v>3065</v>
      </c>
      <c r="C797" s="67" t="s">
        <v>1898</v>
      </c>
      <c r="D797" s="67" t="s">
        <v>4003</v>
      </c>
      <c r="E797" s="67" t="s">
        <v>4004</v>
      </c>
      <c r="F797" s="81" t="s">
        <v>1880</v>
      </c>
      <c r="G797" s="63" t="s">
        <v>74</v>
      </c>
      <c r="H797" s="72">
        <v>209390.96774193548</v>
      </c>
      <c r="I797" s="78">
        <v>0.19</v>
      </c>
      <c r="J797" s="79">
        <f t="shared" si="46"/>
        <v>249175.25161290323</v>
      </c>
    </row>
    <row r="798" spans="1:10" ht="13" x14ac:dyDescent="0.25">
      <c r="A798" s="60" t="s">
        <v>4005</v>
      </c>
      <c r="B798" s="67" t="s">
        <v>3065</v>
      </c>
      <c r="C798" s="67" t="s">
        <v>1898</v>
      </c>
      <c r="D798" s="67">
        <v>550</v>
      </c>
      <c r="E798" s="67" t="s">
        <v>4006</v>
      </c>
      <c r="F798" s="62" t="s">
        <v>4007</v>
      </c>
      <c r="G798" s="63" t="s">
        <v>74</v>
      </c>
      <c r="H798" s="72">
        <v>289105.80645161291</v>
      </c>
      <c r="I798" s="78">
        <v>0.19</v>
      </c>
      <c r="J798" s="79">
        <f t="shared" si="46"/>
        <v>344035.90967741935</v>
      </c>
    </row>
    <row r="799" spans="1:10" ht="13" x14ac:dyDescent="0.25">
      <c r="A799" s="60" t="s">
        <v>4008</v>
      </c>
      <c r="B799" s="67" t="s">
        <v>3065</v>
      </c>
      <c r="C799" s="67" t="s">
        <v>4009</v>
      </c>
      <c r="D799" s="67" t="s">
        <v>4010</v>
      </c>
      <c r="E799" s="67" t="s">
        <v>4011</v>
      </c>
      <c r="F799" s="62" t="s">
        <v>4012</v>
      </c>
      <c r="G799" s="63" t="s">
        <v>74</v>
      </c>
      <c r="H799" s="72">
        <v>386220.6451612903</v>
      </c>
      <c r="I799" s="78">
        <v>0.19</v>
      </c>
      <c r="J799" s="79">
        <f t="shared" si="46"/>
        <v>459602.56774193549</v>
      </c>
    </row>
    <row r="800" spans="1:10" ht="13" x14ac:dyDescent="0.25">
      <c r="A800" s="60" t="s">
        <v>4013</v>
      </c>
      <c r="B800" s="67" t="s">
        <v>3065</v>
      </c>
      <c r="C800" s="67" t="s">
        <v>1898</v>
      </c>
      <c r="D800" s="67" t="s">
        <v>4014</v>
      </c>
      <c r="E800" s="67" t="s">
        <v>4015</v>
      </c>
      <c r="F800" s="62" t="s">
        <v>4016</v>
      </c>
      <c r="G800" s="63" t="s">
        <v>74</v>
      </c>
      <c r="H800" s="72">
        <v>236717.4193548387</v>
      </c>
      <c r="I800" s="78">
        <v>0.19</v>
      </c>
      <c r="J800" s="79">
        <f t="shared" si="46"/>
        <v>281693.72903225804</v>
      </c>
    </row>
    <row r="801" spans="1:10" ht="13" x14ac:dyDescent="0.25">
      <c r="A801" s="60" t="s">
        <v>4017</v>
      </c>
      <c r="B801" s="67" t="s">
        <v>3065</v>
      </c>
      <c r="C801" s="67" t="s">
        <v>1898</v>
      </c>
      <c r="D801" s="67">
        <v>6005</v>
      </c>
      <c r="E801" s="67" t="s">
        <v>4018</v>
      </c>
      <c r="F801" s="62" t="s">
        <v>4019</v>
      </c>
      <c r="G801" s="63" t="s">
        <v>74</v>
      </c>
      <c r="H801" s="72">
        <v>551000</v>
      </c>
      <c r="I801" s="78">
        <v>0.19</v>
      </c>
      <c r="J801" s="79">
        <f t="shared" si="46"/>
        <v>655690</v>
      </c>
    </row>
    <row r="802" spans="1:10" ht="13" x14ac:dyDescent="0.25">
      <c r="A802" s="60" t="s">
        <v>4020</v>
      </c>
      <c r="B802" s="67" t="s">
        <v>3065</v>
      </c>
      <c r="C802" s="67" t="s">
        <v>1850</v>
      </c>
      <c r="D802" s="67" t="s">
        <v>1850</v>
      </c>
      <c r="E802" s="67" t="s">
        <v>4021</v>
      </c>
      <c r="F802" s="62" t="s">
        <v>1850</v>
      </c>
      <c r="G802" s="63" t="s">
        <v>74</v>
      </c>
      <c r="H802" s="72">
        <v>382389.67741935485</v>
      </c>
      <c r="I802" s="78">
        <v>0.19</v>
      </c>
      <c r="J802" s="79">
        <f t="shared" si="46"/>
        <v>455043.71612903225</v>
      </c>
    </row>
    <row r="803" spans="1:10" ht="13" x14ac:dyDescent="0.25">
      <c r="A803" s="60" t="s">
        <v>4022</v>
      </c>
      <c r="B803" s="67" t="s">
        <v>3065</v>
      </c>
      <c r="C803" s="67" t="s">
        <v>2793</v>
      </c>
      <c r="D803" s="67" t="s">
        <v>1850</v>
      </c>
      <c r="E803" s="67" t="s">
        <v>4023</v>
      </c>
      <c r="F803" s="62" t="s">
        <v>4024</v>
      </c>
      <c r="G803" s="63" t="s">
        <v>74</v>
      </c>
      <c r="H803" s="72">
        <v>897717.41935483867</v>
      </c>
      <c r="I803" s="78">
        <v>0.19</v>
      </c>
      <c r="J803" s="79">
        <f t="shared" si="46"/>
        <v>1068283.729032258</v>
      </c>
    </row>
    <row r="804" spans="1:10" ht="13" x14ac:dyDescent="0.25">
      <c r="A804" s="60" t="s">
        <v>4025</v>
      </c>
      <c r="B804" s="67" t="s">
        <v>3065</v>
      </c>
      <c r="C804" s="67" t="s">
        <v>1898</v>
      </c>
      <c r="D804" s="67" t="s">
        <v>4026</v>
      </c>
      <c r="E804" s="67" t="s">
        <v>4027</v>
      </c>
      <c r="F804" s="62" t="s">
        <v>4028</v>
      </c>
      <c r="G804" s="63" t="s">
        <v>74</v>
      </c>
      <c r="H804" s="72">
        <v>1289010.3225806451</v>
      </c>
      <c r="I804" s="78">
        <v>0.19</v>
      </c>
      <c r="J804" s="79">
        <f t="shared" si="46"/>
        <v>1533922.2838709676</v>
      </c>
    </row>
    <row r="805" spans="1:10" ht="13" x14ac:dyDescent="0.25">
      <c r="A805" s="60" t="s">
        <v>4029</v>
      </c>
      <c r="B805" s="67" t="s">
        <v>3065</v>
      </c>
      <c r="C805" s="67" t="s">
        <v>1898</v>
      </c>
      <c r="D805" s="67" t="s">
        <v>4030</v>
      </c>
      <c r="E805" s="67" t="s">
        <v>4031</v>
      </c>
      <c r="F805" s="62" t="s">
        <v>4032</v>
      </c>
      <c r="G805" s="63" t="s">
        <v>74</v>
      </c>
      <c r="H805" s="72">
        <v>283150.96774193546</v>
      </c>
      <c r="I805" s="78">
        <v>0.19</v>
      </c>
      <c r="J805" s="79">
        <f t="shared" si="46"/>
        <v>336949.65161290322</v>
      </c>
    </row>
    <row r="806" spans="1:10" ht="13" x14ac:dyDescent="0.25">
      <c r="A806" s="60" t="s">
        <v>4033</v>
      </c>
      <c r="B806" s="67" t="s">
        <v>3065</v>
      </c>
      <c r="C806" s="67" t="s">
        <v>1850</v>
      </c>
      <c r="D806" s="67" t="s">
        <v>4034</v>
      </c>
      <c r="E806" s="67" t="s">
        <v>4035</v>
      </c>
      <c r="F806" s="81" t="s">
        <v>1880</v>
      </c>
      <c r="G806" s="63" t="s">
        <v>74</v>
      </c>
      <c r="H806" s="72">
        <v>230344.51612903224</v>
      </c>
      <c r="I806" s="78">
        <v>0.19</v>
      </c>
      <c r="J806" s="79">
        <f t="shared" si="46"/>
        <v>274109.97419354838</v>
      </c>
    </row>
    <row r="807" spans="1:10" ht="26" x14ac:dyDescent="0.25">
      <c r="A807" s="60" t="s">
        <v>4036</v>
      </c>
      <c r="B807" s="67" t="s">
        <v>3065</v>
      </c>
      <c r="C807" s="67" t="s">
        <v>2784</v>
      </c>
      <c r="D807" s="67" t="s">
        <v>4037</v>
      </c>
      <c r="E807" s="67" t="s">
        <v>4038</v>
      </c>
      <c r="F807" s="62" t="s">
        <v>4039</v>
      </c>
      <c r="G807" s="63" t="s">
        <v>74</v>
      </c>
      <c r="H807" s="72">
        <v>515758.70967741933</v>
      </c>
      <c r="I807" s="78">
        <v>0.19</v>
      </c>
      <c r="J807" s="79">
        <f t="shared" si="46"/>
        <v>613752.86451612902</v>
      </c>
    </row>
    <row r="808" spans="1:10" ht="13" x14ac:dyDescent="0.25">
      <c r="A808" s="60" t="s">
        <v>4040</v>
      </c>
      <c r="B808" s="67" t="s">
        <v>3065</v>
      </c>
      <c r="C808" s="80" t="s">
        <v>1880</v>
      </c>
      <c r="D808" s="67" t="s">
        <v>4041</v>
      </c>
      <c r="E808" s="67" t="s">
        <v>4042</v>
      </c>
      <c r="F808" s="62" t="s">
        <v>4043</v>
      </c>
      <c r="G808" s="63" t="s">
        <v>74</v>
      </c>
      <c r="H808" s="72">
        <v>760303.22580645164</v>
      </c>
      <c r="I808" s="78">
        <v>0.19</v>
      </c>
      <c r="J808" s="79">
        <f t="shared" si="46"/>
        <v>904760.83870967745</v>
      </c>
    </row>
    <row r="809" spans="1:10" ht="13" x14ac:dyDescent="0.25">
      <c r="A809" s="60" t="s">
        <v>4044</v>
      </c>
      <c r="B809" s="67" t="s">
        <v>3065</v>
      </c>
      <c r="C809" s="80" t="s">
        <v>1880</v>
      </c>
      <c r="D809" s="67" t="s">
        <v>4041</v>
      </c>
      <c r="E809" s="67" t="s">
        <v>4042</v>
      </c>
      <c r="F809" s="62" t="s">
        <v>4043</v>
      </c>
      <c r="G809" s="63" t="s">
        <v>74</v>
      </c>
      <c r="H809" s="72">
        <v>550923.87096774194</v>
      </c>
      <c r="I809" s="78">
        <v>0.19</v>
      </c>
      <c r="J809" s="79">
        <f t="shared" si="46"/>
        <v>655599.40645161294</v>
      </c>
    </row>
    <row r="810" spans="1:10" ht="13" x14ac:dyDescent="0.25">
      <c r="A810" s="60" t="s">
        <v>4045</v>
      </c>
      <c r="B810" s="67" t="s">
        <v>3065</v>
      </c>
      <c r="C810" s="80" t="s">
        <v>1880</v>
      </c>
      <c r="D810" s="67" t="s">
        <v>4041</v>
      </c>
      <c r="E810" s="67" t="s">
        <v>4042</v>
      </c>
      <c r="F810" s="62" t="s">
        <v>4043</v>
      </c>
      <c r="G810" s="63" t="s">
        <v>74</v>
      </c>
      <c r="H810" s="72">
        <v>527581.93548387091</v>
      </c>
      <c r="I810" s="78">
        <v>0.19</v>
      </c>
      <c r="J810" s="79">
        <f t="shared" si="46"/>
        <v>627822.5032258064</v>
      </c>
    </row>
    <row r="811" spans="1:10" ht="13" x14ac:dyDescent="0.25">
      <c r="A811" s="60" t="s">
        <v>4046</v>
      </c>
      <c r="B811" s="67" t="s">
        <v>3065</v>
      </c>
      <c r="C811" s="80" t="s">
        <v>1880</v>
      </c>
      <c r="D811" s="67" t="s">
        <v>4041</v>
      </c>
      <c r="E811" s="67" t="s">
        <v>4042</v>
      </c>
      <c r="F811" s="62" t="s">
        <v>4043</v>
      </c>
      <c r="G811" s="63" t="s">
        <v>74</v>
      </c>
      <c r="H811" s="72">
        <v>446727.74193548388</v>
      </c>
      <c r="I811" s="78">
        <v>0.19</v>
      </c>
      <c r="J811" s="79">
        <f t="shared" si="46"/>
        <v>531606.01290322584</v>
      </c>
    </row>
    <row r="812" spans="1:10" ht="13" x14ac:dyDescent="0.25">
      <c r="A812" s="60" t="s">
        <v>4047</v>
      </c>
      <c r="B812" s="67" t="s">
        <v>3065</v>
      </c>
      <c r="C812" s="80" t="s">
        <v>1880</v>
      </c>
      <c r="D812" s="67" t="s">
        <v>4041</v>
      </c>
      <c r="E812" s="67" t="s">
        <v>4042</v>
      </c>
      <c r="F812" s="62" t="s">
        <v>4043</v>
      </c>
      <c r="G812" s="63" t="s">
        <v>74</v>
      </c>
      <c r="H812" s="72">
        <v>351535.48387096776</v>
      </c>
      <c r="I812" s="78">
        <v>0.19</v>
      </c>
      <c r="J812" s="79">
        <f t="shared" si="46"/>
        <v>418327.22580645164</v>
      </c>
    </row>
    <row r="813" spans="1:10" ht="13" x14ac:dyDescent="0.25">
      <c r="A813" s="60" t="s">
        <v>4048</v>
      </c>
      <c r="B813" s="67" t="s">
        <v>3065</v>
      </c>
      <c r="C813" s="80" t="s">
        <v>1880</v>
      </c>
      <c r="D813" s="67" t="s">
        <v>1850</v>
      </c>
      <c r="E813" s="67" t="s">
        <v>4049</v>
      </c>
      <c r="F813" s="62" t="s">
        <v>1850</v>
      </c>
      <c r="G813" s="63" t="s">
        <v>74</v>
      </c>
      <c r="H813" s="72">
        <v>79437.419354838712</v>
      </c>
      <c r="I813" s="78">
        <v>0.19</v>
      </c>
      <c r="J813" s="79">
        <f t="shared" si="46"/>
        <v>94530.529032258069</v>
      </c>
    </row>
    <row r="814" spans="1:10" ht="13" x14ac:dyDescent="0.25">
      <c r="A814" s="60" t="s">
        <v>4050</v>
      </c>
      <c r="B814" s="67" t="s">
        <v>3065</v>
      </c>
      <c r="C814" s="80" t="s">
        <v>1880</v>
      </c>
      <c r="D814" s="67" t="s">
        <v>4014</v>
      </c>
      <c r="E814" s="67" t="s">
        <v>4051</v>
      </c>
      <c r="F814" s="62" t="s">
        <v>4052</v>
      </c>
      <c r="G814" s="63" t="s">
        <v>74</v>
      </c>
      <c r="H814" s="72">
        <v>541238.70967741939</v>
      </c>
      <c r="I814" s="78">
        <v>0.19</v>
      </c>
      <c r="J814" s="79">
        <f t="shared" si="46"/>
        <v>644074.06451612909</v>
      </c>
    </row>
    <row r="815" spans="1:10" ht="13" x14ac:dyDescent="0.25">
      <c r="A815" s="60" t="s">
        <v>4053</v>
      </c>
      <c r="B815" s="67" t="s">
        <v>3065</v>
      </c>
      <c r="C815" s="80" t="s">
        <v>1880</v>
      </c>
      <c r="D815" s="67" t="s">
        <v>4003</v>
      </c>
      <c r="E815" s="67" t="s">
        <v>4054</v>
      </c>
      <c r="F815" s="81" t="s">
        <v>1880</v>
      </c>
      <c r="G815" s="63" t="s">
        <v>74</v>
      </c>
      <c r="H815" s="72">
        <v>102083.87096774194</v>
      </c>
      <c r="I815" s="78">
        <v>0.19</v>
      </c>
      <c r="J815" s="79">
        <f t="shared" si="46"/>
        <v>121479.80645161291</v>
      </c>
    </row>
    <row r="816" spans="1:10" ht="13" x14ac:dyDescent="0.25">
      <c r="A816" s="60" t="s">
        <v>4055</v>
      </c>
      <c r="B816" s="67" t="s">
        <v>3065</v>
      </c>
      <c r="C816" s="80" t="s">
        <v>1880</v>
      </c>
      <c r="D816" s="67" t="s">
        <v>4056</v>
      </c>
      <c r="E816" s="67" t="s">
        <v>4057</v>
      </c>
      <c r="F816" s="62" t="s">
        <v>4058</v>
      </c>
      <c r="G816" s="63" t="s">
        <v>74</v>
      </c>
      <c r="H816" s="72">
        <v>109443.87096774194</v>
      </c>
      <c r="I816" s="78">
        <v>0.19</v>
      </c>
      <c r="J816" s="79">
        <f t="shared" si="46"/>
        <v>130238.2064516129</v>
      </c>
    </row>
    <row r="817" spans="1:10" ht="13" x14ac:dyDescent="0.25">
      <c r="A817" s="60" t="s">
        <v>4059</v>
      </c>
      <c r="B817" s="67" t="s">
        <v>3065</v>
      </c>
      <c r="C817" s="80" t="s">
        <v>1880</v>
      </c>
      <c r="D817" s="67" t="s">
        <v>1998</v>
      </c>
      <c r="E817" s="67" t="s">
        <v>4060</v>
      </c>
      <c r="F817" s="62" t="s">
        <v>4061</v>
      </c>
      <c r="G817" s="63" t="s">
        <v>74</v>
      </c>
      <c r="H817" s="72">
        <v>227802.58064516127</v>
      </c>
      <c r="I817" s="78">
        <v>0.19</v>
      </c>
      <c r="J817" s="79">
        <f t="shared" si="46"/>
        <v>271085.07096774189</v>
      </c>
    </row>
    <row r="818" spans="1:10" ht="13" x14ac:dyDescent="0.25">
      <c r="A818" s="60" t="s">
        <v>4062</v>
      </c>
      <c r="B818" s="67" t="s">
        <v>3065</v>
      </c>
      <c r="C818" s="80" t="s">
        <v>1880</v>
      </c>
      <c r="D818" s="67" t="s">
        <v>1850</v>
      </c>
      <c r="E818" s="67" t="s">
        <v>4063</v>
      </c>
      <c r="F818" s="62" t="s">
        <v>1850</v>
      </c>
      <c r="G818" s="63" t="s">
        <v>74</v>
      </c>
      <c r="H818" s="72">
        <v>664832.25806451612</v>
      </c>
      <c r="I818" s="78">
        <v>0.19</v>
      </c>
      <c r="J818" s="79">
        <f t="shared" si="46"/>
        <v>791150.38709677418</v>
      </c>
    </row>
    <row r="819" spans="1:10" ht="13" x14ac:dyDescent="0.25">
      <c r="A819" s="60" t="s">
        <v>4064</v>
      </c>
      <c r="B819" s="67" t="s">
        <v>3065</v>
      </c>
      <c r="C819" s="80" t="s">
        <v>1880</v>
      </c>
      <c r="D819" s="67" t="s">
        <v>1850</v>
      </c>
      <c r="E819" s="67" t="s">
        <v>4065</v>
      </c>
      <c r="F819" s="62" t="s">
        <v>1850</v>
      </c>
      <c r="G819" s="63" t="s">
        <v>74</v>
      </c>
      <c r="H819" s="72">
        <v>378570.32258064515</v>
      </c>
      <c r="I819" s="78">
        <v>0.19</v>
      </c>
      <c r="J819" s="79">
        <f t="shared" si="46"/>
        <v>450498.68387096771</v>
      </c>
    </row>
    <row r="820" spans="1:10" ht="13" x14ac:dyDescent="0.25">
      <c r="A820" s="60" t="s">
        <v>4066</v>
      </c>
      <c r="B820" s="67" t="s">
        <v>3065</v>
      </c>
      <c r="C820" s="80" t="s">
        <v>1880</v>
      </c>
      <c r="D820" s="67" t="s">
        <v>4067</v>
      </c>
      <c r="E820" s="67" t="s">
        <v>4068</v>
      </c>
      <c r="F820" s="62" t="s">
        <v>4069</v>
      </c>
      <c r="G820" s="63" t="s">
        <v>74</v>
      </c>
      <c r="H820" s="72">
        <v>221998.70967741933</v>
      </c>
      <c r="I820" s="78">
        <v>0.19</v>
      </c>
      <c r="J820" s="79">
        <f t="shared" si="46"/>
        <v>264178.464516129</v>
      </c>
    </row>
    <row r="821" spans="1:10" ht="26" x14ac:dyDescent="0.25">
      <c r="A821" s="60" t="s">
        <v>4070</v>
      </c>
      <c r="B821" s="67" t="s">
        <v>4071</v>
      </c>
      <c r="C821" s="80" t="s">
        <v>1880</v>
      </c>
      <c r="D821" s="67" t="s">
        <v>4072</v>
      </c>
      <c r="E821" s="67" t="s">
        <v>4073</v>
      </c>
      <c r="F821" s="62" t="s">
        <v>4074</v>
      </c>
      <c r="G821" s="63" t="s">
        <v>74</v>
      </c>
      <c r="H821" s="72">
        <v>447233.54838709679</v>
      </c>
      <c r="I821" s="78">
        <v>0.19</v>
      </c>
      <c r="J821" s="79">
        <f t="shared" si="46"/>
        <v>532207.92258064519</v>
      </c>
    </row>
    <row r="822" spans="1:10" ht="13" x14ac:dyDescent="0.25">
      <c r="A822" s="60" t="s">
        <v>4075</v>
      </c>
      <c r="B822" s="67" t="s">
        <v>3065</v>
      </c>
      <c r="C822" s="67" t="s">
        <v>2828</v>
      </c>
      <c r="D822" s="67" t="s">
        <v>4003</v>
      </c>
      <c r="E822" s="67" t="s">
        <v>4076</v>
      </c>
      <c r="F822" s="62" t="s">
        <v>1850</v>
      </c>
      <c r="G822" s="63" t="s">
        <v>74</v>
      </c>
      <c r="H822" s="72">
        <v>498345.80645161291</v>
      </c>
      <c r="I822" s="78">
        <v>0.19</v>
      </c>
      <c r="J822" s="79">
        <f t="shared" si="46"/>
        <v>593031.50967741932</v>
      </c>
    </row>
    <row r="823" spans="1:10" ht="13" x14ac:dyDescent="0.25">
      <c r="A823" s="60" t="s">
        <v>4077</v>
      </c>
      <c r="B823" s="67" t="s">
        <v>4078</v>
      </c>
      <c r="C823" s="67" t="s">
        <v>3213</v>
      </c>
      <c r="D823" s="67" t="s">
        <v>4079</v>
      </c>
      <c r="E823" s="67" t="s">
        <v>4080</v>
      </c>
      <c r="F823" s="62" t="s">
        <v>4079</v>
      </c>
      <c r="G823" s="63" t="s">
        <v>74</v>
      </c>
      <c r="H823" s="72">
        <v>201758.70967741936</v>
      </c>
      <c r="I823" s="78">
        <v>0.19</v>
      </c>
      <c r="J823" s="79">
        <f t="shared" si="46"/>
        <v>240092.86451612905</v>
      </c>
    </row>
    <row r="824" spans="1:10" ht="13" x14ac:dyDescent="0.25">
      <c r="A824" s="60" t="s">
        <v>4081</v>
      </c>
      <c r="B824" s="67" t="s">
        <v>4082</v>
      </c>
      <c r="C824" s="67" t="s">
        <v>3187</v>
      </c>
      <c r="D824" s="67" t="s">
        <v>4083</v>
      </c>
      <c r="E824" s="67" t="s">
        <v>4084</v>
      </c>
      <c r="F824" s="62" t="s">
        <v>4083</v>
      </c>
      <c r="G824" s="63" t="s">
        <v>74</v>
      </c>
      <c r="H824" s="72">
        <v>4531718.7096774196</v>
      </c>
      <c r="I824" s="78">
        <v>0.19</v>
      </c>
      <c r="J824" s="79">
        <f t="shared" si="46"/>
        <v>5392745.2645161292</v>
      </c>
    </row>
    <row r="825" spans="1:10" ht="13" x14ac:dyDescent="0.25">
      <c r="A825" s="60" t="s">
        <v>4085</v>
      </c>
      <c r="B825" s="67" t="s">
        <v>4086</v>
      </c>
      <c r="C825" s="67" t="s">
        <v>2618</v>
      </c>
      <c r="D825" s="67">
        <v>40202</v>
      </c>
      <c r="E825" s="67" t="s">
        <v>4087</v>
      </c>
      <c r="F825" s="62">
        <v>40202</v>
      </c>
      <c r="G825" s="63" t="s">
        <v>74</v>
      </c>
      <c r="H825" s="72">
        <v>5282211.6129032252</v>
      </c>
      <c r="I825" s="78">
        <v>0.19</v>
      </c>
      <c r="J825" s="79">
        <f t="shared" ref="J825:J888" si="47">(H825*I825)+H825</f>
        <v>6285831.8193548378</v>
      </c>
    </row>
    <row r="826" spans="1:10" ht="13" x14ac:dyDescent="0.25">
      <c r="A826" s="60" t="s">
        <v>4088</v>
      </c>
      <c r="B826" s="67" t="s">
        <v>4089</v>
      </c>
      <c r="C826" s="67" t="s">
        <v>4090</v>
      </c>
      <c r="D826" s="67" t="s">
        <v>4091</v>
      </c>
      <c r="E826" s="67" t="s">
        <v>4092</v>
      </c>
      <c r="F826" s="62" t="s">
        <v>4091</v>
      </c>
      <c r="G826" s="63" t="s">
        <v>74</v>
      </c>
      <c r="H826" s="72">
        <v>20116624.516129032</v>
      </c>
      <c r="I826" s="78">
        <v>0.19</v>
      </c>
      <c r="J826" s="79">
        <f t="shared" si="47"/>
        <v>23938783.174193546</v>
      </c>
    </row>
    <row r="827" spans="1:10" ht="13" x14ac:dyDescent="0.25">
      <c r="A827" s="60" t="s">
        <v>4093</v>
      </c>
      <c r="B827" s="67" t="s">
        <v>4094</v>
      </c>
      <c r="C827" s="67" t="s">
        <v>1850</v>
      </c>
      <c r="D827" s="67" t="s">
        <v>1850</v>
      </c>
      <c r="E827" s="67" t="s">
        <v>4095</v>
      </c>
      <c r="F827" s="62" t="s">
        <v>1850</v>
      </c>
      <c r="G827" s="63" t="s">
        <v>74</v>
      </c>
      <c r="H827" s="72">
        <v>63149.677419354834</v>
      </c>
      <c r="I827" s="78">
        <v>0.19</v>
      </c>
      <c r="J827" s="79">
        <f t="shared" si="47"/>
        <v>75148.116129032249</v>
      </c>
    </row>
    <row r="828" spans="1:10" ht="13" x14ac:dyDescent="0.25">
      <c r="A828" s="60" t="s">
        <v>4096</v>
      </c>
      <c r="B828" s="67" t="s">
        <v>4094</v>
      </c>
      <c r="C828" s="67" t="s">
        <v>4097</v>
      </c>
      <c r="D828" s="67" t="s">
        <v>4098</v>
      </c>
      <c r="E828" s="67" t="s">
        <v>4099</v>
      </c>
      <c r="F828" s="81" t="s">
        <v>1880</v>
      </c>
      <c r="G828" s="63" t="s">
        <v>74</v>
      </c>
      <c r="H828" s="72">
        <v>55082.580645161288</v>
      </c>
      <c r="I828" s="78">
        <v>0.19</v>
      </c>
      <c r="J828" s="79">
        <f t="shared" si="47"/>
        <v>65548.270967741933</v>
      </c>
    </row>
    <row r="829" spans="1:10" ht="13" x14ac:dyDescent="0.25">
      <c r="A829" s="60" t="s">
        <v>4100</v>
      </c>
      <c r="B829" s="67" t="s">
        <v>4094</v>
      </c>
      <c r="C829" s="67" t="s">
        <v>4097</v>
      </c>
      <c r="D829" s="67" t="s">
        <v>4098</v>
      </c>
      <c r="E829" s="67" t="s">
        <v>4101</v>
      </c>
      <c r="F829" s="62" t="s">
        <v>4102</v>
      </c>
      <c r="G829" s="63" t="s">
        <v>74</v>
      </c>
      <c r="H829" s="72">
        <v>55082.580645161288</v>
      </c>
      <c r="I829" s="78">
        <v>0.19</v>
      </c>
      <c r="J829" s="79">
        <f t="shared" si="47"/>
        <v>65548.270967741933</v>
      </c>
    </row>
    <row r="830" spans="1:10" ht="26" x14ac:dyDescent="0.25">
      <c r="A830" s="60" t="s">
        <v>4103</v>
      </c>
      <c r="B830" s="67" t="s">
        <v>4094</v>
      </c>
      <c r="C830" s="67" t="s">
        <v>3939</v>
      </c>
      <c r="D830" s="67" t="s">
        <v>4104</v>
      </c>
      <c r="E830" s="67" t="s">
        <v>4105</v>
      </c>
      <c r="F830" s="62" t="s">
        <v>4106</v>
      </c>
      <c r="G830" s="63" t="s">
        <v>74</v>
      </c>
      <c r="H830" s="72">
        <v>2241923.8709677421</v>
      </c>
      <c r="I830" s="78">
        <v>0.19</v>
      </c>
      <c r="J830" s="79">
        <f t="shared" si="47"/>
        <v>2667889.4064516132</v>
      </c>
    </row>
    <row r="831" spans="1:10" ht="26" x14ac:dyDescent="0.25">
      <c r="A831" s="60" t="s">
        <v>4107</v>
      </c>
      <c r="B831" s="67" t="s">
        <v>4094</v>
      </c>
      <c r="C831" s="67" t="s">
        <v>3939</v>
      </c>
      <c r="D831" s="67" t="s">
        <v>4108</v>
      </c>
      <c r="E831" s="67" t="s">
        <v>4109</v>
      </c>
      <c r="F831" s="62" t="s">
        <v>4110</v>
      </c>
      <c r="G831" s="63" t="s">
        <v>74</v>
      </c>
      <c r="H831" s="72">
        <v>4692656.7741935486</v>
      </c>
      <c r="I831" s="78">
        <v>0.19</v>
      </c>
      <c r="J831" s="79">
        <f t="shared" si="47"/>
        <v>5584261.5612903228</v>
      </c>
    </row>
    <row r="832" spans="1:10" ht="13" x14ac:dyDescent="0.25">
      <c r="A832" s="60" t="s">
        <v>4111</v>
      </c>
      <c r="B832" s="67" t="s">
        <v>4094</v>
      </c>
      <c r="C832" s="67" t="s">
        <v>1888</v>
      </c>
      <c r="D832" s="67" t="s">
        <v>1850</v>
      </c>
      <c r="E832" s="67" t="s">
        <v>4112</v>
      </c>
      <c r="F832" s="62" t="s">
        <v>1850</v>
      </c>
      <c r="G832" s="63" t="s">
        <v>74</v>
      </c>
      <c r="H832" s="72">
        <v>1859.3548387096773</v>
      </c>
      <c r="I832" s="78">
        <v>0.19</v>
      </c>
      <c r="J832" s="79">
        <f t="shared" si="47"/>
        <v>2212.632258064516</v>
      </c>
    </row>
    <row r="833" spans="1:10" ht="13" x14ac:dyDescent="0.25">
      <c r="A833" s="60" t="s">
        <v>4113</v>
      </c>
      <c r="B833" s="67" t="s">
        <v>4094</v>
      </c>
      <c r="C833" s="67" t="s">
        <v>1850</v>
      </c>
      <c r="D833" s="67" t="s">
        <v>1850</v>
      </c>
      <c r="E833" s="67" t="s">
        <v>4114</v>
      </c>
      <c r="F833" s="62" t="s">
        <v>1850</v>
      </c>
      <c r="G833" s="63" t="s">
        <v>74</v>
      </c>
      <c r="H833" s="72">
        <v>1150.9677419354839</v>
      </c>
      <c r="I833" s="78">
        <v>0.19</v>
      </c>
      <c r="J833" s="79">
        <f t="shared" si="47"/>
        <v>1369.6516129032259</v>
      </c>
    </row>
    <row r="834" spans="1:10" ht="13" x14ac:dyDescent="0.25">
      <c r="A834" s="60" t="s">
        <v>4115</v>
      </c>
      <c r="B834" s="67" t="s">
        <v>4094</v>
      </c>
      <c r="C834" s="67" t="s">
        <v>1850</v>
      </c>
      <c r="D834" s="80" t="s">
        <v>1880</v>
      </c>
      <c r="E834" s="67" t="s">
        <v>4116</v>
      </c>
      <c r="F834" s="81" t="s">
        <v>1880</v>
      </c>
      <c r="G834" s="63" t="s">
        <v>74</v>
      </c>
      <c r="H834" s="72">
        <v>1859.3548387096773</v>
      </c>
      <c r="I834" s="78">
        <v>0.19</v>
      </c>
      <c r="J834" s="79">
        <f t="shared" si="47"/>
        <v>2212.632258064516</v>
      </c>
    </row>
    <row r="835" spans="1:10" ht="13" x14ac:dyDescent="0.25">
      <c r="A835" s="60" t="s">
        <v>4117</v>
      </c>
      <c r="B835" s="67" t="s">
        <v>4094</v>
      </c>
      <c r="C835" s="67" t="s">
        <v>1850</v>
      </c>
      <c r="D835" s="80" t="s">
        <v>1880</v>
      </c>
      <c r="E835" s="67" t="s">
        <v>4118</v>
      </c>
      <c r="F835" s="81" t="s">
        <v>1880</v>
      </c>
      <c r="G835" s="63" t="s">
        <v>74</v>
      </c>
      <c r="H835" s="72">
        <v>1859.3548387096773</v>
      </c>
      <c r="I835" s="78">
        <v>0.19</v>
      </c>
      <c r="J835" s="79">
        <f t="shared" si="47"/>
        <v>2212.632258064516</v>
      </c>
    </row>
    <row r="836" spans="1:10" ht="13" x14ac:dyDescent="0.25">
      <c r="A836" s="60" t="s">
        <v>4119</v>
      </c>
      <c r="B836" s="67" t="s">
        <v>4094</v>
      </c>
      <c r="C836" s="67" t="s">
        <v>1850</v>
      </c>
      <c r="D836" s="80" t="s">
        <v>1880</v>
      </c>
      <c r="E836" s="67" t="s">
        <v>4120</v>
      </c>
      <c r="F836" s="62" t="s">
        <v>4121</v>
      </c>
      <c r="G836" s="63" t="s">
        <v>74</v>
      </c>
      <c r="H836" s="72">
        <v>1290.3225806451612</v>
      </c>
      <c r="I836" s="78">
        <v>0.19</v>
      </c>
      <c r="J836" s="79">
        <f t="shared" si="47"/>
        <v>1535.483870967742</v>
      </c>
    </row>
    <row r="837" spans="1:10" ht="13" x14ac:dyDescent="0.25">
      <c r="A837" s="60" t="s">
        <v>4122</v>
      </c>
      <c r="B837" s="67" t="s">
        <v>4094</v>
      </c>
      <c r="C837" s="67" t="s">
        <v>4123</v>
      </c>
      <c r="D837" s="67" t="s">
        <v>4123</v>
      </c>
      <c r="E837" s="67" t="s">
        <v>4124</v>
      </c>
      <c r="F837" s="81" t="s">
        <v>1880</v>
      </c>
      <c r="G837" s="63" t="s">
        <v>74</v>
      </c>
      <c r="H837" s="72">
        <v>142574.19354838709</v>
      </c>
      <c r="I837" s="78">
        <v>0.19</v>
      </c>
      <c r="J837" s="79">
        <f t="shared" si="47"/>
        <v>169663.29032258064</v>
      </c>
    </row>
    <row r="838" spans="1:10" ht="13" x14ac:dyDescent="0.25">
      <c r="A838" s="60" t="s">
        <v>4125</v>
      </c>
      <c r="B838" s="67" t="s">
        <v>4094</v>
      </c>
      <c r="C838" s="67" t="s">
        <v>1850</v>
      </c>
      <c r="D838" s="80" t="s">
        <v>1880</v>
      </c>
      <c r="E838" s="67" t="s">
        <v>4126</v>
      </c>
      <c r="F838" s="81" t="s">
        <v>1880</v>
      </c>
      <c r="G838" s="63" t="s">
        <v>74</v>
      </c>
      <c r="H838" s="72">
        <v>7094.1935483870966</v>
      </c>
      <c r="I838" s="78">
        <v>0.19</v>
      </c>
      <c r="J838" s="79">
        <f t="shared" si="47"/>
        <v>8442.0903225806451</v>
      </c>
    </row>
    <row r="839" spans="1:10" ht="13" x14ac:dyDescent="0.25">
      <c r="A839" s="60" t="s">
        <v>4127</v>
      </c>
      <c r="B839" s="67" t="s">
        <v>4094</v>
      </c>
      <c r="C839" s="67" t="s">
        <v>3281</v>
      </c>
      <c r="D839" s="67" t="s">
        <v>4128</v>
      </c>
      <c r="E839" s="67" t="s">
        <v>4129</v>
      </c>
      <c r="F839" s="81" t="s">
        <v>1880</v>
      </c>
      <c r="G839" s="63" t="s">
        <v>74</v>
      </c>
      <c r="H839" s="72">
        <v>5538.0645161290322</v>
      </c>
      <c r="I839" s="78">
        <v>0.19</v>
      </c>
      <c r="J839" s="79">
        <f t="shared" si="47"/>
        <v>6590.2967741935481</v>
      </c>
    </row>
    <row r="840" spans="1:10" ht="13" x14ac:dyDescent="0.25">
      <c r="A840" s="60" t="s">
        <v>4130</v>
      </c>
      <c r="B840" s="67" t="s">
        <v>4094</v>
      </c>
      <c r="C840" s="67" t="s">
        <v>1850</v>
      </c>
      <c r="D840" s="67" t="s">
        <v>1850</v>
      </c>
      <c r="E840" s="67" t="s">
        <v>4131</v>
      </c>
      <c r="F840" s="81" t="s">
        <v>1880</v>
      </c>
      <c r="G840" s="63" t="s">
        <v>74</v>
      </c>
      <c r="H840" s="72">
        <v>1098890.3225806451</v>
      </c>
      <c r="I840" s="78">
        <v>0.19</v>
      </c>
      <c r="J840" s="79">
        <f t="shared" si="47"/>
        <v>1307679.4838709678</v>
      </c>
    </row>
    <row r="841" spans="1:10" ht="13" x14ac:dyDescent="0.25">
      <c r="A841" s="60" t="s">
        <v>4132</v>
      </c>
      <c r="B841" s="67" t="s">
        <v>4094</v>
      </c>
      <c r="C841" s="67" t="s">
        <v>1850</v>
      </c>
      <c r="D841" s="67" t="s">
        <v>1850</v>
      </c>
      <c r="E841" s="67" t="s">
        <v>4133</v>
      </c>
      <c r="F841" s="62" t="s">
        <v>1850</v>
      </c>
      <c r="G841" s="63" t="s">
        <v>74</v>
      </c>
      <c r="H841" s="72">
        <v>473421.93548387097</v>
      </c>
      <c r="I841" s="78">
        <v>0.19</v>
      </c>
      <c r="J841" s="79">
        <f t="shared" si="47"/>
        <v>563372.1032258065</v>
      </c>
    </row>
    <row r="842" spans="1:10" ht="13" x14ac:dyDescent="0.25">
      <c r="A842" s="60" t="s">
        <v>4134</v>
      </c>
      <c r="B842" s="67" t="s">
        <v>4094</v>
      </c>
      <c r="C842" s="67" t="s">
        <v>1850</v>
      </c>
      <c r="D842" s="80" t="s">
        <v>1880</v>
      </c>
      <c r="E842" s="67" t="s">
        <v>4135</v>
      </c>
      <c r="F842" s="81" t="s">
        <v>1880</v>
      </c>
      <c r="G842" s="63" t="s">
        <v>74</v>
      </c>
      <c r="H842" s="72">
        <v>437749.67741935485</v>
      </c>
      <c r="I842" s="78">
        <v>0.19</v>
      </c>
      <c r="J842" s="79">
        <f t="shared" si="47"/>
        <v>520922.11612903228</v>
      </c>
    </row>
    <row r="843" spans="1:10" ht="13" x14ac:dyDescent="0.25">
      <c r="A843" s="60" t="s">
        <v>4136</v>
      </c>
      <c r="B843" s="67" t="s">
        <v>4094</v>
      </c>
      <c r="C843" s="67" t="s">
        <v>1850</v>
      </c>
      <c r="D843" s="67" t="s">
        <v>1850</v>
      </c>
      <c r="E843" s="67" t="s">
        <v>4137</v>
      </c>
      <c r="F843" s="62" t="s">
        <v>1850</v>
      </c>
      <c r="G843" s="63" t="s">
        <v>74</v>
      </c>
      <c r="H843" s="72">
        <v>5108.3870967741932</v>
      </c>
      <c r="I843" s="78">
        <v>0.19</v>
      </c>
      <c r="J843" s="79">
        <f t="shared" si="47"/>
        <v>6078.9806451612894</v>
      </c>
    </row>
    <row r="844" spans="1:10" ht="13" x14ac:dyDescent="0.25">
      <c r="A844" s="60" t="s">
        <v>4138</v>
      </c>
      <c r="B844" s="67" t="s">
        <v>4094</v>
      </c>
      <c r="C844" s="67" t="s">
        <v>1850</v>
      </c>
      <c r="D844" s="67" t="s">
        <v>1850</v>
      </c>
      <c r="E844" s="67" t="s">
        <v>4139</v>
      </c>
      <c r="F844" s="62" t="s">
        <v>1850</v>
      </c>
      <c r="G844" s="63" t="s">
        <v>74</v>
      </c>
      <c r="H844" s="72">
        <v>9496.7741935483864</v>
      </c>
      <c r="I844" s="78">
        <v>0.19</v>
      </c>
      <c r="J844" s="79">
        <f t="shared" si="47"/>
        <v>11301.16129032258</v>
      </c>
    </row>
    <row r="845" spans="1:10" ht="13" x14ac:dyDescent="0.25">
      <c r="A845" s="60" t="s">
        <v>4140</v>
      </c>
      <c r="B845" s="67" t="s">
        <v>4094</v>
      </c>
      <c r="C845" s="67" t="s">
        <v>4141</v>
      </c>
      <c r="D845" s="67" t="s">
        <v>1850</v>
      </c>
      <c r="E845" s="67" t="s">
        <v>4142</v>
      </c>
      <c r="F845" s="62" t="s">
        <v>1850</v>
      </c>
      <c r="G845" s="63" t="s">
        <v>74</v>
      </c>
      <c r="H845" s="72">
        <v>33143.225806451614</v>
      </c>
      <c r="I845" s="78">
        <v>0.19</v>
      </c>
      <c r="J845" s="79">
        <f t="shared" si="47"/>
        <v>39440.438709677423</v>
      </c>
    </row>
    <row r="846" spans="1:10" ht="26" x14ac:dyDescent="0.25">
      <c r="A846" s="60" t="s">
        <v>4143</v>
      </c>
      <c r="B846" s="67" t="s">
        <v>4094</v>
      </c>
      <c r="C846" s="67" t="s">
        <v>1850</v>
      </c>
      <c r="D846" s="67" t="s">
        <v>1850</v>
      </c>
      <c r="E846" s="67" t="s">
        <v>4144</v>
      </c>
      <c r="F846" s="62" t="s">
        <v>1850</v>
      </c>
      <c r="G846" s="63" t="s">
        <v>74</v>
      </c>
      <c r="H846" s="72">
        <v>2387317.4193548388</v>
      </c>
      <c r="I846" s="78">
        <v>0.19</v>
      </c>
      <c r="J846" s="79">
        <f t="shared" si="47"/>
        <v>2840907.729032258</v>
      </c>
    </row>
    <row r="847" spans="1:10" ht="26" x14ac:dyDescent="0.25">
      <c r="A847" s="60" t="s">
        <v>4145</v>
      </c>
      <c r="B847" s="67" t="s">
        <v>4094</v>
      </c>
      <c r="C847" s="67" t="s">
        <v>4146</v>
      </c>
      <c r="D847" s="67" t="s">
        <v>1906</v>
      </c>
      <c r="E847" s="67" t="s">
        <v>4147</v>
      </c>
      <c r="F847" s="62" t="s">
        <v>4148</v>
      </c>
      <c r="G847" s="63" t="s">
        <v>74</v>
      </c>
      <c r="H847" s="72">
        <v>316988.38709677418</v>
      </c>
      <c r="I847" s="78">
        <v>0.19</v>
      </c>
      <c r="J847" s="79">
        <f t="shared" si="47"/>
        <v>377216.18064516131</v>
      </c>
    </row>
    <row r="848" spans="1:10" ht="13" x14ac:dyDescent="0.25">
      <c r="A848" s="60" t="s">
        <v>4149</v>
      </c>
      <c r="B848" s="67" t="s">
        <v>4094</v>
      </c>
      <c r="C848" s="67" t="s">
        <v>3362</v>
      </c>
      <c r="D848" s="67" t="s">
        <v>1850</v>
      </c>
      <c r="E848" s="67" t="s">
        <v>4150</v>
      </c>
      <c r="F848" s="62" t="s">
        <v>1850</v>
      </c>
      <c r="G848" s="63" t="s">
        <v>74</v>
      </c>
      <c r="H848" s="72">
        <v>24645.16129032258</v>
      </c>
      <c r="I848" s="78">
        <v>0.19</v>
      </c>
      <c r="J848" s="79">
        <f t="shared" si="47"/>
        <v>29327.741935483871</v>
      </c>
    </row>
    <row r="849" spans="1:10" ht="13" x14ac:dyDescent="0.25">
      <c r="A849" s="60" t="s">
        <v>4151</v>
      </c>
      <c r="B849" s="67" t="s">
        <v>4094</v>
      </c>
      <c r="C849" s="67" t="s">
        <v>1850</v>
      </c>
      <c r="D849" s="67" t="s">
        <v>1850</v>
      </c>
      <c r="E849" s="67" t="s">
        <v>4152</v>
      </c>
      <c r="F849" s="62" t="s">
        <v>1850</v>
      </c>
      <c r="G849" s="63" t="s">
        <v>74</v>
      </c>
      <c r="H849" s="72">
        <v>3692.9032258064517</v>
      </c>
      <c r="I849" s="78">
        <v>0.19</v>
      </c>
      <c r="J849" s="79">
        <f t="shared" si="47"/>
        <v>4394.5548387096778</v>
      </c>
    </row>
    <row r="850" spans="1:10" ht="13" x14ac:dyDescent="0.25">
      <c r="A850" s="60" t="s">
        <v>4153</v>
      </c>
      <c r="B850" s="67" t="s">
        <v>4094</v>
      </c>
      <c r="C850" s="67" t="s">
        <v>1850</v>
      </c>
      <c r="D850" s="67" t="s">
        <v>1850</v>
      </c>
      <c r="E850" s="67" t="s">
        <v>4154</v>
      </c>
      <c r="F850" s="62" t="s">
        <v>1850</v>
      </c>
      <c r="G850" s="63" t="s">
        <v>74</v>
      </c>
      <c r="H850" s="72">
        <v>3692.9032258064517</v>
      </c>
      <c r="I850" s="78">
        <v>0.19</v>
      </c>
      <c r="J850" s="79">
        <f t="shared" si="47"/>
        <v>4394.5548387096778</v>
      </c>
    </row>
    <row r="851" spans="1:10" ht="13" x14ac:dyDescent="0.25">
      <c r="A851" s="60" t="s">
        <v>4155</v>
      </c>
      <c r="B851" s="67" t="s">
        <v>4094</v>
      </c>
      <c r="C851" s="67" t="s">
        <v>1850</v>
      </c>
      <c r="D851" s="67" t="s">
        <v>1850</v>
      </c>
      <c r="E851" s="67" t="s">
        <v>4156</v>
      </c>
      <c r="F851" s="62" t="s">
        <v>1850</v>
      </c>
      <c r="G851" s="63" t="s">
        <v>74</v>
      </c>
      <c r="H851" s="72">
        <v>3692.9032258064517</v>
      </c>
      <c r="I851" s="78">
        <v>0.19</v>
      </c>
      <c r="J851" s="79">
        <f t="shared" si="47"/>
        <v>4394.5548387096778</v>
      </c>
    </row>
    <row r="852" spans="1:10" ht="13" x14ac:dyDescent="0.25">
      <c r="A852" s="60" t="s">
        <v>4157</v>
      </c>
      <c r="B852" s="67" t="s">
        <v>4094</v>
      </c>
      <c r="C852" s="67" t="s">
        <v>1850</v>
      </c>
      <c r="D852" s="67" t="s">
        <v>1850</v>
      </c>
      <c r="E852" s="67" t="s">
        <v>4158</v>
      </c>
      <c r="F852" s="81" t="s">
        <v>1880</v>
      </c>
      <c r="G852" s="63" t="s">
        <v>74</v>
      </c>
      <c r="H852" s="72">
        <v>40363.870967741932</v>
      </c>
      <c r="I852" s="78">
        <v>0.19</v>
      </c>
      <c r="J852" s="79">
        <f t="shared" si="47"/>
        <v>48033.006451612899</v>
      </c>
    </row>
    <row r="853" spans="1:10" ht="13" x14ac:dyDescent="0.25">
      <c r="A853" s="60" t="s">
        <v>4159</v>
      </c>
      <c r="B853" s="67" t="s">
        <v>4094</v>
      </c>
      <c r="C853" s="67" t="s">
        <v>1898</v>
      </c>
      <c r="D853" s="67" t="s">
        <v>1998</v>
      </c>
      <c r="E853" s="67" t="s">
        <v>4160</v>
      </c>
      <c r="F853" s="62" t="s">
        <v>4161</v>
      </c>
      <c r="G853" s="63" t="s">
        <v>74</v>
      </c>
      <c r="H853" s="72">
        <v>464367.74193548388</v>
      </c>
      <c r="I853" s="78">
        <v>0.19</v>
      </c>
      <c r="J853" s="79">
        <f t="shared" si="47"/>
        <v>552597.61290322582</v>
      </c>
    </row>
    <row r="854" spans="1:10" ht="13" x14ac:dyDescent="0.25">
      <c r="A854" s="60" t="s">
        <v>4162</v>
      </c>
      <c r="B854" s="67" t="s">
        <v>4094</v>
      </c>
      <c r="C854" s="67" t="s">
        <v>1850</v>
      </c>
      <c r="D854" s="67" t="s">
        <v>1850</v>
      </c>
      <c r="E854" s="67" t="s">
        <v>4163</v>
      </c>
      <c r="F854" s="62" t="s">
        <v>1850</v>
      </c>
      <c r="G854" s="63" t="s">
        <v>74</v>
      </c>
      <c r="H854" s="72">
        <v>26908.387096774193</v>
      </c>
      <c r="I854" s="78">
        <v>0.19</v>
      </c>
      <c r="J854" s="79">
        <f t="shared" si="47"/>
        <v>32020.980645161289</v>
      </c>
    </row>
    <row r="855" spans="1:10" ht="13" x14ac:dyDescent="0.25">
      <c r="A855" s="60" t="s">
        <v>4164</v>
      </c>
      <c r="B855" s="67" t="s">
        <v>4094</v>
      </c>
      <c r="C855" s="67" t="s">
        <v>1850</v>
      </c>
      <c r="D855" s="80" t="s">
        <v>1880</v>
      </c>
      <c r="E855" s="67" t="s">
        <v>4165</v>
      </c>
      <c r="F855" s="62" t="s">
        <v>2195</v>
      </c>
      <c r="G855" s="63" t="s">
        <v>74</v>
      </c>
      <c r="H855" s="72">
        <v>6802.5806451612898</v>
      </c>
      <c r="I855" s="78">
        <v>0.19</v>
      </c>
      <c r="J855" s="79">
        <f t="shared" si="47"/>
        <v>8095.0709677419345</v>
      </c>
    </row>
    <row r="856" spans="1:10" ht="13" x14ac:dyDescent="0.25">
      <c r="A856" s="60" t="s">
        <v>4166</v>
      </c>
      <c r="B856" s="67" t="s">
        <v>4094</v>
      </c>
      <c r="C856" s="67" t="s">
        <v>1850</v>
      </c>
      <c r="D856" s="67" t="s">
        <v>1850</v>
      </c>
      <c r="E856" s="67" t="s">
        <v>4167</v>
      </c>
      <c r="F856" s="62" t="s">
        <v>1850</v>
      </c>
      <c r="G856" s="63" t="s">
        <v>74</v>
      </c>
      <c r="H856" s="72">
        <v>8927.7419354838712</v>
      </c>
      <c r="I856" s="78">
        <v>0.19</v>
      </c>
      <c r="J856" s="79">
        <f t="shared" si="47"/>
        <v>10624.012903225806</v>
      </c>
    </row>
    <row r="857" spans="1:10" ht="13" x14ac:dyDescent="0.25">
      <c r="A857" s="60" t="s">
        <v>4168</v>
      </c>
      <c r="B857" s="67" t="s">
        <v>4094</v>
      </c>
      <c r="C857" s="67" t="s">
        <v>3281</v>
      </c>
      <c r="D857" s="67" t="s">
        <v>1850</v>
      </c>
      <c r="E857" s="67" t="s">
        <v>4169</v>
      </c>
      <c r="F857" s="62" t="s">
        <v>4170</v>
      </c>
      <c r="G857" s="63" t="s">
        <v>74</v>
      </c>
      <c r="H857" s="72">
        <v>56637.419354838705</v>
      </c>
      <c r="I857" s="78">
        <v>0.19</v>
      </c>
      <c r="J857" s="79">
        <f t="shared" si="47"/>
        <v>67398.529032258055</v>
      </c>
    </row>
    <row r="858" spans="1:10" ht="13" x14ac:dyDescent="0.25">
      <c r="A858" s="60" t="s">
        <v>4171</v>
      </c>
      <c r="B858" s="67" t="s">
        <v>4094</v>
      </c>
      <c r="C858" s="67" t="s">
        <v>1850</v>
      </c>
      <c r="D858" s="67" t="s">
        <v>1850</v>
      </c>
      <c r="E858" s="67" t="s">
        <v>4172</v>
      </c>
      <c r="F858" s="62" t="s">
        <v>1850</v>
      </c>
      <c r="G858" s="63" t="s">
        <v>74</v>
      </c>
      <c r="H858" s="72">
        <v>28618276.129032258</v>
      </c>
      <c r="I858" s="78">
        <v>0.19</v>
      </c>
      <c r="J858" s="79">
        <f t="shared" si="47"/>
        <v>34055748.593548387</v>
      </c>
    </row>
    <row r="859" spans="1:10" ht="13" x14ac:dyDescent="0.25">
      <c r="A859" s="60" t="s">
        <v>4173</v>
      </c>
      <c r="B859" s="67" t="s">
        <v>4094</v>
      </c>
      <c r="C859" s="67" t="s">
        <v>1850</v>
      </c>
      <c r="D859" s="67" t="s">
        <v>1850</v>
      </c>
      <c r="E859" s="67" t="s">
        <v>4174</v>
      </c>
      <c r="F859" s="62" t="s">
        <v>1850</v>
      </c>
      <c r="G859" s="63" t="s">
        <v>74</v>
      </c>
      <c r="H859" s="72">
        <v>129979.35483870967</v>
      </c>
      <c r="I859" s="78">
        <v>0.19</v>
      </c>
      <c r="J859" s="79">
        <f t="shared" si="47"/>
        <v>154675.43225806451</v>
      </c>
    </row>
    <row r="860" spans="1:10" ht="13" x14ac:dyDescent="0.25">
      <c r="A860" s="60" t="s">
        <v>4175</v>
      </c>
      <c r="B860" s="67" t="s">
        <v>4094</v>
      </c>
      <c r="C860" s="67" t="s">
        <v>1850</v>
      </c>
      <c r="D860" s="67" t="s">
        <v>1850</v>
      </c>
      <c r="E860" s="67" t="s">
        <v>4176</v>
      </c>
      <c r="F860" s="62" t="s">
        <v>1850</v>
      </c>
      <c r="G860" s="63" t="s">
        <v>74</v>
      </c>
      <c r="H860" s="72">
        <v>59469.677419354834</v>
      </c>
      <c r="I860" s="78">
        <v>0.19</v>
      </c>
      <c r="J860" s="79">
        <f t="shared" si="47"/>
        <v>70768.916129032252</v>
      </c>
    </row>
    <row r="861" spans="1:10" ht="13" x14ac:dyDescent="0.25">
      <c r="A861" s="60" t="s">
        <v>4177</v>
      </c>
      <c r="B861" s="67" t="s">
        <v>4094</v>
      </c>
      <c r="C861" s="67" t="s">
        <v>1850</v>
      </c>
      <c r="D861" s="67" t="s">
        <v>1850</v>
      </c>
      <c r="E861" s="67" t="s">
        <v>4178</v>
      </c>
      <c r="F861" s="81" t="s">
        <v>1880</v>
      </c>
      <c r="G861" s="63" t="s">
        <v>74</v>
      </c>
      <c r="H861" s="72">
        <v>160833.54838709676</v>
      </c>
      <c r="I861" s="78">
        <v>0.19</v>
      </c>
      <c r="J861" s="79">
        <f t="shared" si="47"/>
        <v>191391.92258064513</v>
      </c>
    </row>
    <row r="862" spans="1:10" ht="13" x14ac:dyDescent="0.25">
      <c r="A862" s="60" t="s">
        <v>4179</v>
      </c>
      <c r="B862" s="67" t="s">
        <v>4094</v>
      </c>
      <c r="C862" s="67" t="s">
        <v>4180</v>
      </c>
      <c r="D862" s="67" t="s">
        <v>1906</v>
      </c>
      <c r="E862" s="67" t="s">
        <v>4181</v>
      </c>
      <c r="F862" s="81" t="s">
        <v>1880</v>
      </c>
      <c r="G862" s="63" t="s">
        <v>74</v>
      </c>
      <c r="H862" s="72">
        <v>148100.6451612903</v>
      </c>
      <c r="I862" s="78">
        <v>0.19</v>
      </c>
      <c r="J862" s="79">
        <f t="shared" si="47"/>
        <v>176239.76774193547</v>
      </c>
    </row>
    <row r="863" spans="1:10" ht="13" x14ac:dyDescent="0.25">
      <c r="A863" s="60" t="s">
        <v>4182</v>
      </c>
      <c r="B863" s="67" t="s">
        <v>4094</v>
      </c>
      <c r="C863" s="67" t="s">
        <v>1850</v>
      </c>
      <c r="D863" s="67" t="s">
        <v>1850</v>
      </c>
      <c r="E863" s="67" t="s">
        <v>4183</v>
      </c>
      <c r="F863" s="62" t="s">
        <v>1850</v>
      </c>
      <c r="G863" s="63" t="s">
        <v>74</v>
      </c>
      <c r="H863" s="72">
        <v>158430.96774193548</v>
      </c>
      <c r="I863" s="78">
        <v>0.19</v>
      </c>
      <c r="J863" s="79">
        <f t="shared" si="47"/>
        <v>188532.85161290324</v>
      </c>
    </row>
    <row r="864" spans="1:10" ht="13" x14ac:dyDescent="0.25">
      <c r="A864" s="60" t="s">
        <v>4184</v>
      </c>
      <c r="B864" s="67" t="s">
        <v>4094</v>
      </c>
      <c r="C864" s="67" t="s">
        <v>4180</v>
      </c>
      <c r="D864" s="80" t="s">
        <v>1880</v>
      </c>
      <c r="E864" s="67" t="s">
        <v>4185</v>
      </c>
      <c r="F864" s="81" t="s">
        <v>1880</v>
      </c>
      <c r="G864" s="63" t="s">
        <v>74</v>
      </c>
      <c r="H864" s="72">
        <v>85810.322580645152</v>
      </c>
      <c r="I864" s="78">
        <v>0.19</v>
      </c>
      <c r="J864" s="79">
        <f t="shared" si="47"/>
        <v>102114.28387096773</v>
      </c>
    </row>
    <row r="865" spans="1:10" ht="13" x14ac:dyDescent="0.25">
      <c r="A865" s="60" t="s">
        <v>4186</v>
      </c>
      <c r="B865" s="67" t="s">
        <v>4094</v>
      </c>
      <c r="C865" s="67" t="s">
        <v>1850</v>
      </c>
      <c r="D865" s="67" t="s">
        <v>1850</v>
      </c>
      <c r="E865" s="67" t="s">
        <v>4187</v>
      </c>
      <c r="F865" s="62" t="s">
        <v>1850</v>
      </c>
      <c r="G865" s="63" t="s">
        <v>74</v>
      </c>
      <c r="H865" s="72">
        <v>91045.161290322576</v>
      </c>
      <c r="I865" s="78">
        <v>0.19</v>
      </c>
      <c r="J865" s="79">
        <f t="shared" si="47"/>
        <v>108343.74193548386</v>
      </c>
    </row>
    <row r="866" spans="1:10" ht="13" x14ac:dyDescent="0.25">
      <c r="A866" s="60" t="s">
        <v>4188</v>
      </c>
      <c r="B866" s="67" t="s">
        <v>4094</v>
      </c>
      <c r="C866" s="67" t="s">
        <v>1850</v>
      </c>
      <c r="D866" s="67" t="s">
        <v>4189</v>
      </c>
      <c r="E866" s="67" t="s">
        <v>4190</v>
      </c>
      <c r="F866" s="62" t="s">
        <v>1850</v>
      </c>
      <c r="G866" s="63" t="s">
        <v>74</v>
      </c>
      <c r="H866" s="72">
        <v>15590.967741935483</v>
      </c>
      <c r="I866" s="78">
        <v>0.19</v>
      </c>
      <c r="J866" s="79">
        <f t="shared" si="47"/>
        <v>18553.251612903223</v>
      </c>
    </row>
    <row r="867" spans="1:10" ht="13" x14ac:dyDescent="0.25">
      <c r="A867" s="60" t="s">
        <v>4191</v>
      </c>
      <c r="B867" s="67" t="s">
        <v>4094</v>
      </c>
      <c r="C867" s="67" t="s">
        <v>1850</v>
      </c>
      <c r="D867" s="67" t="s">
        <v>1850</v>
      </c>
      <c r="E867" s="67" t="s">
        <v>4192</v>
      </c>
      <c r="F867" s="62" t="s">
        <v>1850</v>
      </c>
      <c r="G867" s="63" t="s">
        <v>74</v>
      </c>
      <c r="H867" s="72">
        <v>12329.032258064515</v>
      </c>
      <c r="I867" s="78">
        <v>0.19</v>
      </c>
      <c r="J867" s="79">
        <f t="shared" si="47"/>
        <v>14671.548387096773</v>
      </c>
    </row>
    <row r="868" spans="1:10" ht="13" x14ac:dyDescent="0.25">
      <c r="A868" s="60" t="s">
        <v>4193</v>
      </c>
      <c r="B868" s="67" t="s">
        <v>4094</v>
      </c>
      <c r="C868" s="67" t="s">
        <v>4194</v>
      </c>
      <c r="D868" s="80" t="s">
        <v>1880</v>
      </c>
      <c r="E868" s="67" t="s">
        <v>4195</v>
      </c>
      <c r="F868" s="62" t="s">
        <v>4196</v>
      </c>
      <c r="G868" s="63" t="s">
        <v>74</v>
      </c>
      <c r="H868" s="72">
        <v>40363.870967741932</v>
      </c>
      <c r="I868" s="78">
        <v>0.19</v>
      </c>
      <c r="J868" s="79">
        <f t="shared" si="47"/>
        <v>48033.006451612899</v>
      </c>
    </row>
    <row r="869" spans="1:10" ht="13" x14ac:dyDescent="0.25">
      <c r="A869" s="60" t="s">
        <v>4197</v>
      </c>
      <c r="B869" s="67" t="s">
        <v>4094</v>
      </c>
      <c r="C869" s="67" t="s">
        <v>1850</v>
      </c>
      <c r="D869" s="67" t="s">
        <v>1850</v>
      </c>
      <c r="E869" s="67" t="s">
        <v>4198</v>
      </c>
      <c r="F869" s="81" t="s">
        <v>1880</v>
      </c>
      <c r="G869" s="63" t="s">
        <v>74</v>
      </c>
      <c r="H869" s="72">
        <v>79298.06451612903</v>
      </c>
      <c r="I869" s="78">
        <v>0.19</v>
      </c>
      <c r="J869" s="79">
        <f t="shared" si="47"/>
        <v>94364.696774193551</v>
      </c>
    </row>
    <row r="870" spans="1:10" ht="13" x14ac:dyDescent="0.25">
      <c r="A870" s="60" t="s">
        <v>4199</v>
      </c>
      <c r="B870" s="67" t="s">
        <v>4094</v>
      </c>
      <c r="C870" s="67" t="s">
        <v>4194</v>
      </c>
      <c r="D870" s="67" t="s">
        <v>4123</v>
      </c>
      <c r="E870" s="67" t="s">
        <v>4200</v>
      </c>
      <c r="F870" s="81" t="s">
        <v>1880</v>
      </c>
      <c r="G870" s="63" t="s">
        <v>74</v>
      </c>
      <c r="H870" s="72">
        <v>19120</v>
      </c>
      <c r="I870" s="78">
        <v>0.19</v>
      </c>
      <c r="J870" s="79">
        <f t="shared" si="47"/>
        <v>22752.799999999999</v>
      </c>
    </row>
    <row r="871" spans="1:10" ht="13" x14ac:dyDescent="0.25">
      <c r="A871" s="60" t="s">
        <v>4201</v>
      </c>
      <c r="B871" s="67" t="s">
        <v>4094</v>
      </c>
      <c r="C871" s="67" t="s">
        <v>1850</v>
      </c>
      <c r="D871" s="67" t="s">
        <v>1850</v>
      </c>
      <c r="E871" s="67" t="s">
        <v>4202</v>
      </c>
      <c r="F871" s="62" t="s">
        <v>1850</v>
      </c>
      <c r="G871" s="63" t="s">
        <v>74</v>
      </c>
      <c r="H871" s="72">
        <v>2705.8064516129029</v>
      </c>
      <c r="I871" s="78">
        <v>0.19</v>
      </c>
      <c r="J871" s="79">
        <f t="shared" si="47"/>
        <v>3219.9096774193545</v>
      </c>
    </row>
    <row r="872" spans="1:10" ht="13" x14ac:dyDescent="0.25">
      <c r="A872" s="60" t="s">
        <v>4203</v>
      </c>
      <c r="B872" s="67" t="s">
        <v>4094</v>
      </c>
      <c r="C872" s="67" t="s">
        <v>1850</v>
      </c>
      <c r="D872" s="67" t="s">
        <v>1850</v>
      </c>
      <c r="E872" s="67" t="s">
        <v>4204</v>
      </c>
      <c r="F872" s="62" t="s">
        <v>1850</v>
      </c>
      <c r="G872" s="63" t="s">
        <v>74</v>
      </c>
      <c r="H872" s="72">
        <v>1997.4193548387095</v>
      </c>
      <c r="I872" s="78">
        <v>0.19</v>
      </c>
      <c r="J872" s="79">
        <f t="shared" si="47"/>
        <v>2376.9290322580646</v>
      </c>
    </row>
    <row r="873" spans="1:10" ht="13" x14ac:dyDescent="0.25">
      <c r="A873" s="60" t="s">
        <v>4205</v>
      </c>
      <c r="B873" s="67" t="s">
        <v>4094</v>
      </c>
      <c r="C873" s="67" t="s">
        <v>1906</v>
      </c>
      <c r="D873" s="67" t="s">
        <v>1998</v>
      </c>
      <c r="E873" s="67" t="s">
        <v>4206</v>
      </c>
      <c r="F873" s="62" t="s">
        <v>4207</v>
      </c>
      <c r="G873" s="63" t="s">
        <v>74</v>
      </c>
      <c r="H873" s="72">
        <v>998.70967741935476</v>
      </c>
      <c r="I873" s="78">
        <v>0.19</v>
      </c>
      <c r="J873" s="79">
        <f t="shared" si="47"/>
        <v>1188.4645161290323</v>
      </c>
    </row>
    <row r="874" spans="1:10" ht="13" x14ac:dyDescent="0.25">
      <c r="A874" s="60" t="s">
        <v>4208</v>
      </c>
      <c r="B874" s="67" t="s">
        <v>4094</v>
      </c>
      <c r="C874" s="67" t="s">
        <v>1850</v>
      </c>
      <c r="D874" s="67" t="s">
        <v>1850</v>
      </c>
      <c r="E874" s="67" t="s">
        <v>4209</v>
      </c>
      <c r="F874" s="62" t="s">
        <v>1850</v>
      </c>
      <c r="G874" s="63" t="s">
        <v>74</v>
      </c>
      <c r="H874" s="72">
        <v>2415.483870967742</v>
      </c>
      <c r="I874" s="78">
        <v>0.19</v>
      </c>
      <c r="J874" s="79">
        <f t="shared" si="47"/>
        <v>2874.425806451613</v>
      </c>
    </row>
    <row r="875" spans="1:10" ht="13" x14ac:dyDescent="0.25">
      <c r="A875" s="60" t="s">
        <v>4210</v>
      </c>
      <c r="B875" s="67" t="s">
        <v>4094</v>
      </c>
      <c r="C875" s="67" t="s">
        <v>1850</v>
      </c>
      <c r="D875" s="67" t="s">
        <v>1850</v>
      </c>
      <c r="E875" s="67" t="s">
        <v>4211</v>
      </c>
      <c r="F875" s="62" t="s">
        <v>1850</v>
      </c>
      <c r="G875" s="63" t="s">
        <v>74</v>
      </c>
      <c r="H875" s="72">
        <v>6664.5161290322576</v>
      </c>
      <c r="I875" s="78">
        <v>0.19</v>
      </c>
      <c r="J875" s="79">
        <f t="shared" si="47"/>
        <v>7930.7741935483864</v>
      </c>
    </row>
    <row r="876" spans="1:10" ht="13" x14ac:dyDescent="0.25">
      <c r="A876" s="60" t="s">
        <v>4212</v>
      </c>
      <c r="B876" s="67" t="s">
        <v>4094</v>
      </c>
      <c r="C876" s="67" t="s">
        <v>1945</v>
      </c>
      <c r="D876" s="67" t="s">
        <v>1906</v>
      </c>
      <c r="E876" s="67" t="s">
        <v>4213</v>
      </c>
      <c r="F876" s="81" t="s">
        <v>1880</v>
      </c>
      <c r="G876" s="63" t="s">
        <v>74</v>
      </c>
      <c r="H876" s="72">
        <v>1707.0967741935483</v>
      </c>
      <c r="I876" s="78">
        <v>0.19</v>
      </c>
      <c r="J876" s="79">
        <f t="shared" si="47"/>
        <v>2031.4451612903224</v>
      </c>
    </row>
    <row r="877" spans="1:10" ht="13" x14ac:dyDescent="0.25">
      <c r="A877" s="60" t="s">
        <v>4214</v>
      </c>
      <c r="B877" s="67" t="s">
        <v>4094</v>
      </c>
      <c r="C877" s="67" t="s">
        <v>1850</v>
      </c>
      <c r="D877" s="80" t="s">
        <v>1880</v>
      </c>
      <c r="E877" s="67" t="s">
        <v>4215</v>
      </c>
      <c r="F877" s="81" t="s">
        <v>1880</v>
      </c>
      <c r="G877" s="63" t="s">
        <v>74</v>
      </c>
      <c r="H877" s="72">
        <v>6246.4516129032254</v>
      </c>
      <c r="I877" s="78">
        <v>0.19</v>
      </c>
      <c r="J877" s="79">
        <f t="shared" si="47"/>
        <v>7433.2774193548385</v>
      </c>
    </row>
    <row r="878" spans="1:10" ht="13" x14ac:dyDescent="0.25">
      <c r="A878" s="60" t="s">
        <v>4216</v>
      </c>
      <c r="B878" s="67" t="s">
        <v>4094</v>
      </c>
      <c r="C878" s="67" t="s">
        <v>1850</v>
      </c>
      <c r="D878" s="67" t="s">
        <v>1850</v>
      </c>
      <c r="E878" s="67" t="s">
        <v>4217</v>
      </c>
      <c r="F878" s="62" t="s">
        <v>1850</v>
      </c>
      <c r="G878" s="63" t="s">
        <v>74</v>
      </c>
      <c r="H878" s="72">
        <v>6802.5806451612898</v>
      </c>
      <c r="I878" s="78">
        <v>0.19</v>
      </c>
      <c r="J878" s="79">
        <f t="shared" si="47"/>
        <v>8095.0709677419345</v>
      </c>
    </row>
    <row r="879" spans="1:10" ht="13" x14ac:dyDescent="0.25">
      <c r="A879" s="60" t="s">
        <v>4218</v>
      </c>
      <c r="B879" s="67" t="s">
        <v>4094</v>
      </c>
      <c r="C879" s="67" t="s">
        <v>1850</v>
      </c>
      <c r="D879" s="67" t="s">
        <v>1850</v>
      </c>
      <c r="E879" s="67" t="s">
        <v>4219</v>
      </c>
      <c r="F879" s="62" t="s">
        <v>1850</v>
      </c>
      <c r="G879" s="63" t="s">
        <v>74</v>
      </c>
      <c r="H879" s="72">
        <v>1384998.7096774194</v>
      </c>
      <c r="I879" s="78">
        <v>0.19</v>
      </c>
      <c r="J879" s="79">
        <f t="shared" si="47"/>
        <v>1648148.4645161291</v>
      </c>
    </row>
    <row r="880" spans="1:10" ht="13" x14ac:dyDescent="0.25">
      <c r="A880" s="60" t="s">
        <v>4220</v>
      </c>
      <c r="B880" s="67" t="s">
        <v>4094</v>
      </c>
      <c r="C880" s="67" t="s">
        <v>1850</v>
      </c>
      <c r="D880" s="80" t="s">
        <v>1880</v>
      </c>
      <c r="E880" s="67" t="s">
        <v>4221</v>
      </c>
      <c r="F880" s="62" t="s">
        <v>1850</v>
      </c>
      <c r="G880" s="63" t="s">
        <v>74</v>
      </c>
      <c r="H880" s="72">
        <v>15730.322580645161</v>
      </c>
      <c r="I880" s="78">
        <v>0.19</v>
      </c>
      <c r="J880" s="79">
        <f t="shared" si="47"/>
        <v>18719.083870967741</v>
      </c>
    </row>
    <row r="881" spans="1:10" ht="26" x14ac:dyDescent="0.25">
      <c r="A881" s="60" t="s">
        <v>4222</v>
      </c>
      <c r="B881" s="67" t="s">
        <v>4094</v>
      </c>
      <c r="C881" s="67" t="s">
        <v>1850</v>
      </c>
      <c r="D881" s="67" t="s">
        <v>1850</v>
      </c>
      <c r="E881" s="67" t="s">
        <v>4223</v>
      </c>
      <c r="F881" s="62" t="s">
        <v>4224</v>
      </c>
      <c r="G881" s="63" t="s">
        <v>74</v>
      </c>
      <c r="H881" s="72">
        <v>18272.258064516129</v>
      </c>
      <c r="I881" s="78">
        <v>0.19</v>
      </c>
      <c r="J881" s="79">
        <f t="shared" si="47"/>
        <v>21743.987096774192</v>
      </c>
    </row>
    <row r="882" spans="1:10" ht="13" x14ac:dyDescent="0.25">
      <c r="A882" s="60" t="s">
        <v>4225</v>
      </c>
      <c r="B882" s="67" t="s">
        <v>4094</v>
      </c>
      <c r="C882" s="67" t="s">
        <v>1850</v>
      </c>
      <c r="D882" s="67" t="s">
        <v>4226</v>
      </c>
      <c r="E882" s="67" t="s">
        <v>4227</v>
      </c>
      <c r="F882" s="62" t="s">
        <v>4228</v>
      </c>
      <c r="G882" s="63" t="s">
        <v>74</v>
      </c>
      <c r="H882" s="72">
        <v>14592.258064516129</v>
      </c>
      <c r="I882" s="78">
        <v>0.19</v>
      </c>
      <c r="J882" s="79">
        <f t="shared" si="47"/>
        <v>17364.787096774195</v>
      </c>
    </row>
    <row r="883" spans="1:10" ht="13" x14ac:dyDescent="0.25">
      <c r="A883" s="60" t="s">
        <v>4229</v>
      </c>
      <c r="B883" s="67" t="s">
        <v>4094</v>
      </c>
      <c r="C883" s="67" t="s">
        <v>4097</v>
      </c>
      <c r="D883" s="67" t="s">
        <v>1850</v>
      </c>
      <c r="E883" s="67" t="s">
        <v>4230</v>
      </c>
      <c r="F883" s="81" t="s">
        <v>1880</v>
      </c>
      <c r="G883" s="63" t="s">
        <v>74</v>
      </c>
      <c r="H883" s="72">
        <v>1428.3870967741934</v>
      </c>
      <c r="I883" s="78">
        <v>0.19</v>
      </c>
      <c r="J883" s="79">
        <f t="shared" si="47"/>
        <v>1699.7806451612901</v>
      </c>
    </row>
    <row r="884" spans="1:10" ht="13" x14ac:dyDescent="0.25">
      <c r="A884" s="60" t="s">
        <v>4231</v>
      </c>
      <c r="B884" s="67" t="s">
        <v>4094</v>
      </c>
      <c r="C884" s="67" t="s">
        <v>3314</v>
      </c>
      <c r="D884" s="67" t="s">
        <v>1906</v>
      </c>
      <c r="E884" s="67" t="s">
        <v>4232</v>
      </c>
      <c r="F884" s="81" t="s">
        <v>1880</v>
      </c>
      <c r="G884" s="63" t="s">
        <v>74</v>
      </c>
      <c r="H884" s="72">
        <v>4400</v>
      </c>
      <c r="I884" s="78">
        <v>0.19</v>
      </c>
      <c r="J884" s="79">
        <f t="shared" si="47"/>
        <v>5236</v>
      </c>
    </row>
    <row r="885" spans="1:10" ht="13" x14ac:dyDescent="0.25">
      <c r="A885" s="60" t="s">
        <v>4233</v>
      </c>
      <c r="B885" s="67" t="s">
        <v>4094</v>
      </c>
      <c r="C885" s="67" t="s">
        <v>4097</v>
      </c>
      <c r="D885" s="67" t="s">
        <v>1850</v>
      </c>
      <c r="E885" s="67" t="s">
        <v>4234</v>
      </c>
      <c r="F885" s="81" t="s">
        <v>1880</v>
      </c>
      <c r="G885" s="63" t="s">
        <v>74</v>
      </c>
      <c r="H885" s="72">
        <v>1707.0967741935483</v>
      </c>
      <c r="I885" s="78">
        <v>0.19</v>
      </c>
      <c r="J885" s="79">
        <f t="shared" si="47"/>
        <v>2031.4451612903224</v>
      </c>
    </row>
    <row r="886" spans="1:10" ht="13" x14ac:dyDescent="0.25">
      <c r="A886" s="60" t="s">
        <v>4235</v>
      </c>
      <c r="B886" s="67" t="s">
        <v>4094</v>
      </c>
      <c r="C886" s="67" t="s">
        <v>1850</v>
      </c>
      <c r="D886" s="67" t="s">
        <v>1850</v>
      </c>
      <c r="E886" s="67" t="s">
        <v>4236</v>
      </c>
      <c r="F886" s="62" t="s">
        <v>1850</v>
      </c>
      <c r="G886" s="63" t="s">
        <v>74</v>
      </c>
      <c r="H886" s="72">
        <v>277068.38709677418</v>
      </c>
      <c r="I886" s="78">
        <v>0.19</v>
      </c>
      <c r="J886" s="79">
        <f t="shared" si="47"/>
        <v>329711.38064516126</v>
      </c>
    </row>
    <row r="887" spans="1:10" ht="13" x14ac:dyDescent="0.25">
      <c r="A887" s="60" t="s">
        <v>4237</v>
      </c>
      <c r="B887" s="67" t="s">
        <v>4094</v>
      </c>
      <c r="C887" s="67" t="s">
        <v>4238</v>
      </c>
      <c r="D887" s="80" t="s">
        <v>1880</v>
      </c>
      <c r="E887" s="67" t="s">
        <v>4239</v>
      </c>
      <c r="F887" s="81" t="s">
        <v>1880</v>
      </c>
      <c r="G887" s="63" t="s">
        <v>74</v>
      </c>
      <c r="H887" s="72">
        <v>206988.38709677418</v>
      </c>
      <c r="I887" s="78">
        <v>0.19</v>
      </c>
      <c r="J887" s="79">
        <f t="shared" si="47"/>
        <v>246316.18064516128</v>
      </c>
    </row>
    <row r="888" spans="1:10" ht="13" x14ac:dyDescent="0.25">
      <c r="A888" s="60" t="s">
        <v>4240</v>
      </c>
      <c r="B888" s="67" t="s">
        <v>4094</v>
      </c>
      <c r="C888" s="67" t="s">
        <v>1850</v>
      </c>
      <c r="D888" s="67" t="s">
        <v>1850</v>
      </c>
      <c r="E888" s="67" t="s">
        <v>4241</v>
      </c>
      <c r="F888" s="62" t="s">
        <v>1850</v>
      </c>
      <c r="G888" s="63" t="s">
        <v>74</v>
      </c>
      <c r="H888" s="72">
        <v>39086.451612903227</v>
      </c>
      <c r="I888" s="78">
        <v>0.19</v>
      </c>
      <c r="J888" s="79">
        <f t="shared" si="47"/>
        <v>46512.877419354838</v>
      </c>
    </row>
    <row r="889" spans="1:10" ht="13" x14ac:dyDescent="0.25">
      <c r="A889" s="60" t="s">
        <v>4242</v>
      </c>
      <c r="B889" s="67" t="s">
        <v>4094</v>
      </c>
      <c r="C889" s="67" t="s">
        <v>1850</v>
      </c>
      <c r="D889" s="67" t="s">
        <v>1850</v>
      </c>
      <c r="E889" s="67" t="s">
        <v>4243</v>
      </c>
      <c r="F889" s="81" t="s">
        <v>1880</v>
      </c>
      <c r="G889" s="63" t="s">
        <v>74</v>
      </c>
      <c r="H889" s="72">
        <v>11051.612903225807</v>
      </c>
      <c r="I889" s="78">
        <v>0.19</v>
      </c>
      <c r="J889" s="79">
        <f t="shared" ref="J889:J952" si="48">(H889*I889)+H889</f>
        <v>13151.41935483871</v>
      </c>
    </row>
    <row r="890" spans="1:10" ht="13" x14ac:dyDescent="0.25">
      <c r="A890" s="60" t="s">
        <v>4244</v>
      </c>
      <c r="B890" s="67" t="s">
        <v>4094</v>
      </c>
      <c r="C890" s="67" t="s">
        <v>1906</v>
      </c>
      <c r="D890" s="67" t="s">
        <v>4245</v>
      </c>
      <c r="E890" s="67" t="s">
        <v>4246</v>
      </c>
      <c r="F890" s="81" t="s">
        <v>1880</v>
      </c>
      <c r="G890" s="63" t="s">
        <v>74</v>
      </c>
      <c r="H890" s="72">
        <v>1029796.1290322581</v>
      </c>
      <c r="I890" s="78">
        <v>0.19</v>
      </c>
      <c r="J890" s="79">
        <f t="shared" si="48"/>
        <v>1225457.3935483871</v>
      </c>
    </row>
    <row r="891" spans="1:10" ht="13" x14ac:dyDescent="0.25">
      <c r="A891" s="60" t="s">
        <v>4247</v>
      </c>
      <c r="B891" s="67" t="s">
        <v>4094</v>
      </c>
      <c r="C891" s="67" t="s">
        <v>1850</v>
      </c>
      <c r="D891" s="67" t="s">
        <v>1850</v>
      </c>
      <c r="E891" s="67" t="s">
        <v>4248</v>
      </c>
      <c r="F891" s="62" t="s">
        <v>1850</v>
      </c>
      <c r="G891" s="63" t="s">
        <v>74</v>
      </c>
      <c r="H891" s="72">
        <v>15161.290322580644</v>
      </c>
      <c r="I891" s="78">
        <v>0.19</v>
      </c>
      <c r="J891" s="79">
        <f t="shared" si="48"/>
        <v>18041.935483870966</v>
      </c>
    </row>
    <row r="892" spans="1:10" ht="26" x14ac:dyDescent="0.25">
      <c r="A892" s="60" t="s">
        <v>4249</v>
      </c>
      <c r="B892" s="67" t="s">
        <v>4094</v>
      </c>
      <c r="C892" s="67" t="s">
        <v>1850</v>
      </c>
      <c r="D892" s="67" t="s">
        <v>1850</v>
      </c>
      <c r="E892" s="67" t="s">
        <v>4250</v>
      </c>
      <c r="F892" s="81" t="s">
        <v>1880</v>
      </c>
      <c r="G892" s="63" t="s">
        <v>74</v>
      </c>
      <c r="H892" s="72">
        <v>185757.4193548387</v>
      </c>
      <c r="I892" s="78">
        <v>0.19</v>
      </c>
      <c r="J892" s="79">
        <f t="shared" si="48"/>
        <v>221051.32903225804</v>
      </c>
    </row>
    <row r="893" spans="1:10" ht="13" x14ac:dyDescent="0.25">
      <c r="A893" s="60" t="s">
        <v>4251</v>
      </c>
      <c r="B893" s="67" t="s">
        <v>4094</v>
      </c>
      <c r="C893" s="67" t="s">
        <v>1850</v>
      </c>
      <c r="D893" s="80" t="s">
        <v>1880</v>
      </c>
      <c r="E893" s="67" t="s">
        <v>4252</v>
      </c>
      <c r="F893" s="62" t="s">
        <v>4253</v>
      </c>
      <c r="G893" s="63" t="s">
        <v>74</v>
      </c>
      <c r="H893" s="72">
        <v>6954.8387096774195</v>
      </c>
      <c r="I893" s="78">
        <v>0.19</v>
      </c>
      <c r="J893" s="79">
        <f t="shared" si="48"/>
        <v>8276.2580645161288</v>
      </c>
    </row>
    <row r="894" spans="1:10" ht="13" x14ac:dyDescent="0.25">
      <c r="A894" s="60" t="s">
        <v>4254</v>
      </c>
      <c r="B894" s="67" t="s">
        <v>4094</v>
      </c>
      <c r="C894" s="67" t="s">
        <v>1850</v>
      </c>
      <c r="D894" s="67" t="s">
        <v>1850</v>
      </c>
      <c r="E894" s="67" t="s">
        <v>4255</v>
      </c>
      <c r="F894" s="62" t="s">
        <v>1850</v>
      </c>
      <c r="G894" s="63" t="s">
        <v>74</v>
      </c>
      <c r="H894" s="72">
        <v>31436.129032258064</v>
      </c>
      <c r="I894" s="78">
        <v>0.19</v>
      </c>
      <c r="J894" s="79">
        <f t="shared" si="48"/>
        <v>37408.993548387094</v>
      </c>
    </row>
    <row r="895" spans="1:10" ht="13" x14ac:dyDescent="0.25">
      <c r="A895" s="60" t="s">
        <v>4256</v>
      </c>
      <c r="B895" s="67" t="s">
        <v>4094</v>
      </c>
      <c r="C895" s="67" t="s">
        <v>4257</v>
      </c>
      <c r="D895" s="67" t="s">
        <v>1906</v>
      </c>
      <c r="E895" s="67" t="s">
        <v>4258</v>
      </c>
      <c r="F895" s="62">
        <v>2210007305</v>
      </c>
      <c r="G895" s="63" t="s">
        <v>74</v>
      </c>
      <c r="H895" s="72">
        <v>3274.838709677419</v>
      </c>
      <c r="I895" s="78">
        <v>0.19</v>
      </c>
      <c r="J895" s="79">
        <f t="shared" si="48"/>
        <v>3897.0580645161285</v>
      </c>
    </row>
    <row r="896" spans="1:10" ht="13" x14ac:dyDescent="0.25">
      <c r="A896" s="60" t="s">
        <v>4259</v>
      </c>
      <c r="B896" s="67" t="s">
        <v>4094</v>
      </c>
      <c r="C896" s="67" t="s">
        <v>4097</v>
      </c>
      <c r="D896" s="67" t="s">
        <v>4098</v>
      </c>
      <c r="E896" s="67" t="s">
        <v>4260</v>
      </c>
      <c r="F896" s="62" t="s">
        <v>4261</v>
      </c>
      <c r="G896" s="63" t="s">
        <v>74</v>
      </c>
      <c r="H896" s="72">
        <v>16855.483870967742</v>
      </c>
      <c r="I896" s="78">
        <v>0.19</v>
      </c>
      <c r="J896" s="79">
        <f t="shared" si="48"/>
        <v>20058.025806451613</v>
      </c>
    </row>
    <row r="897" spans="1:10" ht="13" x14ac:dyDescent="0.25">
      <c r="A897" s="60" t="s">
        <v>4262</v>
      </c>
      <c r="B897" s="67" t="s">
        <v>4094</v>
      </c>
      <c r="C897" s="67" t="s">
        <v>1850</v>
      </c>
      <c r="D897" s="67" t="s">
        <v>1850</v>
      </c>
      <c r="E897" s="67" t="s">
        <v>4263</v>
      </c>
      <c r="F897" s="62" t="s">
        <v>1850</v>
      </c>
      <c r="G897" s="63" t="s">
        <v>74</v>
      </c>
      <c r="H897" s="72">
        <v>23367.741935483871</v>
      </c>
      <c r="I897" s="78">
        <v>0.19</v>
      </c>
      <c r="J897" s="79">
        <f t="shared" si="48"/>
        <v>27807.612903225807</v>
      </c>
    </row>
    <row r="898" spans="1:10" ht="13" x14ac:dyDescent="0.25">
      <c r="A898" s="60" t="s">
        <v>4264</v>
      </c>
      <c r="B898" s="67" t="s">
        <v>4094</v>
      </c>
      <c r="C898" s="67" t="s">
        <v>4265</v>
      </c>
      <c r="D898" s="67" t="s">
        <v>4266</v>
      </c>
      <c r="E898" s="67" t="s">
        <v>4267</v>
      </c>
      <c r="F898" s="62" t="s">
        <v>1850</v>
      </c>
      <c r="G898" s="63" t="s">
        <v>74</v>
      </c>
      <c r="H898" s="72">
        <v>1691922.5806451612</v>
      </c>
      <c r="I898" s="78">
        <v>0.19</v>
      </c>
      <c r="J898" s="79">
        <f t="shared" si="48"/>
        <v>2013387.8709677418</v>
      </c>
    </row>
    <row r="899" spans="1:10" ht="13" x14ac:dyDescent="0.25">
      <c r="A899" s="60" t="s">
        <v>4268</v>
      </c>
      <c r="B899" s="67" t="s">
        <v>4094</v>
      </c>
      <c r="C899" s="67" t="s">
        <v>1850</v>
      </c>
      <c r="D899" s="67" t="s">
        <v>1850</v>
      </c>
      <c r="E899" s="67" t="s">
        <v>4269</v>
      </c>
      <c r="F899" s="81" t="s">
        <v>1880</v>
      </c>
      <c r="G899" s="63" t="s">
        <v>74</v>
      </c>
      <c r="H899" s="72">
        <v>211667.09677419355</v>
      </c>
      <c r="I899" s="78">
        <v>0.19</v>
      </c>
      <c r="J899" s="79">
        <f t="shared" si="48"/>
        <v>251883.84516129032</v>
      </c>
    </row>
    <row r="900" spans="1:10" ht="13" x14ac:dyDescent="0.25">
      <c r="A900" s="60" t="s">
        <v>4270</v>
      </c>
      <c r="B900" s="67" t="s">
        <v>4094</v>
      </c>
      <c r="C900" s="67" t="s">
        <v>1850</v>
      </c>
      <c r="D900" s="67" t="s">
        <v>1850</v>
      </c>
      <c r="E900" s="67" t="s">
        <v>4271</v>
      </c>
      <c r="F900" s="62" t="s">
        <v>1850</v>
      </c>
      <c r="G900" s="63" t="s">
        <v>74</v>
      </c>
      <c r="H900" s="72">
        <v>24784.516129032258</v>
      </c>
      <c r="I900" s="78">
        <v>0.19</v>
      </c>
      <c r="J900" s="79">
        <f t="shared" si="48"/>
        <v>29493.574193548386</v>
      </c>
    </row>
    <row r="901" spans="1:10" ht="13" x14ac:dyDescent="0.25">
      <c r="A901" s="60" t="s">
        <v>4272</v>
      </c>
      <c r="B901" s="67" t="s">
        <v>4094</v>
      </c>
      <c r="C901" s="67" t="s">
        <v>1850</v>
      </c>
      <c r="D901" s="67" t="s">
        <v>1850</v>
      </c>
      <c r="E901" s="67" t="s">
        <v>4273</v>
      </c>
      <c r="F901" s="62" t="s">
        <v>1850</v>
      </c>
      <c r="G901" s="63" t="s">
        <v>74</v>
      </c>
      <c r="H901" s="72">
        <v>241812.90322580645</v>
      </c>
      <c r="I901" s="78">
        <v>0.19</v>
      </c>
      <c r="J901" s="79">
        <f t="shared" si="48"/>
        <v>287757.3548387097</v>
      </c>
    </row>
    <row r="902" spans="1:10" ht="13" x14ac:dyDescent="0.25">
      <c r="A902" s="60" t="s">
        <v>4274</v>
      </c>
      <c r="B902" s="67" t="s">
        <v>4094</v>
      </c>
      <c r="C902" s="67" t="s">
        <v>1850</v>
      </c>
      <c r="D902" s="67" t="s">
        <v>4275</v>
      </c>
      <c r="E902" s="67" t="s">
        <v>4276</v>
      </c>
      <c r="F902" s="81" t="s">
        <v>1880</v>
      </c>
      <c r="G902" s="63" t="s">
        <v>74</v>
      </c>
      <c r="H902" s="72">
        <v>322375.48387096776</v>
      </c>
      <c r="I902" s="78">
        <v>0.19</v>
      </c>
      <c r="J902" s="79">
        <f t="shared" si="48"/>
        <v>383626.82580645161</v>
      </c>
    </row>
    <row r="903" spans="1:10" ht="13" x14ac:dyDescent="0.25">
      <c r="A903" s="60" t="s">
        <v>4277</v>
      </c>
      <c r="B903" s="67" t="s">
        <v>4094</v>
      </c>
      <c r="C903" s="67" t="s">
        <v>1850</v>
      </c>
      <c r="D903" s="67" t="s">
        <v>1850</v>
      </c>
      <c r="E903" s="67" t="s">
        <v>4278</v>
      </c>
      <c r="F903" s="62" t="s">
        <v>1850</v>
      </c>
      <c r="G903" s="63" t="s">
        <v>74</v>
      </c>
      <c r="H903" s="72">
        <v>54664.516129032258</v>
      </c>
      <c r="I903" s="78">
        <v>0.19</v>
      </c>
      <c r="J903" s="79">
        <f t="shared" si="48"/>
        <v>65050.774193548386</v>
      </c>
    </row>
    <row r="904" spans="1:10" ht="26" x14ac:dyDescent="0.25">
      <c r="A904" s="60" t="s">
        <v>4279</v>
      </c>
      <c r="B904" s="67" t="s">
        <v>4094</v>
      </c>
      <c r="C904" s="67" t="s">
        <v>1850</v>
      </c>
      <c r="D904" s="67" t="s">
        <v>1850</v>
      </c>
      <c r="E904" s="67" t="s">
        <v>4280</v>
      </c>
      <c r="F904" s="62" t="s">
        <v>4281</v>
      </c>
      <c r="G904" s="63" t="s">
        <v>74</v>
      </c>
      <c r="H904" s="72">
        <v>108698.06451612903</v>
      </c>
      <c r="I904" s="78">
        <v>0.19</v>
      </c>
      <c r="J904" s="79">
        <f t="shared" si="48"/>
        <v>129350.69677419355</v>
      </c>
    </row>
    <row r="905" spans="1:10" ht="13" x14ac:dyDescent="0.25">
      <c r="A905" s="60" t="s">
        <v>4282</v>
      </c>
      <c r="B905" s="67" t="s">
        <v>4094</v>
      </c>
      <c r="C905" s="67" t="s">
        <v>1850</v>
      </c>
      <c r="D905" s="67" t="s">
        <v>1850</v>
      </c>
      <c r="E905" s="67" t="s">
        <v>4283</v>
      </c>
      <c r="F905" s="81" t="s">
        <v>1880</v>
      </c>
      <c r="G905" s="63" t="s">
        <v>74</v>
      </c>
      <c r="H905" s="72">
        <v>5387.0967741935483</v>
      </c>
      <c r="I905" s="78">
        <v>0.19</v>
      </c>
      <c r="J905" s="79">
        <f t="shared" si="48"/>
        <v>6410.645161290322</v>
      </c>
    </row>
    <row r="906" spans="1:10" ht="13" x14ac:dyDescent="0.25">
      <c r="A906" s="60" t="s">
        <v>4284</v>
      </c>
      <c r="B906" s="67" t="s">
        <v>4094</v>
      </c>
      <c r="C906" s="67" t="s">
        <v>1898</v>
      </c>
      <c r="D906" s="67" t="s">
        <v>1850</v>
      </c>
      <c r="E906" s="67" t="s">
        <v>4285</v>
      </c>
      <c r="F906" s="62" t="s">
        <v>1850</v>
      </c>
      <c r="G906" s="63" t="s">
        <v>74</v>
      </c>
      <c r="H906" s="72">
        <v>118649.03225806452</v>
      </c>
      <c r="I906" s="78">
        <v>0.19</v>
      </c>
      <c r="J906" s="79">
        <f t="shared" si="48"/>
        <v>141192.34838709678</v>
      </c>
    </row>
    <row r="907" spans="1:10" ht="13" x14ac:dyDescent="0.25">
      <c r="A907" s="60" t="s">
        <v>4286</v>
      </c>
      <c r="B907" s="67" t="s">
        <v>4094</v>
      </c>
      <c r="C907" s="67" t="s">
        <v>1850</v>
      </c>
      <c r="D907" s="67" t="s">
        <v>1850</v>
      </c>
      <c r="E907" s="67" t="s">
        <v>4287</v>
      </c>
      <c r="F907" s="62" t="s">
        <v>1850</v>
      </c>
      <c r="G907" s="63" t="s">
        <v>74</v>
      </c>
      <c r="H907" s="72">
        <v>301131.61290322582</v>
      </c>
      <c r="I907" s="78">
        <v>0.19</v>
      </c>
      <c r="J907" s="79">
        <f t="shared" si="48"/>
        <v>358346.61935483874</v>
      </c>
    </row>
    <row r="908" spans="1:10" ht="13" x14ac:dyDescent="0.25">
      <c r="A908" s="60" t="s">
        <v>4288</v>
      </c>
      <c r="B908" s="67" t="s">
        <v>4094</v>
      </c>
      <c r="C908" s="67" t="s">
        <v>1850</v>
      </c>
      <c r="D908" s="67" t="s">
        <v>1850</v>
      </c>
      <c r="E908" s="67" t="s">
        <v>4289</v>
      </c>
      <c r="F908" s="62" t="s">
        <v>1850</v>
      </c>
      <c r="G908" s="63" t="s">
        <v>74</v>
      </c>
      <c r="H908" s="72">
        <v>179661.93548387097</v>
      </c>
      <c r="I908" s="78">
        <v>0.19</v>
      </c>
      <c r="J908" s="79">
        <f t="shared" si="48"/>
        <v>213797.70322580647</v>
      </c>
    </row>
    <row r="909" spans="1:10" ht="13" x14ac:dyDescent="0.25">
      <c r="A909" s="60" t="s">
        <v>4290</v>
      </c>
      <c r="B909" s="67" t="s">
        <v>4094</v>
      </c>
      <c r="C909" s="67" t="s">
        <v>1850</v>
      </c>
      <c r="D909" s="67" t="s">
        <v>1850</v>
      </c>
      <c r="E909" s="67" t="s">
        <v>4291</v>
      </c>
      <c r="F909" s="62" t="s">
        <v>1850</v>
      </c>
      <c r="G909" s="63" t="s">
        <v>74</v>
      </c>
      <c r="H909" s="72">
        <v>1073258.064516129</v>
      </c>
      <c r="I909" s="78">
        <v>0.19</v>
      </c>
      <c r="J909" s="79">
        <f t="shared" si="48"/>
        <v>1277177.0967741935</v>
      </c>
    </row>
    <row r="910" spans="1:10" ht="13" x14ac:dyDescent="0.25">
      <c r="A910" s="60" t="s">
        <v>4292</v>
      </c>
      <c r="B910" s="67" t="s">
        <v>4094</v>
      </c>
      <c r="C910" s="67" t="s">
        <v>1850</v>
      </c>
      <c r="D910" s="67" t="s">
        <v>1850</v>
      </c>
      <c r="E910" s="67" t="s">
        <v>4293</v>
      </c>
      <c r="F910" s="62" t="s">
        <v>1850</v>
      </c>
      <c r="G910" s="63" t="s">
        <v>74</v>
      </c>
      <c r="H910" s="72">
        <v>280886.45161290321</v>
      </c>
      <c r="I910" s="78">
        <v>0.19</v>
      </c>
      <c r="J910" s="79">
        <f t="shared" si="48"/>
        <v>334254.8774193548</v>
      </c>
    </row>
    <row r="911" spans="1:10" ht="13" x14ac:dyDescent="0.25">
      <c r="A911" s="60" t="s">
        <v>4294</v>
      </c>
      <c r="B911" s="67" t="s">
        <v>4094</v>
      </c>
      <c r="C911" s="67" t="s">
        <v>4295</v>
      </c>
      <c r="D911" s="80" t="s">
        <v>1880</v>
      </c>
      <c r="E911" s="67" t="s">
        <v>4296</v>
      </c>
      <c r="F911" s="62" t="s">
        <v>4297</v>
      </c>
      <c r="G911" s="63" t="s">
        <v>74</v>
      </c>
      <c r="H911" s="72">
        <v>981100.6451612903</v>
      </c>
      <c r="I911" s="78">
        <v>0.19</v>
      </c>
      <c r="J911" s="79">
        <f t="shared" si="48"/>
        <v>1167509.7677419356</v>
      </c>
    </row>
    <row r="912" spans="1:10" ht="26" x14ac:dyDescent="0.25">
      <c r="A912" s="60" t="s">
        <v>4298</v>
      </c>
      <c r="B912" s="67" t="s">
        <v>4094</v>
      </c>
      <c r="C912" s="67" t="s">
        <v>1906</v>
      </c>
      <c r="D912" s="67" t="s">
        <v>1850</v>
      </c>
      <c r="E912" s="67" t="s">
        <v>4299</v>
      </c>
      <c r="F912" s="62" t="s">
        <v>2175</v>
      </c>
      <c r="G912" s="63" t="s">
        <v>74</v>
      </c>
      <c r="H912" s="72">
        <v>457855.48387096776</v>
      </c>
      <c r="I912" s="78">
        <v>0.19</v>
      </c>
      <c r="J912" s="79">
        <f t="shared" si="48"/>
        <v>544848.02580645168</v>
      </c>
    </row>
    <row r="913" spans="1:10" ht="13" x14ac:dyDescent="0.25">
      <c r="A913" s="60" t="s">
        <v>4300</v>
      </c>
      <c r="B913" s="67" t="s">
        <v>4094</v>
      </c>
      <c r="C913" s="67" t="s">
        <v>1850</v>
      </c>
      <c r="D913" s="67" t="s">
        <v>1850</v>
      </c>
      <c r="E913" s="67" t="s">
        <v>4301</v>
      </c>
      <c r="F913" s="81" t="s">
        <v>1880</v>
      </c>
      <c r="G913" s="63" t="s">
        <v>74</v>
      </c>
      <c r="H913" s="72">
        <v>31157.419354838708</v>
      </c>
      <c r="I913" s="78">
        <v>0.19</v>
      </c>
      <c r="J913" s="79">
        <f t="shared" si="48"/>
        <v>37077.329032258065</v>
      </c>
    </row>
    <row r="914" spans="1:10" ht="13" x14ac:dyDescent="0.25">
      <c r="A914" s="60" t="s">
        <v>4302</v>
      </c>
      <c r="B914" s="67" t="s">
        <v>4094</v>
      </c>
      <c r="C914" s="67" t="s">
        <v>4097</v>
      </c>
      <c r="D914" s="67" t="s">
        <v>1850</v>
      </c>
      <c r="E914" s="67" t="s">
        <v>4303</v>
      </c>
      <c r="F914" s="81" t="s">
        <v>1880</v>
      </c>
      <c r="G914" s="63" t="s">
        <v>74</v>
      </c>
      <c r="H914" s="72">
        <v>581.93548387096769</v>
      </c>
      <c r="I914" s="78">
        <v>0.19</v>
      </c>
      <c r="J914" s="79">
        <f t="shared" si="48"/>
        <v>692.50322580645161</v>
      </c>
    </row>
    <row r="915" spans="1:10" ht="26" x14ac:dyDescent="0.25">
      <c r="A915" s="60" t="s">
        <v>4304</v>
      </c>
      <c r="B915" s="67" t="s">
        <v>4094</v>
      </c>
      <c r="C915" s="67" t="s">
        <v>4305</v>
      </c>
      <c r="D915" s="80" t="s">
        <v>1880</v>
      </c>
      <c r="E915" s="67" t="s">
        <v>4306</v>
      </c>
      <c r="F915" s="81" t="s">
        <v>1880</v>
      </c>
      <c r="G915" s="63" t="s">
        <v>74</v>
      </c>
      <c r="H915" s="72">
        <v>296605.16129032255</v>
      </c>
      <c r="I915" s="78">
        <v>0.19</v>
      </c>
      <c r="J915" s="79">
        <f t="shared" si="48"/>
        <v>352960.14193548384</v>
      </c>
    </row>
    <row r="916" spans="1:10" ht="13" x14ac:dyDescent="0.25">
      <c r="A916" s="60" t="s">
        <v>4307</v>
      </c>
      <c r="B916" s="67" t="s">
        <v>4094</v>
      </c>
      <c r="C916" s="67" t="s">
        <v>4308</v>
      </c>
      <c r="D916" s="67" t="s">
        <v>1906</v>
      </c>
      <c r="E916" s="67" t="s">
        <v>4309</v>
      </c>
      <c r="F916" s="81" t="s">
        <v>1880</v>
      </c>
      <c r="G916" s="63" t="s">
        <v>74</v>
      </c>
      <c r="H916" s="72">
        <v>114401.29032258064</v>
      </c>
      <c r="I916" s="78">
        <v>0.19</v>
      </c>
      <c r="J916" s="79">
        <f t="shared" si="48"/>
        <v>136137.53548387095</v>
      </c>
    </row>
    <row r="917" spans="1:10" ht="13" x14ac:dyDescent="0.25">
      <c r="A917" s="60" t="s">
        <v>4310</v>
      </c>
      <c r="B917" s="67" t="s">
        <v>4094</v>
      </c>
      <c r="C917" s="67" t="s">
        <v>1850</v>
      </c>
      <c r="D917" s="67" t="s">
        <v>4311</v>
      </c>
      <c r="E917" s="67" t="s">
        <v>4312</v>
      </c>
      <c r="F917" s="62" t="s">
        <v>1850</v>
      </c>
      <c r="G917" s="63" t="s">
        <v>74</v>
      </c>
      <c r="H917" s="72">
        <v>133659.35483870967</v>
      </c>
      <c r="I917" s="78">
        <v>0.19</v>
      </c>
      <c r="J917" s="79">
        <f t="shared" si="48"/>
        <v>159054.63225806449</v>
      </c>
    </row>
    <row r="918" spans="1:10" ht="13" x14ac:dyDescent="0.25">
      <c r="A918" s="60" t="s">
        <v>4313</v>
      </c>
      <c r="B918" s="67" t="s">
        <v>4094</v>
      </c>
      <c r="C918" s="67" t="s">
        <v>1850</v>
      </c>
      <c r="D918" s="67" t="s">
        <v>1850</v>
      </c>
      <c r="E918" s="67" t="s">
        <v>4314</v>
      </c>
      <c r="F918" s="81" t="s">
        <v>1880</v>
      </c>
      <c r="G918" s="63" t="s">
        <v>74</v>
      </c>
      <c r="H918" s="72">
        <v>21952.258064516129</v>
      </c>
      <c r="I918" s="78">
        <v>0.19</v>
      </c>
      <c r="J918" s="79">
        <f t="shared" si="48"/>
        <v>26123.187096774192</v>
      </c>
    </row>
    <row r="919" spans="1:10" ht="13" x14ac:dyDescent="0.25">
      <c r="A919" s="60" t="s">
        <v>4315</v>
      </c>
      <c r="B919" s="67" t="s">
        <v>4094</v>
      </c>
      <c r="C919" s="67" t="s">
        <v>1850</v>
      </c>
      <c r="D919" s="67" t="s">
        <v>4316</v>
      </c>
      <c r="E919" s="67" t="s">
        <v>4317</v>
      </c>
      <c r="F919" s="81" t="s">
        <v>1880</v>
      </c>
      <c r="G919" s="63" t="s">
        <v>74</v>
      </c>
      <c r="H919" s="72">
        <v>538683.87096774194</v>
      </c>
      <c r="I919" s="78">
        <v>0.19</v>
      </c>
      <c r="J919" s="79">
        <f t="shared" si="48"/>
        <v>641033.80645161285</v>
      </c>
    </row>
    <row r="920" spans="1:10" ht="13" x14ac:dyDescent="0.25">
      <c r="A920" s="60" t="s">
        <v>4318</v>
      </c>
      <c r="B920" s="67" t="s">
        <v>4094</v>
      </c>
      <c r="C920" s="67" t="s">
        <v>1850</v>
      </c>
      <c r="D920" s="67" t="s">
        <v>1850</v>
      </c>
      <c r="E920" s="67" t="s">
        <v>4319</v>
      </c>
      <c r="F920" s="81" t="s">
        <v>1880</v>
      </c>
      <c r="G920" s="63" t="s">
        <v>74</v>
      </c>
      <c r="H920" s="72">
        <v>27339.354838709678</v>
      </c>
      <c r="I920" s="78">
        <v>0.19</v>
      </c>
      <c r="J920" s="79">
        <f t="shared" si="48"/>
        <v>32533.832258064518</v>
      </c>
    </row>
    <row r="921" spans="1:10" ht="13" x14ac:dyDescent="0.25">
      <c r="A921" s="60" t="s">
        <v>4320</v>
      </c>
      <c r="B921" s="67" t="s">
        <v>4094</v>
      </c>
      <c r="C921" s="67" t="s">
        <v>1850</v>
      </c>
      <c r="D921" s="67" t="s">
        <v>1850</v>
      </c>
      <c r="E921" s="67" t="s">
        <v>4321</v>
      </c>
      <c r="F921" s="81" t="s">
        <v>1880</v>
      </c>
      <c r="G921" s="63" t="s">
        <v>74</v>
      </c>
      <c r="H921" s="72">
        <v>17147.096774193549</v>
      </c>
      <c r="I921" s="78">
        <v>0.19</v>
      </c>
      <c r="J921" s="79">
        <f t="shared" si="48"/>
        <v>20405.045161290323</v>
      </c>
    </row>
    <row r="922" spans="1:10" ht="13" x14ac:dyDescent="0.25">
      <c r="A922" s="60" t="s">
        <v>4322</v>
      </c>
      <c r="B922" s="67" t="s">
        <v>4094</v>
      </c>
      <c r="C922" s="80" t="s">
        <v>1880</v>
      </c>
      <c r="D922" s="67" t="s">
        <v>4323</v>
      </c>
      <c r="E922" s="67" t="s">
        <v>4324</v>
      </c>
      <c r="F922" s="62" t="s">
        <v>4325</v>
      </c>
      <c r="G922" s="63" t="s">
        <v>74</v>
      </c>
      <c r="H922" s="72">
        <v>321806.45161290321</v>
      </c>
      <c r="I922" s="78">
        <v>0.19</v>
      </c>
      <c r="J922" s="79">
        <f t="shared" si="48"/>
        <v>382949.67741935485</v>
      </c>
    </row>
    <row r="923" spans="1:10" ht="13" x14ac:dyDescent="0.25">
      <c r="A923" s="60" t="s">
        <v>4326</v>
      </c>
      <c r="B923" s="67" t="s">
        <v>4094</v>
      </c>
      <c r="C923" s="80" t="s">
        <v>1880</v>
      </c>
      <c r="D923" s="67" t="s">
        <v>1850</v>
      </c>
      <c r="E923" s="67" t="s">
        <v>4327</v>
      </c>
      <c r="F923" s="81" t="s">
        <v>1880</v>
      </c>
      <c r="G923" s="63" t="s">
        <v>74</v>
      </c>
      <c r="H923" s="72">
        <v>69661.93548387097</v>
      </c>
      <c r="I923" s="78">
        <v>0.19</v>
      </c>
      <c r="J923" s="79">
        <f t="shared" si="48"/>
        <v>82897.703225806457</v>
      </c>
    </row>
    <row r="924" spans="1:10" ht="13" x14ac:dyDescent="0.25">
      <c r="A924" s="60" t="s">
        <v>4328</v>
      </c>
      <c r="B924" s="67" t="s">
        <v>4094</v>
      </c>
      <c r="C924" s="80" t="s">
        <v>1880</v>
      </c>
      <c r="D924" s="67" t="s">
        <v>1850</v>
      </c>
      <c r="E924" s="67" t="s">
        <v>4329</v>
      </c>
      <c r="F924" s="62" t="s">
        <v>4330</v>
      </c>
      <c r="G924" s="63" t="s">
        <v>74</v>
      </c>
      <c r="H924" s="72">
        <v>641185.80645161285</v>
      </c>
      <c r="I924" s="78">
        <v>0.19</v>
      </c>
      <c r="J924" s="79">
        <f t="shared" si="48"/>
        <v>763011.1096774193</v>
      </c>
    </row>
    <row r="925" spans="1:10" ht="13" x14ac:dyDescent="0.25">
      <c r="A925" s="60" t="s">
        <v>4331</v>
      </c>
      <c r="B925" s="67" t="s">
        <v>4094</v>
      </c>
      <c r="C925" s="80" t="s">
        <v>1880</v>
      </c>
      <c r="D925" s="67" t="s">
        <v>4332</v>
      </c>
      <c r="E925" s="67" t="s">
        <v>4333</v>
      </c>
      <c r="F925" s="62" t="s">
        <v>4334</v>
      </c>
      <c r="G925" s="63" t="s">
        <v>74</v>
      </c>
      <c r="H925" s="72">
        <v>3244963.8709677421</v>
      </c>
      <c r="I925" s="78">
        <v>0.19</v>
      </c>
      <c r="J925" s="79">
        <f t="shared" si="48"/>
        <v>3861507.0064516133</v>
      </c>
    </row>
    <row r="926" spans="1:10" ht="13" x14ac:dyDescent="0.25">
      <c r="A926" s="60" t="s">
        <v>4335</v>
      </c>
      <c r="B926" s="67" t="s">
        <v>4094</v>
      </c>
      <c r="C926" s="80" t="s">
        <v>1880</v>
      </c>
      <c r="D926" s="67" t="s">
        <v>4332</v>
      </c>
      <c r="E926" s="67" t="s">
        <v>4336</v>
      </c>
      <c r="F926" s="62" t="s">
        <v>4337</v>
      </c>
      <c r="G926" s="63" t="s">
        <v>74</v>
      </c>
      <c r="H926" s="72">
        <v>3220330.3225806449</v>
      </c>
      <c r="I926" s="78">
        <v>0.19</v>
      </c>
      <c r="J926" s="79">
        <f t="shared" si="48"/>
        <v>3832193.0838709674</v>
      </c>
    </row>
    <row r="927" spans="1:10" ht="26" x14ac:dyDescent="0.25">
      <c r="A927" s="60" t="s">
        <v>4338</v>
      </c>
      <c r="B927" s="67" t="s">
        <v>4094</v>
      </c>
      <c r="C927" s="80" t="s">
        <v>1880</v>
      </c>
      <c r="D927" s="67" t="s">
        <v>4339</v>
      </c>
      <c r="E927" s="67" t="s">
        <v>4340</v>
      </c>
      <c r="F927" s="62" t="s">
        <v>4341</v>
      </c>
      <c r="G927" s="63" t="s">
        <v>74</v>
      </c>
      <c r="H927" s="72">
        <v>465645.16129032255</v>
      </c>
      <c r="I927" s="78">
        <v>0.19</v>
      </c>
      <c r="J927" s="79">
        <f t="shared" si="48"/>
        <v>554117.74193548388</v>
      </c>
    </row>
    <row r="928" spans="1:10" ht="13" x14ac:dyDescent="0.25">
      <c r="A928" s="60" t="s">
        <v>4342</v>
      </c>
      <c r="B928" s="67" t="s">
        <v>4094</v>
      </c>
      <c r="C928" s="80" t="s">
        <v>1880</v>
      </c>
      <c r="D928" s="67" t="s">
        <v>1998</v>
      </c>
      <c r="E928" s="67" t="s">
        <v>4343</v>
      </c>
      <c r="F928" s="62" t="s">
        <v>4344</v>
      </c>
      <c r="G928" s="63" t="s">
        <v>74</v>
      </c>
      <c r="H928" s="72">
        <v>1060233.5483870967</v>
      </c>
      <c r="I928" s="78">
        <v>0.19</v>
      </c>
      <c r="J928" s="79">
        <f t="shared" si="48"/>
        <v>1261677.9225806452</v>
      </c>
    </row>
    <row r="929" spans="1:10" ht="13" x14ac:dyDescent="0.25">
      <c r="A929" s="60" t="s">
        <v>4345</v>
      </c>
      <c r="B929" s="67" t="s">
        <v>4094</v>
      </c>
      <c r="C929" s="80" t="s">
        <v>1880</v>
      </c>
      <c r="D929" s="80" t="s">
        <v>1880</v>
      </c>
      <c r="E929" s="67" t="s">
        <v>4346</v>
      </c>
      <c r="F929" s="62" t="s">
        <v>4347</v>
      </c>
      <c r="G929" s="63" t="s">
        <v>74</v>
      </c>
      <c r="H929" s="72">
        <v>204864.51612903224</v>
      </c>
      <c r="I929" s="78">
        <v>0.19</v>
      </c>
      <c r="J929" s="79">
        <f t="shared" si="48"/>
        <v>243788.77419354836</v>
      </c>
    </row>
    <row r="930" spans="1:10" ht="39" x14ac:dyDescent="0.25">
      <c r="A930" s="60" t="s">
        <v>4348</v>
      </c>
      <c r="B930" s="67" t="s">
        <v>4094</v>
      </c>
      <c r="C930" s="80" t="s">
        <v>1880</v>
      </c>
      <c r="D930" s="67" t="s">
        <v>1850</v>
      </c>
      <c r="E930" s="67" t="s">
        <v>4349</v>
      </c>
      <c r="F930" s="62" t="s">
        <v>1850</v>
      </c>
      <c r="G930" s="63" t="s">
        <v>74</v>
      </c>
      <c r="H930" s="72">
        <v>341343.22580645158</v>
      </c>
      <c r="I930" s="78">
        <v>0.19</v>
      </c>
      <c r="J930" s="79">
        <f t="shared" si="48"/>
        <v>406198.43870967737</v>
      </c>
    </row>
    <row r="931" spans="1:10" ht="26" x14ac:dyDescent="0.25">
      <c r="A931" s="60" t="s">
        <v>4350</v>
      </c>
      <c r="B931" s="67" t="s">
        <v>4094</v>
      </c>
      <c r="C931" s="80" t="s">
        <v>1880</v>
      </c>
      <c r="D931" s="67" t="s">
        <v>1850</v>
      </c>
      <c r="E931" s="67" t="s">
        <v>4351</v>
      </c>
      <c r="F931" s="62" t="s">
        <v>1850</v>
      </c>
      <c r="G931" s="63" t="s">
        <v>74</v>
      </c>
      <c r="H931" s="72">
        <v>664402.58064516122</v>
      </c>
      <c r="I931" s="78">
        <v>0.19</v>
      </c>
      <c r="J931" s="79">
        <f t="shared" si="48"/>
        <v>790639.07096774189</v>
      </c>
    </row>
    <row r="932" spans="1:10" ht="13" x14ac:dyDescent="0.25">
      <c r="A932" s="60" t="s">
        <v>4352</v>
      </c>
      <c r="B932" s="67" t="s">
        <v>4094</v>
      </c>
      <c r="C932" s="80" t="s">
        <v>1880</v>
      </c>
      <c r="D932" s="67" t="s">
        <v>1850</v>
      </c>
      <c r="E932" s="67" t="s">
        <v>4353</v>
      </c>
      <c r="F932" s="62">
        <v>420818</v>
      </c>
      <c r="G932" s="63" t="s">
        <v>74</v>
      </c>
      <c r="H932" s="72">
        <v>1078492.9032258063</v>
      </c>
      <c r="I932" s="78">
        <v>0.19</v>
      </c>
      <c r="J932" s="79">
        <f t="shared" si="48"/>
        <v>1283406.5548387095</v>
      </c>
    </row>
    <row r="933" spans="1:10" ht="13" x14ac:dyDescent="0.25">
      <c r="A933" s="60" t="s">
        <v>4354</v>
      </c>
      <c r="B933" s="67" t="s">
        <v>4094</v>
      </c>
      <c r="C933" s="80" t="s">
        <v>1880</v>
      </c>
      <c r="D933" s="67" t="s">
        <v>1850</v>
      </c>
      <c r="E933" s="67" t="s">
        <v>4355</v>
      </c>
      <c r="F933" s="62" t="s">
        <v>1850</v>
      </c>
      <c r="G933" s="63" t="s">
        <v>74</v>
      </c>
      <c r="H933" s="72">
        <v>331429.67741935485</v>
      </c>
      <c r="I933" s="78">
        <v>0.19</v>
      </c>
      <c r="J933" s="79">
        <f t="shared" si="48"/>
        <v>394401.31612903229</v>
      </c>
    </row>
    <row r="934" spans="1:10" ht="13" x14ac:dyDescent="0.25">
      <c r="A934" s="60" t="s">
        <v>4356</v>
      </c>
      <c r="B934" s="67" t="s">
        <v>4094</v>
      </c>
      <c r="C934" s="80" t="s">
        <v>1880</v>
      </c>
      <c r="D934" s="67" t="s">
        <v>1850</v>
      </c>
      <c r="E934" s="67" t="s">
        <v>4357</v>
      </c>
      <c r="F934" s="62" t="s">
        <v>1850</v>
      </c>
      <c r="G934" s="63" t="s">
        <v>74</v>
      </c>
      <c r="H934" s="72">
        <v>62163.870967741932</v>
      </c>
      <c r="I934" s="78">
        <v>0.19</v>
      </c>
      <c r="J934" s="79">
        <f t="shared" si="48"/>
        <v>73975.006451612891</v>
      </c>
    </row>
    <row r="935" spans="1:10" ht="13" x14ac:dyDescent="0.25">
      <c r="A935" s="60" t="s">
        <v>4358</v>
      </c>
      <c r="B935" s="67" t="s">
        <v>4094</v>
      </c>
      <c r="C935" s="80" t="s">
        <v>1880</v>
      </c>
      <c r="D935" s="80" t="s">
        <v>1880</v>
      </c>
      <c r="E935" s="67" t="s">
        <v>4359</v>
      </c>
      <c r="F935" s="81" t="s">
        <v>1880</v>
      </c>
      <c r="G935" s="63" t="s">
        <v>74</v>
      </c>
      <c r="H935" s="72">
        <v>261489.03225806452</v>
      </c>
      <c r="I935" s="78">
        <v>0.19</v>
      </c>
      <c r="J935" s="79">
        <f t="shared" si="48"/>
        <v>311171.94838709675</v>
      </c>
    </row>
    <row r="936" spans="1:10" ht="13" x14ac:dyDescent="0.25">
      <c r="A936" s="60" t="s">
        <v>4360</v>
      </c>
      <c r="B936" s="67" t="s">
        <v>4094</v>
      </c>
      <c r="C936" s="80" t="s">
        <v>1880</v>
      </c>
      <c r="D936" s="67" t="s">
        <v>1850</v>
      </c>
      <c r="E936" s="67" t="s">
        <v>4361</v>
      </c>
      <c r="F936" s="62" t="s">
        <v>1850</v>
      </c>
      <c r="G936" s="63" t="s">
        <v>74</v>
      </c>
      <c r="H936" s="72">
        <v>85241.290322580637</v>
      </c>
      <c r="I936" s="78">
        <v>0.19</v>
      </c>
      <c r="J936" s="79">
        <f t="shared" si="48"/>
        <v>101437.13548387095</v>
      </c>
    </row>
    <row r="937" spans="1:10" ht="13" x14ac:dyDescent="0.25">
      <c r="A937" s="60" t="s">
        <v>4362</v>
      </c>
      <c r="B937" s="67" t="s">
        <v>4094</v>
      </c>
      <c r="C937" s="80" t="s">
        <v>1880</v>
      </c>
      <c r="D937" s="80" t="s">
        <v>1880</v>
      </c>
      <c r="E937" s="67" t="s">
        <v>4363</v>
      </c>
      <c r="F937" s="81" t="s">
        <v>1880</v>
      </c>
      <c r="G937" s="63" t="s">
        <v>74</v>
      </c>
      <c r="H937" s="72">
        <v>1683007.7419354839</v>
      </c>
      <c r="I937" s="78">
        <v>0.19</v>
      </c>
      <c r="J937" s="79">
        <f t="shared" si="48"/>
        <v>2002779.2129032258</v>
      </c>
    </row>
    <row r="938" spans="1:10" ht="13" x14ac:dyDescent="0.25">
      <c r="A938" s="60" t="s">
        <v>4364</v>
      </c>
      <c r="B938" s="67" t="s">
        <v>4094</v>
      </c>
      <c r="C938" s="80" t="s">
        <v>1880</v>
      </c>
      <c r="D938" s="67" t="s">
        <v>1850</v>
      </c>
      <c r="E938" s="67" t="s">
        <v>4365</v>
      </c>
      <c r="F938" s="81" t="s">
        <v>1880</v>
      </c>
      <c r="G938" s="63" t="s">
        <v>74</v>
      </c>
      <c r="H938" s="72">
        <v>102652.90322580645</v>
      </c>
      <c r="I938" s="78">
        <v>0.19</v>
      </c>
      <c r="J938" s="79">
        <f t="shared" si="48"/>
        <v>122156.95483870967</v>
      </c>
    </row>
    <row r="939" spans="1:10" ht="13" x14ac:dyDescent="0.25">
      <c r="A939" s="60" t="s">
        <v>4366</v>
      </c>
      <c r="B939" s="67" t="s">
        <v>4094</v>
      </c>
      <c r="C939" s="80" t="s">
        <v>1880</v>
      </c>
      <c r="D939" s="67" t="s">
        <v>1998</v>
      </c>
      <c r="E939" s="67" t="s">
        <v>4367</v>
      </c>
      <c r="F939" s="62" t="s">
        <v>1850</v>
      </c>
      <c r="G939" s="63" t="s">
        <v>74</v>
      </c>
      <c r="H939" s="72">
        <v>79714.838709677424</v>
      </c>
      <c r="I939" s="78">
        <v>0.19</v>
      </c>
      <c r="J939" s="79">
        <f t="shared" si="48"/>
        <v>94860.65806451613</v>
      </c>
    </row>
    <row r="940" spans="1:10" ht="13" x14ac:dyDescent="0.25">
      <c r="A940" s="60" t="s">
        <v>4368</v>
      </c>
      <c r="B940" s="67" t="s">
        <v>4094</v>
      </c>
      <c r="C940" s="80" t="s">
        <v>1880</v>
      </c>
      <c r="D940" s="67" t="s">
        <v>1850</v>
      </c>
      <c r="E940" s="67" t="s">
        <v>4369</v>
      </c>
      <c r="F940" s="62" t="s">
        <v>1850</v>
      </c>
      <c r="G940" s="63" t="s">
        <v>74</v>
      </c>
      <c r="H940" s="72">
        <v>35545.806451612902</v>
      </c>
      <c r="I940" s="78">
        <v>0.19</v>
      </c>
      <c r="J940" s="79">
        <f t="shared" si="48"/>
        <v>42299.509677419352</v>
      </c>
    </row>
    <row r="941" spans="1:10" ht="13" x14ac:dyDescent="0.25">
      <c r="A941" s="60" t="s">
        <v>4370</v>
      </c>
      <c r="B941" s="67" t="s">
        <v>4094</v>
      </c>
      <c r="C941" s="80" t="s">
        <v>1880</v>
      </c>
      <c r="D941" s="67" t="s">
        <v>1998</v>
      </c>
      <c r="E941" s="67" t="s">
        <v>4371</v>
      </c>
      <c r="F941" s="62" t="s">
        <v>1850</v>
      </c>
      <c r="G941" s="63" t="s">
        <v>74</v>
      </c>
      <c r="H941" s="72">
        <v>99681.290322580637</v>
      </c>
      <c r="I941" s="78">
        <v>0.19</v>
      </c>
      <c r="J941" s="79">
        <f t="shared" si="48"/>
        <v>118620.73548387096</v>
      </c>
    </row>
    <row r="942" spans="1:10" ht="26" x14ac:dyDescent="0.25">
      <c r="A942" s="60" t="s">
        <v>4372</v>
      </c>
      <c r="B942" s="67" t="s">
        <v>4094</v>
      </c>
      <c r="C942" s="80" t="s">
        <v>1880</v>
      </c>
      <c r="D942" s="80" t="s">
        <v>1880</v>
      </c>
      <c r="E942" s="67" t="s">
        <v>4373</v>
      </c>
      <c r="F942" s="81" t="s">
        <v>1880</v>
      </c>
      <c r="G942" s="63" t="s">
        <v>74</v>
      </c>
      <c r="H942" s="72">
        <v>211237.4193548387</v>
      </c>
      <c r="I942" s="78">
        <v>0.19</v>
      </c>
      <c r="J942" s="79">
        <f t="shared" si="48"/>
        <v>251372.52903225805</v>
      </c>
    </row>
    <row r="943" spans="1:10" ht="13" x14ac:dyDescent="0.25">
      <c r="A943" s="60" t="s">
        <v>4374</v>
      </c>
      <c r="B943" s="67" t="s">
        <v>4094</v>
      </c>
      <c r="C943" s="80" t="s">
        <v>1880</v>
      </c>
      <c r="D943" s="67" t="s">
        <v>1998</v>
      </c>
      <c r="E943" s="67" t="s">
        <v>4375</v>
      </c>
      <c r="F943" s="62" t="s">
        <v>1850</v>
      </c>
      <c r="G943" s="63" t="s">
        <v>74</v>
      </c>
      <c r="H943" s="72">
        <v>179384.51612903224</v>
      </c>
      <c r="I943" s="78">
        <v>0.19</v>
      </c>
      <c r="J943" s="79">
        <f t="shared" si="48"/>
        <v>213467.57419354835</v>
      </c>
    </row>
    <row r="944" spans="1:10" ht="13" x14ac:dyDescent="0.25">
      <c r="A944" s="60" t="s">
        <v>4376</v>
      </c>
      <c r="B944" s="67" t="s">
        <v>4094</v>
      </c>
      <c r="C944" s="80" t="s">
        <v>1880</v>
      </c>
      <c r="D944" s="67" t="s">
        <v>1998</v>
      </c>
      <c r="E944" s="67" t="s">
        <v>4377</v>
      </c>
      <c r="F944" s="62" t="s">
        <v>1850</v>
      </c>
      <c r="G944" s="63" t="s">
        <v>74</v>
      </c>
      <c r="H944" s="72">
        <v>197934.19354838709</v>
      </c>
      <c r="I944" s="78">
        <v>0.19</v>
      </c>
      <c r="J944" s="79">
        <f t="shared" si="48"/>
        <v>235541.69032258063</v>
      </c>
    </row>
    <row r="945" spans="1:10" ht="13" x14ac:dyDescent="0.25">
      <c r="A945" s="60" t="s">
        <v>4378</v>
      </c>
      <c r="B945" s="67" t="s">
        <v>4094</v>
      </c>
      <c r="C945" s="80" t="s">
        <v>1880</v>
      </c>
      <c r="D945" s="67" t="s">
        <v>1998</v>
      </c>
      <c r="E945" s="67" t="s">
        <v>4379</v>
      </c>
      <c r="F945" s="62" t="s">
        <v>1850</v>
      </c>
      <c r="G945" s="63" t="s">
        <v>74</v>
      </c>
      <c r="H945" s="72">
        <v>314016.77419354836</v>
      </c>
      <c r="I945" s="78">
        <v>0.19</v>
      </c>
      <c r="J945" s="79">
        <f t="shared" si="48"/>
        <v>373679.96129032254</v>
      </c>
    </row>
    <row r="946" spans="1:10" ht="13" x14ac:dyDescent="0.25">
      <c r="A946" s="60" t="s">
        <v>4380</v>
      </c>
      <c r="B946" s="67" t="s">
        <v>4094</v>
      </c>
      <c r="C946" s="80" t="s">
        <v>1880</v>
      </c>
      <c r="D946" s="67" t="s">
        <v>1998</v>
      </c>
      <c r="E946" s="67" t="s">
        <v>4381</v>
      </c>
      <c r="F946" s="62" t="s">
        <v>1850</v>
      </c>
      <c r="G946" s="63" t="s">
        <v>74</v>
      </c>
      <c r="H946" s="72">
        <v>12758.709677419354</v>
      </c>
      <c r="I946" s="78">
        <v>0.19</v>
      </c>
      <c r="J946" s="79">
        <f t="shared" si="48"/>
        <v>15182.864516129031</v>
      </c>
    </row>
    <row r="947" spans="1:10" ht="13" x14ac:dyDescent="0.25">
      <c r="A947" s="60" t="s">
        <v>4382</v>
      </c>
      <c r="B947" s="67" t="s">
        <v>4094</v>
      </c>
      <c r="C947" s="80" t="s">
        <v>1880</v>
      </c>
      <c r="D947" s="67" t="s">
        <v>1850</v>
      </c>
      <c r="E947" s="67" t="s">
        <v>4383</v>
      </c>
      <c r="F947" s="81" t="s">
        <v>1880</v>
      </c>
      <c r="G947" s="63" t="s">
        <v>74</v>
      </c>
      <c r="H947" s="72">
        <v>8509.677419354839</v>
      </c>
      <c r="I947" s="78">
        <v>0.19</v>
      </c>
      <c r="J947" s="79">
        <f t="shared" si="48"/>
        <v>10126.516129032258</v>
      </c>
    </row>
    <row r="948" spans="1:10" ht="26" x14ac:dyDescent="0.25">
      <c r="A948" s="60" t="s">
        <v>4384</v>
      </c>
      <c r="B948" s="67" t="s">
        <v>4094</v>
      </c>
      <c r="C948" s="80" t="s">
        <v>1880</v>
      </c>
      <c r="D948" s="67" t="s">
        <v>1850</v>
      </c>
      <c r="E948" s="67" t="s">
        <v>4385</v>
      </c>
      <c r="F948" s="62" t="s">
        <v>1850</v>
      </c>
      <c r="G948" s="63" t="s">
        <v>74</v>
      </c>
      <c r="H948" s="72">
        <v>113832.25806451612</v>
      </c>
      <c r="I948" s="78">
        <v>0.19</v>
      </c>
      <c r="J948" s="79">
        <f t="shared" si="48"/>
        <v>135460.38709677418</v>
      </c>
    </row>
    <row r="949" spans="1:10" ht="26" x14ac:dyDescent="0.25">
      <c r="A949" s="60" t="s">
        <v>4386</v>
      </c>
      <c r="B949" s="67" t="s">
        <v>4094</v>
      </c>
      <c r="C949" s="80" t="s">
        <v>1880</v>
      </c>
      <c r="D949" s="80" t="s">
        <v>1880</v>
      </c>
      <c r="E949" s="67" t="s">
        <v>4387</v>
      </c>
      <c r="F949" s="81" t="s">
        <v>1880</v>
      </c>
      <c r="G949" s="63" t="s">
        <v>74</v>
      </c>
      <c r="H949" s="72">
        <v>4463172.9032258065</v>
      </c>
      <c r="I949" s="78">
        <v>0.19</v>
      </c>
      <c r="J949" s="79">
        <f t="shared" si="48"/>
        <v>5311175.7548387097</v>
      </c>
    </row>
    <row r="950" spans="1:10" ht="26" x14ac:dyDescent="0.25">
      <c r="A950" s="60" t="s">
        <v>4388</v>
      </c>
      <c r="B950" s="67" t="s">
        <v>4094</v>
      </c>
      <c r="C950" s="80" t="s">
        <v>1880</v>
      </c>
      <c r="D950" s="80" t="s">
        <v>1880</v>
      </c>
      <c r="E950" s="67" t="s">
        <v>4389</v>
      </c>
      <c r="F950" s="62" t="s">
        <v>4390</v>
      </c>
      <c r="G950" s="63" t="s">
        <v>74</v>
      </c>
      <c r="H950" s="72">
        <v>264043.87096774194</v>
      </c>
      <c r="I950" s="78">
        <v>0.19</v>
      </c>
      <c r="J950" s="79">
        <f t="shared" si="48"/>
        <v>314212.20645161293</v>
      </c>
    </row>
    <row r="951" spans="1:10" ht="13" x14ac:dyDescent="0.25">
      <c r="A951" s="60" t="s">
        <v>4391</v>
      </c>
      <c r="B951" s="67" t="s">
        <v>4094</v>
      </c>
      <c r="C951" s="80" t="s">
        <v>1880</v>
      </c>
      <c r="D951" s="67" t="s">
        <v>1850</v>
      </c>
      <c r="E951" s="67" t="s">
        <v>4392</v>
      </c>
      <c r="F951" s="62" t="s">
        <v>4393</v>
      </c>
      <c r="G951" s="63" t="s">
        <v>74</v>
      </c>
      <c r="H951" s="72">
        <v>663554.83870967745</v>
      </c>
      <c r="I951" s="78">
        <v>0.19</v>
      </c>
      <c r="J951" s="79">
        <f t="shared" si="48"/>
        <v>789630.25806451612</v>
      </c>
    </row>
    <row r="952" spans="1:10" ht="13" x14ac:dyDescent="0.25">
      <c r="A952" s="60" t="s">
        <v>4394</v>
      </c>
      <c r="B952" s="67" t="s">
        <v>4094</v>
      </c>
      <c r="C952" s="80" t="s">
        <v>1880</v>
      </c>
      <c r="D952" s="67" t="s">
        <v>1850</v>
      </c>
      <c r="E952" s="67" t="s">
        <v>4395</v>
      </c>
      <c r="F952" s="62" t="s">
        <v>4281</v>
      </c>
      <c r="G952" s="63" t="s">
        <v>74</v>
      </c>
      <c r="H952" s="72">
        <v>110998.70967741935</v>
      </c>
      <c r="I952" s="78">
        <v>0.19</v>
      </c>
      <c r="J952" s="79">
        <f t="shared" si="48"/>
        <v>132088.46451612902</v>
      </c>
    </row>
    <row r="953" spans="1:10" ht="13" x14ac:dyDescent="0.25">
      <c r="A953" s="60" t="s">
        <v>4396</v>
      </c>
      <c r="B953" s="67" t="s">
        <v>4094</v>
      </c>
      <c r="C953" s="80" t="s">
        <v>1880</v>
      </c>
      <c r="D953" s="67" t="s">
        <v>1850</v>
      </c>
      <c r="E953" s="67" t="s">
        <v>4397</v>
      </c>
      <c r="F953" s="62" t="s">
        <v>1850</v>
      </c>
      <c r="G953" s="63" t="s">
        <v>74</v>
      </c>
      <c r="H953" s="72">
        <v>1694477.4193548386</v>
      </c>
      <c r="I953" s="78">
        <v>0.19</v>
      </c>
      <c r="J953" s="79">
        <f t="shared" ref="J953:J1016" si="49">(H953*I953)+H953</f>
        <v>2016428.1290322579</v>
      </c>
    </row>
    <row r="954" spans="1:10" ht="13" x14ac:dyDescent="0.25">
      <c r="A954" s="60" t="s">
        <v>4398</v>
      </c>
      <c r="B954" s="67" t="s">
        <v>4094</v>
      </c>
      <c r="C954" s="80" t="s">
        <v>1880</v>
      </c>
      <c r="D954" s="67" t="s">
        <v>1850</v>
      </c>
      <c r="E954" s="67" t="s">
        <v>4399</v>
      </c>
      <c r="F954" s="62" t="s">
        <v>1850</v>
      </c>
      <c r="G954" s="63" t="s">
        <v>74</v>
      </c>
      <c r="H954" s="72">
        <v>1829957.4193548386</v>
      </c>
      <c r="I954" s="78">
        <v>0.19</v>
      </c>
      <c r="J954" s="79">
        <f t="shared" si="49"/>
        <v>2177649.3290322581</v>
      </c>
    </row>
    <row r="955" spans="1:10" ht="13" x14ac:dyDescent="0.25">
      <c r="A955" s="60" t="s">
        <v>4400</v>
      </c>
      <c r="B955" s="67" t="s">
        <v>4094</v>
      </c>
      <c r="C955" s="80" t="s">
        <v>1880</v>
      </c>
      <c r="D955" s="67" t="s">
        <v>1850</v>
      </c>
      <c r="E955" s="67" t="s">
        <v>4401</v>
      </c>
      <c r="F955" s="62" t="s">
        <v>1850</v>
      </c>
      <c r="G955" s="63" t="s">
        <v>74</v>
      </c>
      <c r="H955" s="72">
        <v>1886012.9032258063</v>
      </c>
      <c r="I955" s="78">
        <v>0.19</v>
      </c>
      <c r="J955" s="79">
        <f t="shared" si="49"/>
        <v>2244355.3548387093</v>
      </c>
    </row>
    <row r="956" spans="1:10" ht="13" x14ac:dyDescent="0.25">
      <c r="A956" s="60" t="s">
        <v>4402</v>
      </c>
      <c r="B956" s="67" t="s">
        <v>4094</v>
      </c>
      <c r="C956" s="80" t="s">
        <v>1880</v>
      </c>
      <c r="D956" s="67" t="s">
        <v>1850</v>
      </c>
      <c r="E956" s="67" t="s">
        <v>4403</v>
      </c>
      <c r="F956" s="62" t="s">
        <v>1850</v>
      </c>
      <c r="G956" s="63" t="s">
        <v>74</v>
      </c>
      <c r="H956" s="72">
        <v>2101069.6774193547</v>
      </c>
      <c r="I956" s="78">
        <v>0.19</v>
      </c>
      <c r="J956" s="79">
        <f t="shared" si="49"/>
        <v>2500272.9161290321</v>
      </c>
    </row>
    <row r="957" spans="1:10" ht="13" x14ac:dyDescent="0.25">
      <c r="A957" s="60" t="s">
        <v>4404</v>
      </c>
      <c r="B957" s="67" t="s">
        <v>4094</v>
      </c>
      <c r="C957" s="80" t="s">
        <v>1880</v>
      </c>
      <c r="D957" s="67" t="s">
        <v>1850</v>
      </c>
      <c r="E957" s="67" t="s">
        <v>4405</v>
      </c>
      <c r="F957" s="62" t="s">
        <v>1850</v>
      </c>
      <c r="G957" s="63" t="s">
        <v>74</v>
      </c>
      <c r="H957" s="72">
        <v>2236689.0322580645</v>
      </c>
      <c r="I957" s="78">
        <v>0.19</v>
      </c>
      <c r="J957" s="79">
        <f t="shared" si="49"/>
        <v>2661659.9483870966</v>
      </c>
    </row>
    <row r="958" spans="1:10" ht="13" x14ac:dyDescent="0.25">
      <c r="A958" s="60" t="s">
        <v>4406</v>
      </c>
      <c r="B958" s="67" t="s">
        <v>4094</v>
      </c>
      <c r="C958" s="80" t="s">
        <v>1880</v>
      </c>
      <c r="D958" s="67" t="s">
        <v>1850</v>
      </c>
      <c r="E958" s="67" t="s">
        <v>4407</v>
      </c>
      <c r="F958" s="62" t="s">
        <v>1850</v>
      </c>
      <c r="G958" s="63" t="s">
        <v>74</v>
      </c>
      <c r="H958" s="72">
        <v>2372169.0322580645</v>
      </c>
      <c r="I958" s="78">
        <v>0.19</v>
      </c>
      <c r="J958" s="79">
        <f t="shared" si="49"/>
        <v>2822881.1483870968</v>
      </c>
    </row>
    <row r="959" spans="1:10" ht="13" x14ac:dyDescent="0.25">
      <c r="A959" s="60" t="s">
        <v>4408</v>
      </c>
      <c r="B959" s="67" t="s">
        <v>4094</v>
      </c>
      <c r="C959" s="80" t="s">
        <v>1880</v>
      </c>
      <c r="D959" s="67" t="s">
        <v>1850</v>
      </c>
      <c r="E959" s="67" t="s">
        <v>4409</v>
      </c>
      <c r="F959" s="62" t="s">
        <v>1850</v>
      </c>
      <c r="G959" s="63" t="s">
        <v>74</v>
      </c>
      <c r="H959" s="72">
        <v>2489819.3548387098</v>
      </c>
      <c r="I959" s="78">
        <v>0.19</v>
      </c>
      <c r="J959" s="79">
        <f t="shared" si="49"/>
        <v>2962885.0322580645</v>
      </c>
    </row>
    <row r="960" spans="1:10" ht="13" x14ac:dyDescent="0.25">
      <c r="A960" s="60" t="s">
        <v>4410</v>
      </c>
      <c r="B960" s="67" t="s">
        <v>4094</v>
      </c>
      <c r="C960" s="80" t="s">
        <v>1880</v>
      </c>
      <c r="D960" s="67" t="s">
        <v>1850</v>
      </c>
      <c r="E960" s="67" t="s">
        <v>4411</v>
      </c>
      <c r="F960" s="62" t="s">
        <v>1850</v>
      </c>
      <c r="G960" s="63" t="s">
        <v>74</v>
      </c>
      <c r="H960" s="72">
        <v>2624313.5483870967</v>
      </c>
      <c r="I960" s="78">
        <v>0.19</v>
      </c>
      <c r="J960" s="79">
        <f t="shared" si="49"/>
        <v>3122933.1225806451</v>
      </c>
    </row>
    <row r="961" spans="1:10" ht="13" x14ac:dyDescent="0.25">
      <c r="A961" s="60" t="s">
        <v>4412</v>
      </c>
      <c r="B961" s="67" t="s">
        <v>4094</v>
      </c>
      <c r="C961" s="80" t="s">
        <v>1880</v>
      </c>
      <c r="D961" s="67" t="s">
        <v>1850</v>
      </c>
      <c r="E961" s="67" t="s">
        <v>4413</v>
      </c>
      <c r="F961" s="62" t="s">
        <v>1850</v>
      </c>
      <c r="G961" s="63" t="s">
        <v>74</v>
      </c>
      <c r="H961" s="72">
        <v>1650307.0967741935</v>
      </c>
      <c r="I961" s="78">
        <v>0.19</v>
      </c>
      <c r="J961" s="79">
        <f t="shared" si="49"/>
        <v>1963865.4451612902</v>
      </c>
    </row>
    <row r="962" spans="1:10" ht="13" x14ac:dyDescent="0.25">
      <c r="A962" s="60" t="s">
        <v>4414</v>
      </c>
      <c r="B962" s="67" t="s">
        <v>4094</v>
      </c>
      <c r="C962" s="80" t="s">
        <v>1880</v>
      </c>
      <c r="D962" s="67" t="s">
        <v>1850</v>
      </c>
      <c r="E962" s="67" t="s">
        <v>4415</v>
      </c>
      <c r="F962" s="62" t="s">
        <v>1850</v>
      </c>
      <c r="G962" s="63" t="s">
        <v>74</v>
      </c>
      <c r="H962" s="72">
        <v>1660778.064516129</v>
      </c>
      <c r="I962" s="78">
        <v>0.19</v>
      </c>
      <c r="J962" s="79">
        <f t="shared" si="49"/>
        <v>1976325.8967741935</v>
      </c>
    </row>
    <row r="963" spans="1:10" ht="13" x14ac:dyDescent="0.25">
      <c r="A963" s="60" t="s">
        <v>4416</v>
      </c>
      <c r="B963" s="67" t="s">
        <v>4094</v>
      </c>
      <c r="C963" s="80" t="s">
        <v>1880</v>
      </c>
      <c r="D963" s="67" t="s">
        <v>1850</v>
      </c>
      <c r="E963" s="67" t="s">
        <v>4417</v>
      </c>
      <c r="F963" s="62" t="s">
        <v>1850</v>
      </c>
      <c r="G963" s="63" t="s">
        <v>74</v>
      </c>
      <c r="H963" s="72">
        <v>1939527.7419354839</v>
      </c>
      <c r="I963" s="78">
        <v>0.19</v>
      </c>
      <c r="J963" s="79">
        <f t="shared" si="49"/>
        <v>2308038.0129032256</v>
      </c>
    </row>
    <row r="964" spans="1:10" ht="13" x14ac:dyDescent="0.25">
      <c r="A964" s="60" t="s">
        <v>4418</v>
      </c>
      <c r="B964" s="67" t="s">
        <v>4094</v>
      </c>
      <c r="C964" s="80" t="s">
        <v>1880</v>
      </c>
      <c r="D964" s="67" t="s">
        <v>1850</v>
      </c>
      <c r="E964" s="67" t="s">
        <v>4419</v>
      </c>
      <c r="F964" s="62" t="s">
        <v>1850</v>
      </c>
      <c r="G964" s="63" t="s">
        <v>74</v>
      </c>
      <c r="H964" s="72">
        <v>2050944.5161290322</v>
      </c>
      <c r="I964" s="78">
        <v>0.19</v>
      </c>
      <c r="J964" s="79">
        <f t="shared" si="49"/>
        <v>2440623.9741935483</v>
      </c>
    </row>
    <row r="965" spans="1:10" ht="13" x14ac:dyDescent="0.25">
      <c r="A965" s="60" t="s">
        <v>4420</v>
      </c>
      <c r="B965" s="67" t="s">
        <v>4094</v>
      </c>
      <c r="C965" s="80" t="s">
        <v>1880</v>
      </c>
      <c r="D965" s="67" t="s">
        <v>1850</v>
      </c>
      <c r="E965" s="67" t="s">
        <v>4421</v>
      </c>
      <c r="F965" s="62" t="s">
        <v>1850</v>
      </c>
      <c r="G965" s="63" t="s">
        <v>74</v>
      </c>
      <c r="H965" s="72">
        <v>2144240</v>
      </c>
      <c r="I965" s="78">
        <v>0.19</v>
      </c>
      <c r="J965" s="79">
        <f t="shared" si="49"/>
        <v>2551645.6</v>
      </c>
    </row>
    <row r="966" spans="1:10" ht="13" x14ac:dyDescent="0.25">
      <c r="A966" s="60" t="s">
        <v>4422</v>
      </c>
      <c r="B966" s="67" t="s">
        <v>4094</v>
      </c>
      <c r="C966" s="80" t="s">
        <v>1880</v>
      </c>
      <c r="D966" s="67" t="s">
        <v>1850</v>
      </c>
      <c r="E966" s="67" t="s">
        <v>4423</v>
      </c>
      <c r="F966" s="62" t="s">
        <v>1850</v>
      </c>
      <c r="G966" s="63" t="s">
        <v>74</v>
      </c>
      <c r="H966" s="72">
        <v>2206112.2580645159</v>
      </c>
      <c r="I966" s="78">
        <v>0.19</v>
      </c>
      <c r="J966" s="79">
        <f t="shared" si="49"/>
        <v>2625273.587096774</v>
      </c>
    </row>
    <row r="967" spans="1:10" ht="13" x14ac:dyDescent="0.25">
      <c r="A967" s="60" t="s">
        <v>4424</v>
      </c>
      <c r="B967" s="67" t="s">
        <v>4094</v>
      </c>
      <c r="C967" s="80" t="s">
        <v>1880</v>
      </c>
      <c r="D967" s="67" t="s">
        <v>1850</v>
      </c>
      <c r="E967" s="67" t="s">
        <v>4425</v>
      </c>
      <c r="F967" s="62" t="s">
        <v>1850</v>
      </c>
      <c r="G967" s="63" t="s">
        <v>74</v>
      </c>
      <c r="H967" s="72">
        <v>2236549.6774193547</v>
      </c>
      <c r="I967" s="78">
        <v>0.19</v>
      </c>
      <c r="J967" s="79">
        <f t="shared" si="49"/>
        <v>2661494.1161290319</v>
      </c>
    </row>
    <row r="968" spans="1:10" ht="13" x14ac:dyDescent="0.25">
      <c r="A968" s="60" t="s">
        <v>4426</v>
      </c>
      <c r="B968" s="67" t="s">
        <v>4094</v>
      </c>
      <c r="C968" s="80" t="s">
        <v>1880</v>
      </c>
      <c r="D968" s="67" t="s">
        <v>1850</v>
      </c>
      <c r="E968" s="67" t="s">
        <v>4427</v>
      </c>
      <c r="F968" s="62" t="s">
        <v>1850</v>
      </c>
      <c r="G968" s="63" t="s">
        <v>74</v>
      </c>
      <c r="H968" s="72">
        <v>2487126.4516129033</v>
      </c>
      <c r="I968" s="78">
        <v>0.19</v>
      </c>
      <c r="J968" s="79">
        <f t="shared" si="49"/>
        <v>2959680.477419355</v>
      </c>
    </row>
    <row r="969" spans="1:10" ht="13" x14ac:dyDescent="0.25">
      <c r="A969" s="60" t="s">
        <v>4428</v>
      </c>
      <c r="B969" s="67" t="s">
        <v>4094</v>
      </c>
      <c r="C969" s="80" t="s">
        <v>1880</v>
      </c>
      <c r="D969" s="67" t="s">
        <v>1850</v>
      </c>
      <c r="E969" s="67" t="s">
        <v>4429</v>
      </c>
      <c r="F969" s="62" t="s">
        <v>1850</v>
      </c>
      <c r="G969" s="63" t="s">
        <v>74</v>
      </c>
      <c r="H969" s="72">
        <v>2596278.7096774192</v>
      </c>
      <c r="I969" s="78">
        <v>0.19</v>
      </c>
      <c r="J969" s="79">
        <f t="shared" si="49"/>
        <v>3089571.6645161286</v>
      </c>
    </row>
    <row r="970" spans="1:10" ht="13" x14ac:dyDescent="0.25">
      <c r="A970" s="60" t="s">
        <v>4430</v>
      </c>
      <c r="B970" s="67" t="s">
        <v>4094</v>
      </c>
      <c r="C970" s="80" t="s">
        <v>1880</v>
      </c>
      <c r="D970" s="67" t="s">
        <v>4123</v>
      </c>
      <c r="E970" s="67" t="s">
        <v>4431</v>
      </c>
      <c r="F970" s="81" t="s">
        <v>1880</v>
      </c>
      <c r="G970" s="63" t="s">
        <v>74</v>
      </c>
      <c r="H970" s="72">
        <v>587531.61290322582</v>
      </c>
      <c r="I970" s="78">
        <v>0.19</v>
      </c>
      <c r="J970" s="79">
        <f t="shared" si="49"/>
        <v>699162.61935483874</v>
      </c>
    </row>
    <row r="971" spans="1:10" ht="39" x14ac:dyDescent="0.25">
      <c r="A971" s="60" t="s">
        <v>4432</v>
      </c>
      <c r="B971" s="67" t="s">
        <v>4094</v>
      </c>
      <c r="C971" s="80" t="s">
        <v>1880</v>
      </c>
      <c r="D971" s="67" t="s">
        <v>1850</v>
      </c>
      <c r="E971" s="67" t="s">
        <v>4433</v>
      </c>
      <c r="F971" s="62" t="s">
        <v>1850</v>
      </c>
      <c r="G971" s="63" t="s">
        <v>74</v>
      </c>
      <c r="H971" s="72">
        <v>4769249.0322580645</v>
      </c>
      <c r="I971" s="78">
        <v>0.19</v>
      </c>
      <c r="J971" s="79">
        <f t="shared" si="49"/>
        <v>5675406.348387097</v>
      </c>
    </row>
    <row r="972" spans="1:10" ht="13" x14ac:dyDescent="0.25">
      <c r="A972" s="60" t="s">
        <v>4434</v>
      </c>
      <c r="B972" s="67" t="s">
        <v>4094</v>
      </c>
      <c r="C972" s="80" t="s">
        <v>1880</v>
      </c>
      <c r="D972" s="67" t="s">
        <v>1850</v>
      </c>
      <c r="E972" s="67" t="s">
        <v>4435</v>
      </c>
      <c r="F972" s="62" t="s">
        <v>1850</v>
      </c>
      <c r="G972" s="63" t="s">
        <v>74</v>
      </c>
      <c r="H972" s="72">
        <v>689882.58064516122</v>
      </c>
      <c r="I972" s="78">
        <v>0.19</v>
      </c>
      <c r="J972" s="79">
        <f t="shared" si="49"/>
        <v>820960.27096774185</v>
      </c>
    </row>
    <row r="973" spans="1:10" ht="13" x14ac:dyDescent="0.25">
      <c r="A973" s="60" t="s">
        <v>4436</v>
      </c>
      <c r="B973" s="67" t="s">
        <v>4094</v>
      </c>
      <c r="C973" s="80" t="s">
        <v>1880</v>
      </c>
      <c r="D973" s="67" t="s">
        <v>1850</v>
      </c>
      <c r="E973" s="67" t="s">
        <v>4437</v>
      </c>
      <c r="F973" s="62" t="s">
        <v>1850</v>
      </c>
      <c r="G973" s="63" t="s">
        <v>74</v>
      </c>
      <c r="H973" s="72">
        <v>850007.74193548388</v>
      </c>
      <c r="I973" s="78">
        <v>0.19</v>
      </c>
      <c r="J973" s="79">
        <f t="shared" si="49"/>
        <v>1011509.2129032258</v>
      </c>
    </row>
    <row r="974" spans="1:10" ht="13" x14ac:dyDescent="0.25">
      <c r="A974" s="60" t="s">
        <v>4438</v>
      </c>
      <c r="B974" s="67" t="s">
        <v>4094</v>
      </c>
      <c r="C974" s="80" t="s">
        <v>1880</v>
      </c>
      <c r="D974" s="67" t="s">
        <v>1850</v>
      </c>
      <c r="E974" s="67" t="s">
        <v>4439</v>
      </c>
      <c r="F974" s="62" t="s">
        <v>1850</v>
      </c>
      <c r="G974" s="63" t="s">
        <v>74</v>
      </c>
      <c r="H974" s="72">
        <v>1010121.2903225806</v>
      </c>
      <c r="I974" s="78">
        <v>0.19</v>
      </c>
      <c r="J974" s="79">
        <f t="shared" si="49"/>
        <v>1202044.3354838709</v>
      </c>
    </row>
    <row r="975" spans="1:10" ht="13" x14ac:dyDescent="0.25">
      <c r="A975" s="60" t="s">
        <v>4440</v>
      </c>
      <c r="B975" s="67" t="s">
        <v>4094</v>
      </c>
      <c r="C975" s="80" t="s">
        <v>1880</v>
      </c>
      <c r="D975" s="67" t="s">
        <v>1850</v>
      </c>
      <c r="E975" s="67" t="s">
        <v>4441</v>
      </c>
      <c r="F975" s="62" t="s">
        <v>1850</v>
      </c>
      <c r="G975" s="63" t="s">
        <v>74</v>
      </c>
      <c r="H975" s="72">
        <v>1170233.5483870967</v>
      </c>
      <c r="I975" s="78">
        <v>0.19</v>
      </c>
      <c r="J975" s="79">
        <f t="shared" si="49"/>
        <v>1392577.9225806452</v>
      </c>
    </row>
    <row r="976" spans="1:10" ht="13" x14ac:dyDescent="0.25">
      <c r="A976" s="60" t="s">
        <v>4442</v>
      </c>
      <c r="B976" s="67" t="s">
        <v>4094</v>
      </c>
      <c r="C976" s="80" t="s">
        <v>1880</v>
      </c>
      <c r="D976" s="67" t="s">
        <v>1850</v>
      </c>
      <c r="E976" s="67" t="s">
        <v>4443</v>
      </c>
      <c r="F976" s="62" t="s">
        <v>1850</v>
      </c>
      <c r="G976" s="63" t="s">
        <v>74</v>
      </c>
      <c r="H976" s="72">
        <v>1442623.2258064516</v>
      </c>
      <c r="I976" s="78">
        <v>0.19</v>
      </c>
      <c r="J976" s="79">
        <f t="shared" si="49"/>
        <v>1716721.6387096774</v>
      </c>
    </row>
    <row r="977" spans="1:10" ht="13" x14ac:dyDescent="0.25">
      <c r="A977" s="60" t="s">
        <v>4444</v>
      </c>
      <c r="B977" s="67" t="s">
        <v>4094</v>
      </c>
      <c r="C977" s="80" t="s">
        <v>1880</v>
      </c>
      <c r="D977" s="67" t="s">
        <v>1850</v>
      </c>
      <c r="E977" s="67" t="s">
        <v>4445</v>
      </c>
      <c r="F977" s="62" t="s">
        <v>1850</v>
      </c>
      <c r="G977" s="63" t="s">
        <v>74</v>
      </c>
      <c r="H977" s="72">
        <v>1602736.7741935484</v>
      </c>
      <c r="I977" s="78">
        <v>0.19</v>
      </c>
      <c r="J977" s="79">
        <f t="shared" si="49"/>
        <v>1907256.7612903225</v>
      </c>
    </row>
    <row r="978" spans="1:10" ht="13" x14ac:dyDescent="0.25">
      <c r="A978" s="60" t="s">
        <v>4446</v>
      </c>
      <c r="B978" s="67" t="s">
        <v>4094</v>
      </c>
      <c r="C978" s="80" t="s">
        <v>1880</v>
      </c>
      <c r="D978" s="67" t="s">
        <v>1850</v>
      </c>
      <c r="E978" s="67" t="s">
        <v>4447</v>
      </c>
      <c r="F978" s="62" t="s">
        <v>1850</v>
      </c>
      <c r="G978" s="63" t="s">
        <v>74</v>
      </c>
      <c r="H978" s="72">
        <v>1762849.0322580645</v>
      </c>
      <c r="I978" s="78">
        <v>0.19</v>
      </c>
      <c r="J978" s="79">
        <f t="shared" si="49"/>
        <v>2097790.3483870965</v>
      </c>
    </row>
    <row r="979" spans="1:10" ht="13" x14ac:dyDescent="0.25">
      <c r="A979" s="60" t="s">
        <v>4448</v>
      </c>
      <c r="B979" s="67" t="s">
        <v>4094</v>
      </c>
      <c r="C979" s="80" t="s">
        <v>1880</v>
      </c>
      <c r="D979" s="67" t="s">
        <v>1850</v>
      </c>
      <c r="E979" s="67" t="s">
        <v>4449</v>
      </c>
      <c r="F979" s="62" t="s">
        <v>1850</v>
      </c>
      <c r="G979" s="63" t="s">
        <v>74</v>
      </c>
      <c r="H979" s="72">
        <v>1878096.7741935484</v>
      </c>
      <c r="I979" s="78">
        <v>0.19</v>
      </c>
      <c r="J979" s="79">
        <f t="shared" si="49"/>
        <v>2234935.1612903224</v>
      </c>
    </row>
    <row r="980" spans="1:10" ht="13" x14ac:dyDescent="0.25">
      <c r="A980" s="60" t="s">
        <v>4450</v>
      </c>
      <c r="B980" s="67" t="s">
        <v>4094</v>
      </c>
      <c r="C980" s="80" t="s">
        <v>1880</v>
      </c>
      <c r="D980" s="67" t="s">
        <v>1850</v>
      </c>
      <c r="E980" s="67" t="s">
        <v>4451</v>
      </c>
      <c r="F980" s="62" t="s">
        <v>1850</v>
      </c>
      <c r="G980" s="63" t="s">
        <v>74</v>
      </c>
      <c r="H980" s="72">
        <v>2083087.7419354839</v>
      </c>
      <c r="I980" s="78">
        <v>0.19</v>
      </c>
      <c r="J980" s="79">
        <f t="shared" si="49"/>
        <v>2478874.412903226</v>
      </c>
    </row>
    <row r="981" spans="1:10" ht="13" x14ac:dyDescent="0.25">
      <c r="A981" s="60" t="s">
        <v>4452</v>
      </c>
      <c r="B981" s="67" t="s">
        <v>4094</v>
      </c>
      <c r="C981" s="80" t="s">
        <v>1880</v>
      </c>
      <c r="D981" s="67" t="s">
        <v>1850</v>
      </c>
      <c r="E981" s="67" t="s">
        <v>4453</v>
      </c>
      <c r="F981" s="62" t="s">
        <v>1850</v>
      </c>
      <c r="G981" s="63" t="s">
        <v>74</v>
      </c>
      <c r="H981" s="72">
        <v>2243201.2903225804</v>
      </c>
      <c r="I981" s="78">
        <v>0.19</v>
      </c>
      <c r="J981" s="79">
        <f t="shared" si="49"/>
        <v>2669409.5354838707</v>
      </c>
    </row>
    <row r="982" spans="1:10" ht="13" x14ac:dyDescent="0.25">
      <c r="A982" s="60" t="s">
        <v>4454</v>
      </c>
      <c r="B982" s="67" t="s">
        <v>4094</v>
      </c>
      <c r="C982" s="80" t="s">
        <v>1880</v>
      </c>
      <c r="D982" s="67" t="s">
        <v>1850</v>
      </c>
      <c r="E982" s="67" t="s">
        <v>4455</v>
      </c>
      <c r="F982" s="62" t="s">
        <v>1850</v>
      </c>
      <c r="G982" s="63" t="s">
        <v>74</v>
      </c>
      <c r="H982" s="72">
        <v>2403313.5483870967</v>
      </c>
      <c r="I982" s="78">
        <v>0.19</v>
      </c>
      <c r="J982" s="79">
        <f t="shared" si="49"/>
        <v>2859943.1225806451</v>
      </c>
    </row>
    <row r="983" spans="1:10" ht="13" x14ac:dyDescent="0.25">
      <c r="A983" s="60" t="s">
        <v>4456</v>
      </c>
      <c r="B983" s="67" t="s">
        <v>4094</v>
      </c>
      <c r="C983" s="80" t="s">
        <v>1880</v>
      </c>
      <c r="D983" s="67" t="s">
        <v>1850</v>
      </c>
      <c r="E983" s="67" t="s">
        <v>4457</v>
      </c>
      <c r="F983" s="62" t="s">
        <v>1850</v>
      </c>
      <c r="G983" s="63" t="s">
        <v>74</v>
      </c>
      <c r="H983" s="72">
        <v>2563440</v>
      </c>
      <c r="I983" s="78">
        <v>0.19</v>
      </c>
      <c r="J983" s="79">
        <f t="shared" si="49"/>
        <v>3050493.6</v>
      </c>
    </row>
    <row r="984" spans="1:10" ht="13" x14ac:dyDescent="0.25">
      <c r="A984" s="60" t="s">
        <v>4458</v>
      </c>
      <c r="B984" s="67" t="s">
        <v>4094</v>
      </c>
      <c r="C984" s="80" t="s">
        <v>1880</v>
      </c>
      <c r="D984" s="67" t="s">
        <v>1850</v>
      </c>
      <c r="E984" s="67" t="s">
        <v>4459</v>
      </c>
      <c r="F984" s="62" t="s">
        <v>1850</v>
      </c>
      <c r="G984" s="63" t="s">
        <v>74</v>
      </c>
      <c r="H984" s="72">
        <v>2723552.2580645159</v>
      </c>
      <c r="I984" s="78">
        <v>0.19</v>
      </c>
      <c r="J984" s="79">
        <f t="shared" si="49"/>
        <v>3241027.1870967741</v>
      </c>
    </row>
    <row r="985" spans="1:10" ht="13" x14ac:dyDescent="0.25">
      <c r="A985" s="60" t="s">
        <v>4460</v>
      </c>
      <c r="B985" s="67" t="s">
        <v>4094</v>
      </c>
      <c r="C985" s="80" t="s">
        <v>1880</v>
      </c>
      <c r="D985" s="67" t="s">
        <v>1850</v>
      </c>
      <c r="E985" s="67" t="s">
        <v>4461</v>
      </c>
      <c r="F985" s="62" t="s">
        <v>1850</v>
      </c>
      <c r="G985" s="63" t="s">
        <v>74</v>
      </c>
      <c r="H985" s="72">
        <v>2883665.8064516126</v>
      </c>
      <c r="I985" s="78">
        <v>0.19</v>
      </c>
      <c r="J985" s="79">
        <f t="shared" si="49"/>
        <v>3431562.3096774193</v>
      </c>
    </row>
    <row r="986" spans="1:10" ht="13" x14ac:dyDescent="0.25">
      <c r="A986" s="60" t="s">
        <v>4462</v>
      </c>
      <c r="B986" s="67" t="s">
        <v>4094</v>
      </c>
      <c r="C986" s="80" t="s">
        <v>1880</v>
      </c>
      <c r="D986" s="67" t="s">
        <v>1850</v>
      </c>
      <c r="E986" s="67" t="s">
        <v>4463</v>
      </c>
      <c r="F986" s="62" t="s">
        <v>1850</v>
      </c>
      <c r="G986" s="63" t="s">
        <v>74</v>
      </c>
      <c r="H986" s="72">
        <v>3043790.9677419355</v>
      </c>
      <c r="I986" s="78">
        <v>0.19</v>
      </c>
      <c r="J986" s="79">
        <f t="shared" si="49"/>
        <v>3622111.2516129036</v>
      </c>
    </row>
    <row r="987" spans="1:10" ht="13" x14ac:dyDescent="0.25">
      <c r="A987" s="60" t="s">
        <v>4464</v>
      </c>
      <c r="B987" s="67" t="s">
        <v>4094</v>
      </c>
      <c r="C987" s="80" t="s">
        <v>1880</v>
      </c>
      <c r="D987" s="67" t="s">
        <v>1850</v>
      </c>
      <c r="E987" s="67" t="s">
        <v>4465</v>
      </c>
      <c r="F987" s="62" t="s">
        <v>1850</v>
      </c>
      <c r="G987" s="63" t="s">
        <v>74</v>
      </c>
      <c r="H987" s="72">
        <v>3203904.5161290322</v>
      </c>
      <c r="I987" s="78">
        <v>0.19</v>
      </c>
      <c r="J987" s="79">
        <f t="shared" si="49"/>
        <v>3812646.3741935482</v>
      </c>
    </row>
    <row r="988" spans="1:10" ht="13" x14ac:dyDescent="0.25">
      <c r="A988" s="60" t="s">
        <v>4466</v>
      </c>
      <c r="B988" s="67" t="s">
        <v>4094</v>
      </c>
      <c r="C988" s="80" t="s">
        <v>1880</v>
      </c>
      <c r="D988" s="67" t="s">
        <v>1850</v>
      </c>
      <c r="E988" s="67" t="s">
        <v>4467</v>
      </c>
      <c r="F988" s="62" t="s">
        <v>1850</v>
      </c>
      <c r="G988" s="63" t="s">
        <v>74</v>
      </c>
      <c r="H988" s="72">
        <v>1772624.5161290322</v>
      </c>
      <c r="I988" s="78">
        <v>0.19</v>
      </c>
      <c r="J988" s="79">
        <f t="shared" si="49"/>
        <v>2109423.1741935485</v>
      </c>
    </row>
    <row r="989" spans="1:10" ht="39" x14ac:dyDescent="0.25">
      <c r="A989" s="60" t="s">
        <v>4468</v>
      </c>
      <c r="B989" s="67" t="s">
        <v>4094</v>
      </c>
      <c r="C989" s="80" t="s">
        <v>1880</v>
      </c>
      <c r="D989" s="67" t="s">
        <v>1998</v>
      </c>
      <c r="E989" s="67" t="s">
        <v>4469</v>
      </c>
      <c r="F989" s="62" t="s">
        <v>1850</v>
      </c>
      <c r="G989" s="63" t="s">
        <v>74</v>
      </c>
      <c r="H989" s="72">
        <v>2842050.3225806449</v>
      </c>
      <c r="I989" s="78">
        <v>0.19</v>
      </c>
      <c r="J989" s="79">
        <f t="shared" si="49"/>
        <v>3382039.8838709677</v>
      </c>
    </row>
    <row r="990" spans="1:10" ht="39" x14ac:dyDescent="0.25">
      <c r="A990" s="60" t="s">
        <v>4470</v>
      </c>
      <c r="B990" s="67" t="s">
        <v>4094</v>
      </c>
      <c r="C990" s="80" t="s">
        <v>1880</v>
      </c>
      <c r="D990" s="67" t="s">
        <v>1850</v>
      </c>
      <c r="E990" s="67" t="s">
        <v>4471</v>
      </c>
      <c r="F990" s="62" t="s">
        <v>1850</v>
      </c>
      <c r="G990" s="63" t="s">
        <v>74</v>
      </c>
      <c r="H990" s="72">
        <v>3968101.935483871</v>
      </c>
      <c r="I990" s="78">
        <v>0.19</v>
      </c>
      <c r="J990" s="79">
        <f t="shared" si="49"/>
        <v>4722041.3032258069</v>
      </c>
    </row>
    <row r="991" spans="1:10" ht="39" x14ac:dyDescent="0.25">
      <c r="A991" s="60" t="s">
        <v>4472</v>
      </c>
      <c r="B991" s="67" t="s">
        <v>4094</v>
      </c>
      <c r="C991" s="80" t="s">
        <v>1880</v>
      </c>
      <c r="D991" s="67" t="s">
        <v>1850</v>
      </c>
      <c r="E991" s="67" t="s">
        <v>4473</v>
      </c>
      <c r="F991" s="62" t="s">
        <v>1850</v>
      </c>
      <c r="G991" s="63" t="s">
        <v>74</v>
      </c>
      <c r="H991" s="72">
        <v>4758627.0967741935</v>
      </c>
      <c r="I991" s="78">
        <v>0.19</v>
      </c>
      <c r="J991" s="79">
        <f t="shared" si="49"/>
        <v>5662766.2451612903</v>
      </c>
    </row>
    <row r="992" spans="1:10" ht="39" x14ac:dyDescent="0.25">
      <c r="A992" s="60" t="s">
        <v>4474</v>
      </c>
      <c r="B992" s="67" t="s">
        <v>4094</v>
      </c>
      <c r="C992" s="80" t="s">
        <v>1880</v>
      </c>
      <c r="D992" s="67" t="s">
        <v>1998</v>
      </c>
      <c r="E992" s="67" t="s">
        <v>4475</v>
      </c>
      <c r="F992" s="62" t="s">
        <v>1850</v>
      </c>
      <c r="G992" s="63" t="s">
        <v>74</v>
      </c>
      <c r="H992" s="72">
        <v>6477154.8387096776</v>
      </c>
      <c r="I992" s="78">
        <v>0.19</v>
      </c>
      <c r="J992" s="79">
        <f t="shared" si="49"/>
        <v>7707814.2580645159</v>
      </c>
    </row>
    <row r="993" spans="1:10" ht="39" x14ac:dyDescent="0.25">
      <c r="A993" s="60" t="s">
        <v>4476</v>
      </c>
      <c r="B993" s="67" t="s">
        <v>4094</v>
      </c>
      <c r="C993" s="80" t="s">
        <v>1880</v>
      </c>
      <c r="D993" s="67" t="s">
        <v>1850</v>
      </c>
      <c r="E993" s="67" t="s">
        <v>4477</v>
      </c>
      <c r="F993" s="62" t="s">
        <v>1850</v>
      </c>
      <c r="G993" s="63" t="s">
        <v>74</v>
      </c>
      <c r="H993" s="72">
        <v>7666787.0967741935</v>
      </c>
      <c r="I993" s="78">
        <v>0.19</v>
      </c>
      <c r="J993" s="79">
        <f t="shared" si="49"/>
        <v>9123476.6451612897</v>
      </c>
    </row>
    <row r="994" spans="1:10" ht="13" x14ac:dyDescent="0.25">
      <c r="A994" s="60" t="s">
        <v>4478</v>
      </c>
      <c r="B994" s="67" t="s">
        <v>4094</v>
      </c>
      <c r="C994" s="80" t="s">
        <v>1880</v>
      </c>
      <c r="D994" s="67" t="s">
        <v>1850</v>
      </c>
      <c r="E994" s="67" t="s">
        <v>4479</v>
      </c>
      <c r="F994" s="62" t="s">
        <v>1850</v>
      </c>
      <c r="G994" s="63" t="s">
        <v>74</v>
      </c>
      <c r="H994" s="72">
        <v>161263.22580645161</v>
      </c>
      <c r="I994" s="78">
        <v>0.19</v>
      </c>
      <c r="J994" s="79">
        <f t="shared" si="49"/>
        <v>191903.23870967742</v>
      </c>
    </row>
    <row r="995" spans="1:10" ht="13" x14ac:dyDescent="0.25">
      <c r="A995" s="60" t="s">
        <v>4480</v>
      </c>
      <c r="B995" s="67" t="s">
        <v>4094</v>
      </c>
      <c r="C995" s="80" t="s">
        <v>1880</v>
      </c>
      <c r="D995" s="67" t="s">
        <v>1850</v>
      </c>
      <c r="E995" s="67" t="s">
        <v>4481</v>
      </c>
      <c r="F995" s="62" t="s">
        <v>1850</v>
      </c>
      <c r="G995" s="63" t="s">
        <v>74</v>
      </c>
      <c r="H995" s="72">
        <v>444540.6451612903</v>
      </c>
      <c r="I995" s="78">
        <v>0.19</v>
      </c>
      <c r="J995" s="79">
        <f t="shared" si="49"/>
        <v>529003.36774193542</v>
      </c>
    </row>
    <row r="996" spans="1:10" ht="13" x14ac:dyDescent="0.25">
      <c r="A996" s="60" t="s">
        <v>4482</v>
      </c>
      <c r="B996" s="67" t="s">
        <v>4094</v>
      </c>
      <c r="C996" s="80" t="s">
        <v>1880</v>
      </c>
      <c r="D996" s="67" t="s">
        <v>1850</v>
      </c>
      <c r="E996" s="67" t="s">
        <v>4483</v>
      </c>
      <c r="F996" s="62" t="s">
        <v>1850</v>
      </c>
      <c r="G996" s="63" t="s">
        <v>74</v>
      </c>
      <c r="H996" s="72">
        <v>251158.70967741933</v>
      </c>
      <c r="I996" s="78">
        <v>0.19</v>
      </c>
      <c r="J996" s="79">
        <f t="shared" si="49"/>
        <v>298878.86451612902</v>
      </c>
    </row>
    <row r="997" spans="1:10" ht="13" x14ac:dyDescent="0.25">
      <c r="A997" s="60" t="s">
        <v>4484</v>
      </c>
      <c r="B997" s="67" t="s">
        <v>4094</v>
      </c>
      <c r="C997" s="80" t="s">
        <v>1880</v>
      </c>
      <c r="D997" s="67" t="s">
        <v>1850</v>
      </c>
      <c r="E997" s="67" t="s">
        <v>4485</v>
      </c>
      <c r="F997" s="62" t="s">
        <v>1850</v>
      </c>
      <c r="G997" s="63" t="s">
        <v>74</v>
      </c>
      <c r="H997" s="72">
        <v>7782021.935483871</v>
      </c>
      <c r="I997" s="78">
        <v>0.19</v>
      </c>
      <c r="J997" s="79">
        <f t="shared" si="49"/>
        <v>9260606.1032258067</v>
      </c>
    </row>
    <row r="998" spans="1:10" ht="13" x14ac:dyDescent="0.25">
      <c r="A998" s="60" t="s">
        <v>4486</v>
      </c>
      <c r="B998" s="67" t="s">
        <v>4094</v>
      </c>
      <c r="C998" s="80" t="s">
        <v>1880</v>
      </c>
      <c r="D998" s="67" t="s">
        <v>1850</v>
      </c>
      <c r="E998" s="67" t="s">
        <v>4487</v>
      </c>
      <c r="F998" s="62" t="s">
        <v>1850</v>
      </c>
      <c r="G998" s="63" t="s">
        <v>74</v>
      </c>
      <c r="H998" s="72">
        <v>4329108.3870967738</v>
      </c>
      <c r="I998" s="78">
        <v>0.19</v>
      </c>
      <c r="J998" s="79">
        <f t="shared" si="49"/>
        <v>5151638.9806451611</v>
      </c>
    </row>
    <row r="999" spans="1:10" ht="13" x14ac:dyDescent="0.25">
      <c r="A999" s="60" t="s">
        <v>4488</v>
      </c>
      <c r="B999" s="67" t="s">
        <v>4094</v>
      </c>
      <c r="C999" s="80" t="s">
        <v>1880</v>
      </c>
      <c r="D999" s="67" t="s">
        <v>4489</v>
      </c>
      <c r="E999" s="67" t="s">
        <v>4490</v>
      </c>
      <c r="F999" s="81" t="s">
        <v>1880</v>
      </c>
      <c r="G999" s="63" t="s">
        <v>74</v>
      </c>
      <c r="H999" s="72">
        <v>107041.29032258064</v>
      </c>
      <c r="I999" s="78">
        <v>0.19</v>
      </c>
      <c r="J999" s="79">
        <f t="shared" si="49"/>
        <v>127379.13548387095</v>
      </c>
    </row>
    <row r="1000" spans="1:10" ht="13" x14ac:dyDescent="0.25">
      <c r="A1000" s="60" t="s">
        <v>4491</v>
      </c>
      <c r="B1000" s="67" t="s">
        <v>4094</v>
      </c>
      <c r="C1000" s="80" t="s">
        <v>1880</v>
      </c>
      <c r="D1000" s="67" t="s">
        <v>1850</v>
      </c>
      <c r="E1000" s="67" t="s">
        <v>4492</v>
      </c>
      <c r="F1000" s="62" t="s">
        <v>1850</v>
      </c>
      <c r="G1000" s="63" t="s">
        <v>74</v>
      </c>
      <c r="H1000" s="72">
        <v>1063913.5483870967</v>
      </c>
      <c r="I1000" s="78">
        <v>0.19</v>
      </c>
      <c r="J1000" s="79">
        <f t="shared" si="49"/>
        <v>1266057.1225806451</v>
      </c>
    </row>
    <row r="1001" spans="1:10" ht="13" x14ac:dyDescent="0.25">
      <c r="A1001" s="60" t="s">
        <v>4493</v>
      </c>
      <c r="B1001" s="67" t="s">
        <v>4094</v>
      </c>
      <c r="C1001" s="80" t="s">
        <v>1880</v>
      </c>
      <c r="D1001" s="67" t="s">
        <v>1998</v>
      </c>
      <c r="E1001" s="67" t="s">
        <v>4494</v>
      </c>
      <c r="F1001" s="62">
        <v>18865</v>
      </c>
      <c r="G1001" s="63" t="s">
        <v>74</v>
      </c>
      <c r="H1001" s="72">
        <v>52110.967741935485</v>
      </c>
      <c r="I1001" s="78">
        <v>0.19</v>
      </c>
      <c r="J1001" s="79">
        <f t="shared" si="49"/>
        <v>62012.051612903226</v>
      </c>
    </row>
    <row r="1002" spans="1:10" ht="26" x14ac:dyDescent="0.25">
      <c r="A1002" s="60" t="s">
        <v>4495</v>
      </c>
      <c r="B1002" s="67" t="s">
        <v>4094</v>
      </c>
      <c r="C1002" s="80" t="s">
        <v>1880</v>
      </c>
      <c r="D1002" s="67" t="s">
        <v>1850</v>
      </c>
      <c r="E1002" s="67" t="s">
        <v>4496</v>
      </c>
      <c r="F1002" s="62" t="s">
        <v>1850</v>
      </c>
      <c r="G1002" s="63" t="s">
        <v>74</v>
      </c>
      <c r="H1002" s="72">
        <v>14408238.709677419</v>
      </c>
      <c r="I1002" s="78">
        <v>0.19</v>
      </c>
      <c r="J1002" s="79">
        <f t="shared" si="49"/>
        <v>17145804.064516127</v>
      </c>
    </row>
    <row r="1003" spans="1:10" ht="13" x14ac:dyDescent="0.25">
      <c r="A1003" s="60" t="s">
        <v>4497</v>
      </c>
      <c r="B1003" s="67" t="s">
        <v>4094</v>
      </c>
      <c r="C1003" s="80" t="s">
        <v>1880</v>
      </c>
      <c r="D1003" s="67" t="s">
        <v>1850</v>
      </c>
      <c r="E1003" s="67" t="s">
        <v>4498</v>
      </c>
      <c r="F1003" s="62" t="s">
        <v>1850</v>
      </c>
      <c r="G1003" s="63" t="s">
        <v>74</v>
      </c>
      <c r="H1003" s="72">
        <v>141726.45161290321</v>
      </c>
      <c r="I1003" s="78">
        <v>0.19</v>
      </c>
      <c r="J1003" s="79">
        <f t="shared" si="49"/>
        <v>168654.47741935484</v>
      </c>
    </row>
    <row r="1004" spans="1:10" ht="13" x14ac:dyDescent="0.25">
      <c r="A1004" s="60" t="s">
        <v>4499</v>
      </c>
      <c r="B1004" s="67" t="s">
        <v>4094</v>
      </c>
      <c r="C1004" s="80" t="s">
        <v>1880</v>
      </c>
      <c r="D1004" s="67" t="s">
        <v>4500</v>
      </c>
      <c r="E1004" s="67" t="s">
        <v>4501</v>
      </c>
      <c r="F1004" s="81" t="s">
        <v>1880</v>
      </c>
      <c r="G1004" s="63" t="s">
        <v>74</v>
      </c>
      <c r="H1004" s="72">
        <v>6525.1612903225805</v>
      </c>
      <c r="I1004" s="78">
        <v>0.19</v>
      </c>
      <c r="J1004" s="79">
        <f t="shared" si="49"/>
        <v>7764.941935483871</v>
      </c>
    </row>
    <row r="1005" spans="1:10" ht="26" x14ac:dyDescent="0.25">
      <c r="A1005" s="60" t="s">
        <v>4502</v>
      </c>
      <c r="B1005" s="67" t="s">
        <v>4094</v>
      </c>
      <c r="C1005" s="80" t="s">
        <v>1880</v>
      </c>
      <c r="D1005" s="67" t="s">
        <v>1850</v>
      </c>
      <c r="E1005" s="67" t="s">
        <v>4503</v>
      </c>
      <c r="F1005" s="62" t="s">
        <v>1850</v>
      </c>
      <c r="G1005" s="63" t="s">
        <v>74</v>
      </c>
      <c r="H1005" s="72">
        <v>6672814.1935483869</v>
      </c>
      <c r="I1005" s="78">
        <v>0.19</v>
      </c>
      <c r="J1005" s="79">
        <f t="shared" si="49"/>
        <v>7940648.8903225809</v>
      </c>
    </row>
    <row r="1006" spans="1:10" ht="13" x14ac:dyDescent="0.25">
      <c r="A1006" s="60" t="s">
        <v>4504</v>
      </c>
      <c r="B1006" s="67" t="s">
        <v>4094</v>
      </c>
      <c r="C1006" s="80" t="s">
        <v>1880</v>
      </c>
      <c r="D1006" s="80" t="s">
        <v>1880</v>
      </c>
      <c r="E1006" s="67" t="s">
        <v>4505</v>
      </c>
      <c r="F1006" s="81" t="s">
        <v>1880</v>
      </c>
      <c r="G1006" s="63" t="s">
        <v>74</v>
      </c>
      <c r="H1006" s="72">
        <v>22242.580645161288</v>
      </c>
      <c r="I1006" s="78">
        <v>0.19</v>
      </c>
      <c r="J1006" s="79">
        <f t="shared" si="49"/>
        <v>26468.670967741935</v>
      </c>
    </row>
    <row r="1007" spans="1:10" ht="13" x14ac:dyDescent="0.25">
      <c r="A1007" s="60" t="s">
        <v>4506</v>
      </c>
      <c r="B1007" s="67" t="s">
        <v>4094</v>
      </c>
      <c r="C1007" s="80" t="s">
        <v>1880</v>
      </c>
      <c r="D1007" s="67" t="s">
        <v>1850</v>
      </c>
      <c r="E1007" s="67" t="s">
        <v>4507</v>
      </c>
      <c r="F1007" s="62" t="s">
        <v>1850</v>
      </c>
      <c r="G1007" s="63" t="s">
        <v>74</v>
      </c>
      <c r="H1007" s="72">
        <v>3970.322580645161</v>
      </c>
      <c r="I1007" s="78">
        <v>0.19</v>
      </c>
      <c r="J1007" s="79">
        <f t="shared" si="49"/>
        <v>4724.6838709677413</v>
      </c>
    </row>
    <row r="1008" spans="1:10" ht="13" x14ac:dyDescent="0.25">
      <c r="A1008" s="60" t="s">
        <v>4508</v>
      </c>
      <c r="B1008" s="67" t="s">
        <v>4094</v>
      </c>
      <c r="C1008" s="80" t="s">
        <v>1880</v>
      </c>
      <c r="D1008" s="67" t="s">
        <v>1850</v>
      </c>
      <c r="E1008" s="67" t="s">
        <v>4509</v>
      </c>
      <c r="F1008" s="62" t="s">
        <v>1850</v>
      </c>
      <c r="G1008" s="63" t="s">
        <v>74</v>
      </c>
      <c r="H1008" s="72">
        <v>5956.1290322580644</v>
      </c>
      <c r="I1008" s="78">
        <v>0.19</v>
      </c>
      <c r="J1008" s="79">
        <f t="shared" si="49"/>
        <v>7087.793548387097</v>
      </c>
    </row>
    <row r="1009" spans="1:10" ht="13" x14ac:dyDescent="0.25">
      <c r="A1009" s="60" t="s">
        <v>4510</v>
      </c>
      <c r="B1009" s="67" t="s">
        <v>4094</v>
      </c>
      <c r="C1009" s="80" t="s">
        <v>1880</v>
      </c>
      <c r="D1009" s="67" t="s">
        <v>1850</v>
      </c>
      <c r="E1009" s="67" t="s">
        <v>4511</v>
      </c>
      <c r="F1009" s="62" t="s">
        <v>1850</v>
      </c>
      <c r="G1009" s="63" t="s">
        <v>74</v>
      </c>
      <c r="H1009" s="72">
        <v>8788.3870967741932</v>
      </c>
      <c r="I1009" s="78">
        <v>0.19</v>
      </c>
      <c r="J1009" s="79">
        <f t="shared" si="49"/>
        <v>10458.18064516129</v>
      </c>
    </row>
    <row r="1010" spans="1:10" ht="39" x14ac:dyDescent="0.25">
      <c r="A1010" s="60" t="s">
        <v>4512</v>
      </c>
      <c r="B1010" s="67" t="s">
        <v>4094</v>
      </c>
      <c r="C1010" s="80" t="s">
        <v>1880</v>
      </c>
      <c r="D1010" s="67" t="s">
        <v>4123</v>
      </c>
      <c r="E1010" s="67" t="s">
        <v>4513</v>
      </c>
      <c r="F1010" s="62" t="s">
        <v>4514</v>
      </c>
      <c r="G1010" s="63" t="s">
        <v>74</v>
      </c>
      <c r="H1010" s="72">
        <v>935501.93548387091</v>
      </c>
      <c r="I1010" s="78">
        <v>0.19</v>
      </c>
      <c r="J1010" s="79">
        <f t="shared" si="49"/>
        <v>1113247.3032258064</v>
      </c>
    </row>
    <row r="1011" spans="1:10" ht="13" x14ac:dyDescent="0.25">
      <c r="A1011" s="60" t="s">
        <v>4515</v>
      </c>
      <c r="B1011" s="67" t="s">
        <v>4094</v>
      </c>
      <c r="C1011" s="80" t="s">
        <v>1880</v>
      </c>
      <c r="D1011" s="67" t="s">
        <v>1850</v>
      </c>
      <c r="E1011" s="67" t="s">
        <v>4516</v>
      </c>
      <c r="F1011" s="62" t="s">
        <v>1850</v>
      </c>
      <c r="G1011" s="63" t="s">
        <v>74</v>
      </c>
      <c r="H1011" s="72">
        <v>9218.0645161290322</v>
      </c>
      <c r="I1011" s="78">
        <v>0.19</v>
      </c>
      <c r="J1011" s="79">
        <f t="shared" si="49"/>
        <v>10969.496774193549</v>
      </c>
    </row>
    <row r="1012" spans="1:10" ht="13" x14ac:dyDescent="0.25">
      <c r="A1012" s="60" t="s">
        <v>4517</v>
      </c>
      <c r="B1012" s="67" t="s">
        <v>4094</v>
      </c>
      <c r="C1012" s="80" t="s">
        <v>1880</v>
      </c>
      <c r="D1012" s="67" t="s">
        <v>1906</v>
      </c>
      <c r="E1012" s="67" t="s">
        <v>4518</v>
      </c>
      <c r="F1012" s="62" t="s">
        <v>4519</v>
      </c>
      <c r="G1012" s="63" t="s">
        <v>74</v>
      </c>
      <c r="H1012" s="72">
        <v>15730.322580645161</v>
      </c>
      <c r="I1012" s="78">
        <v>0.19</v>
      </c>
      <c r="J1012" s="79">
        <f t="shared" si="49"/>
        <v>18719.083870967741</v>
      </c>
    </row>
    <row r="1013" spans="1:10" ht="13" x14ac:dyDescent="0.25">
      <c r="A1013" s="60" t="s">
        <v>4520</v>
      </c>
      <c r="B1013" s="67" t="s">
        <v>4094</v>
      </c>
      <c r="C1013" s="80" t="s">
        <v>1880</v>
      </c>
      <c r="D1013" s="67" t="s">
        <v>1906</v>
      </c>
      <c r="E1013" s="67" t="s">
        <v>4521</v>
      </c>
      <c r="F1013" s="62" t="s">
        <v>4522</v>
      </c>
      <c r="G1013" s="63" t="s">
        <v>74</v>
      </c>
      <c r="H1013" s="72">
        <v>46028.38709677419</v>
      </c>
      <c r="I1013" s="78">
        <v>0.19</v>
      </c>
      <c r="J1013" s="79">
        <f t="shared" si="49"/>
        <v>54773.780645161285</v>
      </c>
    </row>
    <row r="1014" spans="1:10" ht="13" x14ac:dyDescent="0.25">
      <c r="A1014" s="60" t="s">
        <v>4523</v>
      </c>
      <c r="B1014" s="67" t="s">
        <v>4094</v>
      </c>
      <c r="C1014" s="80" t="s">
        <v>1880</v>
      </c>
      <c r="D1014" s="67" t="s">
        <v>1850</v>
      </c>
      <c r="E1014" s="67" t="s">
        <v>4524</v>
      </c>
      <c r="F1014" s="81" t="s">
        <v>1880</v>
      </c>
      <c r="G1014" s="63" t="s">
        <v>74</v>
      </c>
      <c r="H1014" s="72">
        <v>28185.806451612902</v>
      </c>
      <c r="I1014" s="78">
        <v>0.19</v>
      </c>
      <c r="J1014" s="79">
        <f t="shared" si="49"/>
        <v>33541.10967741935</v>
      </c>
    </row>
    <row r="1015" spans="1:10" ht="13" x14ac:dyDescent="0.25">
      <c r="A1015" s="60" t="s">
        <v>4525</v>
      </c>
      <c r="B1015" s="67" t="s">
        <v>4094</v>
      </c>
      <c r="C1015" s="80" t="s">
        <v>1880</v>
      </c>
      <c r="D1015" s="67" t="s">
        <v>1906</v>
      </c>
      <c r="E1015" s="67" t="s">
        <v>4526</v>
      </c>
      <c r="F1015" s="81" t="s">
        <v>1880</v>
      </c>
      <c r="G1015" s="63" t="s">
        <v>74</v>
      </c>
      <c r="H1015" s="72">
        <v>2415.483870967742</v>
      </c>
      <c r="I1015" s="78">
        <v>0.19</v>
      </c>
      <c r="J1015" s="79">
        <f t="shared" si="49"/>
        <v>2874.425806451613</v>
      </c>
    </row>
    <row r="1016" spans="1:10" ht="13" x14ac:dyDescent="0.25">
      <c r="A1016" s="60" t="s">
        <v>4527</v>
      </c>
      <c r="B1016" s="67" t="s">
        <v>4094</v>
      </c>
      <c r="C1016" s="80" t="s">
        <v>1880</v>
      </c>
      <c r="D1016" s="67" t="s">
        <v>1850</v>
      </c>
      <c r="E1016" s="67" t="s">
        <v>4528</v>
      </c>
      <c r="F1016" s="62" t="s">
        <v>1850</v>
      </c>
      <c r="G1016" s="63" t="s">
        <v>74</v>
      </c>
      <c r="H1016" s="72">
        <v>697962.58064516122</v>
      </c>
      <c r="I1016" s="78">
        <v>0.19</v>
      </c>
      <c r="J1016" s="79">
        <f t="shared" si="49"/>
        <v>830575.47096774192</v>
      </c>
    </row>
    <row r="1017" spans="1:10" ht="13" x14ac:dyDescent="0.25">
      <c r="A1017" s="60" t="s">
        <v>4529</v>
      </c>
      <c r="B1017" s="67" t="s">
        <v>4094</v>
      </c>
      <c r="C1017" s="80" t="s">
        <v>1880</v>
      </c>
      <c r="D1017" s="80" t="s">
        <v>1880</v>
      </c>
      <c r="E1017" s="67" t="s">
        <v>4530</v>
      </c>
      <c r="F1017" s="62" t="s">
        <v>4531</v>
      </c>
      <c r="G1017" s="63" t="s">
        <v>74</v>
      </c>
      <c r="H1017" s="72">
        <v>910312.25806451612</v>
      </c>
      <c r="I1017" s="78">
        <v>0.19</v>
      </c>
      <c r="J1017" s="79">
        <f t="shared" ref="J1017:J1080" si="50">(H1017*I1017)+H1017</f>
        <v>1083271.5870967743</v>
      </c>
    </row>
    <row r="1018" spans="1:10" ht="13" x14ac:dyDescent="0.25">
      <c r="A1018" s="60" t="s">
        <v>4532</v>
      </c>
      <c r="B1018" s="67" t="s">
        <v>4094</v>
      </c>
      <c r="C1018" s="80" t="s">
        <v>1880</v>
      </c>
      <c r="D1018" s="67" t="s">
        <v>4533</v>
      </c>
      <c r="E1018" s="67" t="s">
        <v>4534</v>
      </c>
      <c r="F1018" s="62" t="s">
        <v>1899</v>
      </c>
      <c r="G1018" s="63" t="s">
        <v>74</v>
      </c>
      <c r="H1018" s="72">
        <v>262487.74193548388</v>
      </c>
      <c r="I1018" s="78">
        <v>0.19</v>
      </c>
      <c r="J1018" s="79">
        <f t="shared" si="50"/>
        <v>312360.41290322581</v>
      </c>
    </row>
    <row r="1019" spans="1:10" ht="13" x14ac:dyDescent="0.25">
      <c r="A1019" s="60" t="s">
        <v>4535</v>
      </c>
      <c r="B1019" s="67" t="s">
        <v>4094</v>
      </c>
      <c r="C1019" s="80" t="s">
        <v>1880</v>
      </c>
      <c r="D1019" s="67" t="s">
        <v>1906</v>
      </c>
      <c r="E1019" s="67" t="s">
        <v>4536</v>
      </c>
      <c r="F1019" s="62" t="s">
        <v>1899</v>
      </c>
      <c r="G1019" s="63" t="s">
        <v>74</v>
      </c>
      <c r="H1019" s="72">
        <v>124023.22580645161</v>
      </c>
      <c r="I1019" s="78">
        <v>0.19</v>
      </c>
      <c r="J1019" s="79">
        <f t="shared" si="50"/>
        <v>147587.63870967741</v>
      </c>
    </row>
    <row r="1020" spans="1:10" ht="39" x14ac:dyDescent="0.25">
      <c r="A1020" s="60" t="s">
        <v>4537</v>
      </c>
      <c r="B1020" s="67" t="s">
        <v>4094</v>
      </c>
      <c r="C1020" s="80" t="s">
        <v>1880</v>
      </c>
      <c r="D1020" s="67" t="s">
        <v>4538</v>
      </c>
      <c r="E1020" s="67" t="s">
        <v>4539</v>
      </c>
      <c r="F1020" s="62" t="s">
        <v>1850</v>
      </c>
      <c r="G1020" s="63" t="s">
        <v>74</v>
      </c>
      <c r="H1020" s="72">
        <v>383098.06451612903</v>
      </c>
      <c r="I1020" s="78">
        <v>0.19</v>
      </c>
      <c r="J1020" s="79">
        <f t="shared" si="50"/>
        <v>455886.69677419355</v>
      </c>
    </row>
    <row r="1021" spans="1:10" ht="13" x14ac:dyDescent="0.25">
      <c r="A1021" s="60" t="s">
        <v>4540</v>
      </c>
      <c r="B1021" s="67" t="s">
        <v>4094</v>
      </c>
      <c r="C1021" s="80" t="s">
        <v>1880</v>
      </c>
      <c r="D1021" s="67" t="s">
        <v>4541</v>
      </c>
      <c r="E1021" s="67" t="s">
        <v>4542</v>
      </c>
      <c r="F1021" s="62" t="s">
        <v>1850</v>
      </c>
      <c r="G1021" s="63" t="s">
        <v>74</v>
      </c>
      <c r="H1021" s="72">
        <v>819280</v>
      </c>
      <c r="I1021" s="78">
        <v>0.19</v>
      </c>
      <c r="J1021" s="79">
        <f t="shared" si="50"/>
        <v>974943.2</v>
      </c>
    </row>
    <row r="1022" spans="1:10" ht="13" x14ac:dyDescent="0.25">
      <c r="A1022" s="60" t="s">
        <v>4543</v>
      </c>
      <c r="B1022" s="67" t="s">
        <v>4094</v>
      </c>
      <c r="C1022" s="80" t="s">
        <v>1880</v>
      </c>
      <c r="D1022" s="67" t="s">
        <v>4541</v>
      </c>
      <c r="E1022" s="67" t="s">
        <v>4544</v>
      </c>
      <c r="F1022" s="62" t="s">
        <v>1850</v>
      </c>
      <c r="G1022" s="63" t="s">
        <v>74</v>
      </c>
      <c r="H1022" s="72">
        <v>3836162.5806451612</v>
      </c>
      <c r="I1022" s="78">
        <v>0.19</v>
      </c>
      <c r="J1022" s="79">
        <f t="shared" si="50"/>
        <v>4565033.4709677417</v>
      </c>
    </row>
    <row r="1023" spans="1:10" ht="13" x14ac:dyDescent="0.25">
      <c r="A1023" s="60" t="s">
        <v>4545</v>
      </c>
      <c r="B1023" s="67" t="s">
        <v>4094</v>
      </c>
      <c r="C1023" s="80" t="s">
        <v>1880</v>
      </c>
      <c r="D1023" s="67" t="s">
        <v>4541</v>
      </c>
      <c r="E1023" s="67" t="s">
        <v>4546</v>
      </c>
      <c r="F1023" s="62" t="s">
        <v>1850</v>
      </c>
      <c r="G1023" s="63" t="s">
        <v>74</v>
      </c>
      <c r="H1023" s="72">
        <v>1055845.1612903227</v>
      </c>
      <c r="I1023" s="78">
        <v>0.19</v>
      </c>
      <c r="J1023" s="79">
        <f t="shared" si="50"/>
        <v>1256455.7419354839</v>
      </c>
    </row>
    <row r="1024" spans="1:10" ht="13" x14ac:dyDescent="0.25">
      <c r="A1024" s="60" t="s">
        <v>4547</v>
      </c>
      <c r="B1024" s="67" t="s">
        <v>4094</v>
      </c>
      <c r="C1024" s="80" t="s">
        <v>1880</v>
      </c>
      <c r="D1024" s="67" t="s">
        <v>1850</v>
      </c>
      <c r="E1024" s="67" t="s">
        <v>4548</v>
      </c>
      <c r="F1024" s="62" t="s">
        <v>1850</v>
      </c>
      <c r="G1024" s="63" t="s">
        <v>74</v>
      </c>
      <c r="H1024" s="72">
        <v>978545.80645161285</v>
      </c>
      <c r="I1024" s="78">
        <v>0.19</v>
      </c>
      <c r="J1024" s="79">
        <f t="shared" si="50"/>
        <v>1164469.5096774192</v>
      </c>
    </row>
    <row r="1025" spans="1:10" ht="13" x14ac:dyDescent="0.25">
      <c r="A1025" s="60" t="s">
        <v>4549</v>
      </c>
      <c r="B1025" s="67" t="s">
        <v>4094</v>
      </c>
      <c r="C1025" s="80" t="s">
        <v>1880</v>
      </c>
      <c r="D1025" s="67" t="s">
        <v>4550</v>
      </c>
      <c r="E1025" s="67" t="s">
        <v>4551</v>
      </c>
      <c r="F1025" s="81" t="s">
        <v>1880</v>
      </c>
      <c r="G1025" s="63" t="s">
        <v>74</v>
      </c>
      <c r="H1025" s="72">
        <v>1926363.8709677418</v>
      </c>
      <c r="I1025" s="78">
        <v>0.19</v>
      </c>
      <c r="J1025" s="79">
        <f t="shared" si="50"/>
        <v>2292373.0064516128</v>
      </c>
    </row>
    <row r="1026" spans="1:10" ht="13" x14ac:dyDescent="0.25">
      <c r="A1026" s="60" t="s">
        <v>4552</v>
      </c>
      <c r="B1026" s="67" t="s">
        <v>4094</v>
      </c>
      <c r="C1026" s="80" t="s">
        <v>1880</v>
      </c>
      <c r="D1026" s="67" t="s">
        <v>1906</v>
      </c>
      <c r="E1026" s="67" t="s">
        <v>4553</v>
      </c>
      <c r="F1026" s="62" t="s">
        <v>1899</v>
      </c>
      <c r="G1026" s="63" t="s">
        <v>74</v>
      </c>
      <c r="H1026" s="72">
        <v>35267.096774193546</v>
      </c>
      <c r="I1026" s="78">
        <v>0.19</v>
      </c>
      <c r="J1026" s="79">
        <f t="shared" si="50"/>
        <v>41967.845161290315</v>
      </c>
    </row>
    <row r="1027" spans="1:10" ht="13" x14ac:dyDescent="0.25">
      <c r="A1027" s="60" t="s">
        <v>4554</v>
      </c>
      <c r="B1027" s="67" t="s">
        <v>4094</v>
      </c>
      <c r="C1027" s="80" t="s">
        <v>1880</v>
      </c>
      <c r="D1027" s="67" t="s">
        <v>1850</v>
      </c>
      <c r="E1027" s="67" t="s">
        <v>4555</v>
      </c>
      <c r="F1027" s="62" t="s">
        <v>1850</v>
      </c>
      <c r="G1027" s="63" t="s">
        <v>74</v>
      </c>
      <c r="H1027" s="72">
        <v>4678.7096774193551</v>
      </c>
      <c r="I1027" s="78">
        <v>0.19</v>
      </c>
      <c r="J1027" s="79">
        <f t="shared" si="50"/>
        <v>5567.6645161290326</v>
      </c>
    </row>
    <row r="1028" spans="1:10" ht="13" x14ac:dyDescent="0.25">
      <c r="A1028" s="60" t="s">
        <v>4556</v>
      </c>
      <c r="B1028" s="67" t="s">
        <v>4094</v>
      </c>
      <c r="C1028" s="80" t="s">
        <v>1880</v>
      </c>
      <c r="D1028" s="67" t="s">
        <v>1850</v>
      </c>
      <c r="E1028" s="67" t="s">
        <v>4557</v>
      </c>
      <c r="F1028" s="81" t="s">
        <v>1880</v>
      </c>
      <c r="G1028" s="63" t="s">
        <v>74</v>
      </c>
      <c r="H1028" s="72">
        <v>16148.387096774193</v>
      </c>
      <c r="I1028" s="78">
        <v>0.19</v>
      </c>
      <c r="J1028" s="79">
        <f t="shared" si="50"/>
        <v>19216.580645161288</v>
      </c>
    </row>
    <row r="1029" spans="1:10" ht="13" x14ac:dyDescent="0.25">
      <c r="A1029" s="60" t="s">
        <v>4558</v>
      </c>
      <c r="B1029" s="67" t="s">
        <v>4094</v>
      </c>
      <c r="C1029" s="80" t="s">
        <v>1880</v>
      </c>
      <c r="D1029" s="67" t="s">
        <v>1850</v>
      </c>
      <c r="E1029" s="67" t="s">
        <v>4559</v>
      </c>
      <c r="F1029" s="62" t="s">
        <v>1850</v>
      </c>
      <c r="G1029" s="63" t="s">
        <v>74</v>
      </c>
      <c r="H1029" s="72">
        <v>44750.967741935485</v>
      </c>
      <c r="I1029" s="78">
        <v>0.19</v>
      </c>
      <c r="J1029" s="79">
        <f t="shared" si="50"/>
        <v>53253.651612903224</v>
      </c>
    </row>
    <row r="1030" spans="1:10" ht="13" x14ac:dyDescent="0.25">
      <c r="A1030" s="60" t="s">
        <v>4560</v>
      </c>
      <c r="B1030" s="67" t="s">
        <v>4094</v>
      </c>
      <c r="C1030" s="80" t="s">
        <v>1880</v>
      </c>
      <c r="D1030" s="67" t="s">
        <v>1906</v>
      </c>
      <c r="E1030" s="67" t="s">
        <v>4561</v>
      </c>
      <c r="F1030" s="62">
        <v>1210023005</v>
      </c>
      <c r="G1030" s="63" t="s">
        <v>74</v>
      </c>
      <c r="H1030" s="72">
        <v>12050.322580645161</v>
      </c>
      <c r="I1030" s="78">
        <v>0.19</v>
      </c>
      <c r="J1030" s="79">
        <f t="shared" si="50"/>
        <v>14339.883870967742</v>
      </c>
    </row>
    <row r="1031" spans="1:10" ht="13" x14ac:dyDescent="0.25">
      <c r="A1031" s="60" t="s">
        <v>4562</v>
      </c>
      <c r="B1031" s="67" t="s">
        <v>4094</v>
      </c>
      <c r="C1031" s="80" t="s">
        <v>1880</v>
      </c>
      <c r="D1031" s="67" t="s">
        <v>1850</v>
      </c>
      <c r="E1031" s="67" t="s">
        <v>4563</v>
      </c>
      <c r="F1031" s="62" t="s">
        <v>1850</v>
      </c>
      <c r="G1031" s="63" t="s">
        <v>74</v>
      </c>
      <c r="H1031" s="72">
        <v>12050.322580645161</v>
      </c>
      <c r="I1031" s="78">
        <v>0.19</v>
      </c>
      <c r="J1031" s="79">
        <f t="shared" si="50"/>
        <v>14339.883870967742</v>
      </c>
    </row>
    <row r="1032" spans="1:10" ht="13" x14ac:dyDescent="0.25">
      <c r="A1032" s="60" t="s">
        <v>4564</v>
      </c>
      <c r="B1032" s="67" t="s">
        <v>4094</v>
      </c>
      <c r="C1032" s="80" t="s">
        <v>1880</v>
      </c>
      <c r="D1032" s="67" t="s">
        <v>1850</v>
      </c>
      <c r="E1032" s="67" t="s">
        <v>4565</v>
      </c>
      <c r="F1032" s="62" t="s">
        <v>4566</v>
      </c>
      <c r="G1032" s="63" t="s">
        <v>74</v>
      </c>
      <c r="H1032" s="72">
        <v>57914.838709677417</v>
      </c>
      <c r="I1032" s="78">
        <v>0.19</v>
      </c>
      <c r="J1032" s="79">
        <f t="shared" si="50"/>
        <v>68918.65806451613</v>
      </c>
    </row>
    <row r="1033" spans="1:10" ht="13" x14ac:dyDescent="0.25">
      <c r="A1033" s="60" t="s">
        <v>4567</v>
      </c>
      <c r="B1033" s="67" t="s">
        <v>4094</v>
      </c>
      <c r="C1033" s="80" t="s">
        <v>1880</v>
      </c>
      <c r="D1033" s="67" t="s">
        <v>1850</v>
      </c>
      <c r="E1033" s="67" t="s">
        <v>4568</v>
      </c>
      <c r="F1033" s="62" t="s">
        <v>1850</v>
      </c>
      <c r="G1033" s="63" t="s">
        <v>74</v>
      </c>
      <c r="H1033" s="72">
        <v>27756.129032258064</v>
      </c>
      <c r="I1033" s="78">
        <v>0.19</v>
      </c>
      <c r="J1033" s="79">
        <f t="shared" si="50"/>
        <v>33029.793548387097</v>
      </c>
    </row>
    <row r="1034" spans="1:10" ht="13" x14ac:dyDescent="0.25">
      <c r="A1034" s="60" t="s">
        <v>4569</v>
      </c>
      <c r="B1034" s="67" t="s">
        <v>4094</v>
      </c>
      <c r="C1034" s="80" t="s">
        <v>1880</v>
      </c>
      <c r="D1034" s="80" t="s">
        <v>1880</v>
      </c>
      <c r="E1034" s="67" t="s">
        <v>4570</v>
      </c>
      <c r="F1034" s="81" t="s">
        <v>1880</v>
      </c>
      <c r="G1034" s="63" t="s">
        <v>74</v>
      </c>
      <c r="H1034" s="72">
        <v>118510.96774193548</v>
      </c>
      <c r="I1034" s="78">
        <v>0.19</v>
      </c>
      <c r="J1034" s="79">
        <f t="shared" si="50"/>
        <v>141028.05161290322</v>
      </c>
    </row>
    <row r="1035" spans="1:10" ht="13" x14ac:dyDescent="0.25">
      <c r="A1035" s="60" t="s">
        <v>4571</v>
      </c>
      <c r="B1035" s="67" t="s">
        <v>4094</v>
      </c>
      <c r="C1035" s="67" t="s">
        <v>1899</v>
      </c>
      <c r="D1035" s="67" t="s">
        <v>1850</v>
      </c>
      <c r="E1035" s="67" t="s">
        <v>4572</v>
      </c>
      <c r="F1035" s="62" t="s">
        <v>1850</v>
      </c>
      <c r="G1035" s="63" t="s">
        <v>74</v>
      </c>
      <c r="H1035" s="72">
        <v>7094.1935483870966</v>
      </c>
      <c r="I1035" s="78">
        <v>0.19</v>
      </c>
      <c r="J1035" s="79">
        <f t="shared" si="50"/>
        <v>8442.0903225806451</v>
      </c>
    </row>
    <row r="1036" spans="1:10" ht="13" x14ac:dyDescent="0.25">
      <c r="A1036" s="60" t="s">
        <v>4573</v>
      </c>
      <c r="B1036" s="67" t="s">
        <v>4094</v>
      </c>
      <c r="C1036" s="80" t="s">
        <v>1880</v>
      </c>
      <c r="D1036" s="67" t="s">
        <v>4574</v>
      </c>
      <c r="E1036" s="67" t="s">
        <v>4575</v>
      </c>
      <c r="F1036" s="62" t="s">
        <v>4574</v>
      </c>
      <c r="G1036" s="63" t="s">
        <v>74</v>
      </c>
      <c r="H1036" s="72">
        <v>25783.225806451614</v>
      </c>
      <c r="I1036" s="78">
        <v>0.19</v>
      </c>
      <c r="J1036" s="79">
        <f t="shared" si="50"/>
        <v>30682.038709677421</v>
      </c>
    </row>
    <row r="1037" spans="1:10" ht="13" x14ac:dyDescent="0.25">
      <c r="A1037" s="60" t="s">
        <v>4576</v>
      </c>
      <c r="B1037" s="67" t="s">
        <v>4094</v>
      </c>
      <c r="C1037" s="80" t="s">
        <v>1880</v>
      </c>
      <c r="D1037" s="67" t="s">
        <v>4577</v>
      </c>
      <c r="E1037" s="67" t="s">
        <v>4578</v>
      </c>
      <c r="F1037" s="81" t="s">
        <v>1880</v>
      </c>
      <c r="G1037" s="63" t="s">
        <v>74</v>
      </c>
      <c r="H1037" s="72">
        <v>8080</v>
      </c>
      <c r="I1037" s="78">
        <v>0.19</v>
      </c>
      <c r="J1037" s="79">
        <f t="shared" si="50"/>
        <v>9615.2000000000007</v>
      </c>
    </row>
    <row r="1038" spans="1:10" ht="13" x14ac:dyDescent="0.25">
      <c r="A1038" s="60" t="s">
        <v>4579</v>
      </c>
      <c r="B1038" s="67" t="s">
        <v>4094</v>
      </c>
      <c r="C1038" s="67" t="s">
        <v>1899</v>
      </c>
      <c r="D1038" s="67" t="s">
        <v>1998</v>
      </c>
      <c r="E1038" s="67" t="s">
        <v>4580</v>
      </c>
      <c r="F1038" s="62" t="s">
        <v>1850</v>
      </c>
      <c r="G1038" s="63" t="s">
        <v>74</v>
      </c>
      <c r="H1038" s="72">
        <v>5816.7741935483873</v>
      </c>
      <c r="I1038" s="78">
        <v>0.19</v>
      </c>
      <c r="J1038" s="79">
        <f t="shared" si="50"/>
        <v>6921.9612903225807</v>
      </c>
    </row>
    <row r="1039" spans="1:10" ht="13" x14ac:dyDescent="0.25">
      <c r="A1039" s="60" t="s">
        <v>4581</v>
      </c>
      <c r="B1039" s="67" t="s">
        <v>4094</v>
      </c>
      <c r="C1039" s="80" t="s">
        <v>1880</v>
      </c>
      <c r="D1039" s="80" t="s">
        <v>1880</v>
      </c>
      <c r="E1039" s="67" t="s">
        <v>4582</v>
      </c>
      <c r="F1039" s="81" t="s">
        <v>1880</v>
      </c>
      <c r="G1039" s="63" t="s">
        <v>74</v>
      </c>
      <c r="H1039" s="72">
        <v>1683576.7741935484</v>
      </c>
      <c r="I1039" s="78">
        <v>0.19</v>
      </c>
      <c r="J1039" s="79">
        <f t="shared" si="50"/>
        <v>2003456.3612903226</v>
      </c>
    </row>
    <row r="1040" spans="1:10" ht="13" x14ac:dyDescent="0.25">
      <c r="A1040" s="60" t="s">
        <v>4583</v>
      </c>
      <c r="B1040" s="67" t="s">
        <v>4094</v>
      </c>
      <c r="C1040" s="80" t="s">
        <v>1880</v>
      </c>
      <c r="D1040" s="67" t="s">
        <v>4584</v>
      </c>
      <c r="E1040" s="67" t="s">
        <v>4585</v>
      </c>
      <c r="F1040" s="62" t="s">
        <v>1850</v>
      </c>
      <c r="G1040" s="63" t="s">
        <v>74</v>
      </c>
      <c r="H1040" s="72">
        <v>186882.58064516127</v>
      </c>
      <c r="I1040" s="78">
        <v>0.19</v>
      </c>
      <c r="J1040" s="79">
        <f t="shared" si="50"/>
        <v>222390.2709677419</v>
      </c>
    </row>
    <row r="1041" spans="1:10" ht="13" x14ac:dyDescent="0.25">
      <c r="A1041" s="60" t="s">
        <v>4586</v>
      </c>
      <c r="B1041" s="67" t="s">
        <v>4094</v>
      </c>
      <c r="C1041" s="67" t="s">
        <v>1850</v>
      </c>
      <c r="D1041" s="67" t="s">
        <v>1850</v>
      </c>
      <c r="E1041" s="67" t="s">
        <v>4587</v>
      </c>
      <c r="F1041" s="62" t="s">
        <v>1850</v>
      </c>
      <c r="G1041" s="63" t="s">
        <v>74</v>
      </c>
      <c r="H1041" s="72">
        <v>5108.3870967741932</v>
      </c>
      <c r="I1041" s="78">
        <v>0.19</v>
      </c>
      <c r="J1041" s="79">
        <f t="shared" si="50"/>
        <v>6078.9806451612894</v>
      </c>
    </row>
    <row r="1042" spans="1:10" ht="13" x14ac:dyDescent="0.25">
      <c r="A1042" s="60" t="s">
        <v>4588</v>
      </c>
      <c r="B1042" s="67" t="s">
        <v>4094</v>
      </c>
      <c r="C1042" s="67" t="s">
        <v>1850</v>
      </c>
      <c r="D1042" s="67" t="s">
        <v>1850</v>
      </c>
      <c r="E1042" s="67" t="s">
        <v>4589</v>
      </c>
      <c r="F1042" s="62" t="s">
        <v>1850</v>
      </c>
      <c r="G1042" s="63" t="s">
        <v>74</v>
      </c>
      <c r="H1042" s="72">
        <v>24505.806451612902</v>
      </c>
      <c r="I1042" s="78">
        <v>0.19</v>
      </c>
      <c r="J1042" s="79">
        <f t="shared" si="50"/>
        <v>29161.909677419353</v>
      </c>
    </row>
    <row r="1043" spans="1:10" ht="13" x14ac:dyDescent="0.25">
      <c r="A1043" s="60" t="s">
        <v>4590</v>
      </c>
      <c r="B1043" s="67" t="s">
        <v>4094</v>
      </c>
      <c r="C1043" s="67" t="s">
        <v>1850</v>
      </c>
      <c r="D1043" s="67" t="s">
        <v>1850</v>
      </c>
      <c r="E1043" s="67" t="s">
        <v>4591</v>
      </c>
      <c r="F1043" s="62" t="s">
        <v>1850</v>
      </c>
      <c r="G1043" s="63" t="s">
        <v>74</v>
      </c>
      <c r="H1043" s="72">
        <v>24505.806451612902</v>
      </c>
      <c r="I1043" s="78">
        <v>0.19</v>
      </c>
      <c r="J1043" s="79">
        <f t="shared" si="50"/>
        <v>29161.909677419353</v>
      </c>
    </row>
    <row r="1044" spans="1:10" ht="13" x14ac:dyDescent="0.25">
      <c r="A1044" s="60" t="s">
        <v>4592</v>
      </c>
      <c r="B1044" s="67" t="s">
        <v>4094</v>
      </c>
      <c r="C1044" s="67" t="s">
        <v>1850</v>
      </c>
      <c r="D1044" s="67" t="s">
        <v>1850</v>
      </c>
      <c r="E1044" s="67" t="s">
        <v>4593</v>
      </c>
      <c r="F1044" s="62" t="s">
        <v>1850</v>
      </c>
      <c r="G1044" s="63" t="s">
        <v>74</v>
      </c>
      <c r="H1044" s="72">
        <v>29880</v>
      </c>
      <c r="I1044" s="78">
        <v>0.19</v>
      </c>
      <c r="J1044" s="79">
        <f t="shared" si="50"/>
        <v>35557.199999999997</v>
      </c>
    </row>
    <row r="1045" spans="1:10" ht="13" x14ac:dyDescent="0.25">
      <c r="A1045" s="60" t="s">
        <v>4594</v>
      </c>
      <c r="B1045" s="67" t="s">
        <v>4094</v>
      </c>
      <c r="C1045" s="67" t="s">
        <v>1888</v>
      </c>
      <c r="D1045" s="67" t="s">
        <v>1850</v>
      </c>
      <c r="E1045" s="67" t="s">
        <v>4595</v>
      </c>
      <c r="F1045" s="62" t="s">
        <v>1850</v>
      </c>
      <c r="G1045" s="63" t="s">
        <v>74</v>
      </c>
      <c r="H1045" s="72">
        <v>5538.0645161290322</v>
      </c>
      <c r="I1045" s="78">
        <v>0.19</v>
      </c>
      <c r="J1045" s="79">
        <f t="shared" si="50"/>
        <v>6590.2967741935481</v>
      </c>
    </row>
    <row r="1046" spans="1:10" ht="13" x14ac:dyDescent="0.25">
      <c r="A1046" s="60" t="s">
        <v>4596</v>
      </c>
      <c r="B1046" s="67" t="s">
        <v>4094</v>
      </c>
      <c r="C1046" s="67" t="s">
        <v>1850</v>
      </c>
      <c r="D1046" s="80" t="s">
        <v>1880</v>
      </c>
      <c r="E1046" s="67" t="s">
        <v>4597</v>
      </c>
      <c r="F1046" s="62" t="s">
        <v>1850</v>
      </c>
      <c r="G1046" s="63" t="s">
        <v>74</v>
      </c>
      <c r="H1046" s="72">
        <v>6385.8064516129034</v>
      </c>
      <c r="I1046" s="78">
        <v>0.19</v>
      </c>
      <c r="J1046" s="79">
        <f t="shared" si="50"/>
        <v>7599.1096774193547</v>
      </c>
    </row>
    <row r="1047" spans="1:10" ht="26" x14ac:dyDescent="0.25">
      <c r="A1047" s="60" t="s">
        <v>4598</v>
      </c>
      <c r="B1047" s="67" t="s">
        <v>4094</v>
      </c>
      <c r="C1047" s="67" t="s">
        <v>3281</v>
      </c>
      <c r="D1047" s="80" t="s">
        <v>1880</v>
      </c>
      <c r="E1047" s="67" t="s">
        <v>4599</v>
      </c>
      <c r="F1047" s="62" t="s">
        <v>1850</v>
      </c>
      <c r="G1047" s="63" t="s">
        <v>74</v>
      </c>
      <c r="H1047" s="72">
        <v>68676.129032258061</v>
      </c>
      <c r="I1047" s="78">
        <v>0.19</v>
      </c>
      <c r="J1047" s="79">
        <f t="shared" si="50"/>
        <v>81724.593548387085</v>
      </c>
    </row>
    <row r="1048" spans="1:10" ht="13" x14ac:dyDescent="0.25">
      <c r="A1048" s="60" t="s">
        <v>4600</v>
      </c>
      <c r="B1048" s="67" t="s">
        <v>4094</v>
      </c>
      <c r="C1048" s="67" t="s">
        <v>1850</v>
      </c>
      <c r="D1048" s="67" t="s">
        <v>1850</v>
      </c>
      <c r="E1048" s="67" t="s">
        <v>4601</v>
      </c>
      <c r="F1048" s="62" t="s">
        <v>1850</v>
      </c>
      <c r="G1048" s="63" t="s">
        <v>74</v>
      </c>
      <c r="H1048" s="72">
        <v>37669.677419354841</v>
      </c>
      <c r="I1048" s="78">
        <v>0.19</v>
      </c>
      <c r="J1048" s="79">
        <f t="shared" si="50"/>
        <v>44826.916129032259</v>
      </c>
    </row>
    <row r="1049" spans="1:10" ht="13" x14ac:dyDescent="0.25">
      <c r="A1049" s="60" t="s">
        <v>4602</v>
      </c>
      <c r="B1049" s="67" t="s">
        <v>4094</v>
      </c>
      <c r="C1049" s="67" t="s">
        <v>1850</v>
      </c>
      <c r="D1049" s="67" t="s">
        <v>1850</v>
      </c>
      <c r="E1049" s="67" t="s">
        <v>4603</v>
      </c>
      <c r="F1049" s="62" t="s">
        <v>1850</v>
      </c>
      <c r="G1049" s="63" t="s">
        <v>74</v>
      </c>
      <c r="H1049" s="72">
        <v>6095.4838709677415</v>
      </c>
      <c r="I1049" s="78">
        <v>0.19</v>
      </c>
      <c r="J1049" s="79">
        <f t="shared" si="50"/>
        <v>7253.6258064516123</v>
      </c>
    </row>
    <row r="1050" spans="1:10" ht="13" x14ac:dyDescent="0.25">
      <c r="A1050" s="60" t="s">
        <v>4604</v>
      </c>
      <c r="B1050" s="67" t="s">
        <v>4094</v>
      </c>
      <c r="C1050" s="67" t="s">
        <v>1906</v>
      </c>
      <c r="D1050" s="67" t="s">
        <v>1906</v>
      </c>
      <c r="E1050" s="67" t="s">
        <v>4605</v>
      </c>
      <c r="F1050" s="62" t="s">
        <v>1850</v>
      </c>
      <c r="G1050" s="63" t="s">
        <v>74</v>
      </c>
      <c r="H1050" s="72">
        <v>6385.8064516129034</v>
      </c>
      <c r="I1050" s="78">
        <v>0.19</v>
      </c>
      <c r="J1050" s="79">
        <f t="shared" si="50"/>
        <v>7599.1096774193547</v>
      </c>
    </row>
    <row r="1051" spans="1:10" ht="13" x14ac:dyDescent="0.25">
      <c r="A1051" s="60" t="s">
        <v>4606</v>
      </c>
      <c r="B1051" s="67" t="s">
        <v>4094</v>
      </c>
      <c r="C1051" s="67" t="s">
        <v>1906</v>
      </c>
      <c r="D1051" s="67" t="s">
        <v>1998</v>
      </c>
      <c r="E1051" s="67" t="s">
        <v>4607</v>
      </c>
      <c r="F1051" s="62" t="s">
        <v>1850</v>
      </c>
      <c r="G1051" s="63" t="s">
        <v>74</v>
      </c>
      <c r="H1051" s="72">
        <v>1859.3548387096773</v>
      </c>
      <c r="I1051" s="78">
        <v>0.19</v>
      </c>
      <c r="J1051" s="79">
        <f t="shared" si="50"/>
        <v>2212.632258064516</v>
      </c>
    </row>
    <row r="1052" spans="1:10" ht="13" x14ac:dyDescent="0.25">
      <c r="A1052" s="60" t="s">
        <v>4608</v>
      </c>
      <c r="B1052" s="67" t="s">
        <v>4094</v>
      </c>
      <c r="C1052" s="67" t="s">
        <v>1850</v>
      </c>
      <c r="D1052" s="67" t="s">
        <v>1850</v>
      </c>
      <c r="E1052" s="67" t="s">
        <v>4609</v>
      </c>
      <c r="F1052" s="62" t="s">
        <v>1850</v>
      </c>
      <c r="G1052" s="63" t="s">
        <v>74</v>
      </c>
      <c r="H1052" s="72">
        <v>465076.12903225806</v>
      </c>
      <c r="I1052" s="78">
        <v>0.19</v>
      </c>
      <c r="J1052" s="79">
        <f t="shared" si="50"/>
        <v>553440.59354838706</v>
      </c>
    </row>
    <row r="1053" spans="1:10" ht="13" x14ac:dyDescent="0.25">
      <c r="A1053" s="60" t="s">
        <v>4610</v>
      </c>
      <c r="B1053" s="67" t="s">
        <v>4094</v>
      </c>
      <c r="C1053" s="67" t="s">
        <v>1850</v>
      </c>
      <c r="D1053" s="67" t="s">
        <v>1850</v>
      </c>
      <c r="E1053" s="67" t="s">
        <v>4611</v>
      </c>
      <c r="F1053" s="62" t="s">
        <v>1850</v>
      </c>
      <c r="G1053" s="63" t="s">
        <v>74</v>
      </c>
      <c r="H1053" s="72">
        <v>97127.741935483864</v>
      </c>
      <c r="I1053" s="78">
        <v>0.19</v>
      </c>
      <c r="J1053" s="79">
        <f t="shared" si="50"/>
        <v>115582.0129032258</v>
      </c>
    </row>
    <row r="1054" spans="1:10" ht="13" x14ac:dyDescent="0.25">
      <c r="A1054" s="60" t="s">
        <v>4612</v>
      </c>
      <c r="B1054" s="67" t="s">
        <v>4094</v>
      </c>
      <c r="C1054" s="67" t="s">
        <v>1850</v>
      </c>
      <c r="D1054" s="67" t="s">
        <v>1850</v>
      </c>
      <c r="E1054" s="67" t="s">
        <v>4613</v>
      </c>
      <c r="F1054" s="62" t="s">
        <v>1850</v>
      </c>
      <c r="G1054" s="63" t="s">
        <v>74</v>
      </c>
      <c r="H1054" s="72">
        <v>298729.03225806449</v>
      </c>
      <c r="I1054" s="78">
        <v>0.19</v>
      </c>
      <c r="J1054" s="79">
        <f t="shared" si="50"/>
        <v>355487.54838709673</v>
      </c>
    </row>
    <row r="1055" spans="1:10" ht="13" x14ac:dyDescent="0.25">
      <c r="A1055" s="60" t="s">
        <v>4614</v>
      </c>
      <c r="B1055" s="67" t="s">
        <v>4094</v>
      </c>
      <c r="C1055" s="67" t="s">
        <v>1850</v>
      </c>
      <c r="D1055" s="67" t="s">
        <v>1850</v>
      </c>
      <c r="E1055" s="67" t="s">
        <v>4615</v>
      </c>
      <c r="F1055" s="62" t="s">
        <v>1850</v>
      </c>
      <c r="G1055" s="63" t="s">
        <v>74</v>
      </c>
      <c r="H1055" s="72">
        <v>56637.419354838705</v>
      </c>
      <c r="I1055" s="78">
        <v>0.19</v>
      </c>
      <c r="J1055" s="79">
        <f t="shared" si="50"/>
        <v>67398.529032258055</v>
      </c>
    </row>
    <row r="1056" spans="1:10" ht="13" x14ac:dyDescent="0.25">
      <c r="A1056" s="60" t="s">
        <v>4616</v>
      </c>
      <c r="B1056" s="67" t="s">
        <v>4094</v>
      </c>
      <c r="C1056" s="67" t="s">
        <v>1850</v>
      </c>
      <c r="D1056" s="67" t="s">
        <v>1850</v>
      </c>
      <c r="E1056" s="67" t="s">
        <v>4617</v>
      </c>
      <c r="F1056" s="62" t="s">
        <v>1850</v>
      </c>
      <c r="G1056" s="63" t="s">
        <v>74</v>
      </c>
      <c r="H1056" s="72">
        <v>31436.129032258064</v>
      </c>
      <c r="I1056" s="78">
        <v>0.19</v>
      </c>
      <c r="J1056" s="79">
        <f t="shared" si="50"/>
        <v>37408.993548387094</v>
      </c>
    </row>
    <row r="1057" spans="1:10" ht="13" x14ac:dyDescent="0.25">
      <c r="A1057" s="60" t="s">
        <v>4618</v>
      </c>
      <c r="B1057" s="67" t="s">
        <v>4094</v>
      </c>
      <c r="C1057" s="67" t="s">
        <v>1850</v>
      </c>
      <c r="D1057" s="67" t="s">
        <v>1850</v>
      </c>
      <c r="E1057" s="67" t="s">
        <v>4619</v>
      </c>
      <c r="F1057" s="62" t="s">
        <v>1850</v>
      </c>
      <c r="G1057" s="63" t="s">
        <v>74</v>
      </c>
      <c r="H1057" s="72">
        <v>587531.61290322582</v>
      </c>
      <c r="I1057" s="78">
        <v>0.19</v>
      </c>
      <c r="J1057" s="79">
        <f t="shared" si="50"/>
        <v>699162.61935483874</v>
      </c>
    </row>
    <row r="1058" spans="1:10" ht="13" x14ac:dyDescent="0.25">
      <c r="A1058" s="60" t="s">
        <v>4620</v>
      </c>
      <c r="B1058" s="67" t="s">
        <v>4094</v>
      </c>
      <c r="C1058" s="67" t="s">
        <v>3281</v>
      </c>
      <c r="D1058" s="67" t="s">
        <v>4621</v>
      </c>
      <c r="E1058" s="67" t="s">
        <v>4622</v>
      </c>
      <c r="F1058" s="62" t="s">
        <v>1850</v>
      </c>
      <c r="G1058" s="63" t="s">
        <v>74</v>
      </c>
      <c r="H1058" s="72">
        <v>105055.48387096774</v>
      </c>
      <c r="I1058" s="78">
        <v>0.19</v>
      </c>
      <c r="J1058" s="79">
        <f t="shared" si="50"/>
        <v>125016.02580645161</v>
      </c>
    </row>
    <row r="1059" spans="1:10" ht="13" x14ac:dyDescent="0.25">
      <c r="A1059" s="60" t="s">
        <v>4623</v>
      </c>
      <c r="B1059" s="67" t="s">
        <v>4094</v>
      </c>
      <c r="C1059" s="67" t="s">
        <v>1850</v>
      </c>
      <c r="D1059" s="67" t="s">
        <v>4624</v>
      </c>
      <c r="E1059" s="67" t="s">
        <v>4625</v>
      </c>
      <c r="F1059" s="62" t="s">
        <v>1850</v>
      </c>
      <c r="G1059" s="63" t="s">
        <v>74</v>
      </c>
      <c r="H1059" s="72">
        <v>23659.354838709678</v>
      </c>
      <c r="I1059" s="78">
        <v>0.19</v>
      </c>
      <c r="J1059" s="79">
        <f t="shared" si="50"/>
        <v>28154.632258064517</v>
      </c>
    </row>
    <row r="1060" spans="1:10" ht="13" x14ac:dyDescent="0.25">
      <c r="A1060" s="60" t="s">
        <v>4626</v>
      </c>
      <c r="B1060" s="67" t="s">
        <v>4094</v>
      </c>
      <c r="C1060" s="67" t="s">
        <v>4627</v>
      </c>
      <c r="D1060" s="67" t="s">
        <v>1850</v>
      </c>
      <c r="E1060" s="67" t="s">
        <v>4628</v>
      </c>
      <c r="F1060" s="62" t="s">
        <v>1850</v>
      </c>
      <c r="G1060" s="63" t="s">
        <v>74</v>
      </c>
      <c r="H1060" s="72">
        <v>110152.25806451612</v>
      </c>
      <c r="I1060" s="78">
        <v>0.19</v>
      </c>
      <c r="J1060" s="79">
        <f t="shared" si="50"/>
        <v>131081.18709677417</v>
      </c>
    </row>
    <row r="1061" spans="1:10" ht="13" x14ac:dyDescent="0.25">
      <c r="A1061" s="60" t="s">
        <v>4629</v>
      </c>
      <c r="B1061" s="67" t="s">
        <v>4094</v>
      </c>
      <c r="C1061" s="67" t="s">
        <v>1850</v>
      </c>
      <c r="D1061" s="67" t="s">
        <v>1850</v>
      </c>
      <c r="E1061" s="67" t="s">
        <v>4630</v>
      </c>
      <c r="F1061" s="62" t="s">
        <v>1850</v>
      </c>
      <c r="G1061" s="63" t="s">
        <v>74</v>
      </c>
      <c r="H1061" s="72">
        <v>30880</v>
      </c>
      <c r="I1061" s="78">
        <v>0.19</v>
      </c>
      <c r="J1061" s="79">
        <f t="shared" si="50"/>
        <v>36747.199999999997</v>
      </c>
    </row>
    <row r="1062" spans="1:10" ht="13" x14ac:dyDescent="0.25">
      <c r="A1062" s="60" t="s">
        <v>4631</v>
      </c>
      <c r="B1062" s="67" t="s">
        <v>4094</v>
      </c>
      <c r="C1062" s="67" t="s">
        <v>1850</v>
      </c>
      <c r="D1062" s="67" t="s">
        <v>1850</v>
      </c>
      <c r="E1062" s="67" t="s">
        <v>4632</v>
      </c>
      <c r="F1062" s="62" t="s">
        <v>1850</v>
      </c>
      <c r="G1062" s="63" t="s">
        <v>74</v>
      </c>
      <c r="H1062" s="72">
        <v>144129.03225806452</v>
      </c>
      <c r="I1062" s="78">
        <v>0.19</v>
      </c>
      <c r="J1062" s="79">
        <f t="shared" si="50"/>
        <v>171513.54838709679</v>
      </c>
    </row>
    <row r="1063" spans="1:10" ht="13" x14ac:dyDescent="0.25">
      <c r="A1063" s="60" t="s">
        <v>4633</v>
      </c>
      <c r="B1063" s="67" t="s">
        <v>4634</v>
      </c>
      <c r="C1063" s="67" t="s">
        <v>1850</v>
      </c>
      <c r="D1063" s="67" t="s">
        <v>1850</v>
      </c>
      <c r="E1063" s="67" t="s">
        <v>4635</v>
      </c>
      <c r="F1063" s="62" t="s">
        <v>1850</v>
      </c>
      <c r="G1063" s="63" t="s">
        <v>74</v>
      </c>
      <c r="H1063" s="72">
        <v>2415.483870967742</v>
      </c>
      <c r="I1063" s="78">
        <v>0.19</v>
      </c>
      <c r="J1063" s="79">
        <f t="shared" si="50"/>
        <v>2874.425806451613</v>
      </c>
    </row>
    <row r="1064" spans="1:10" ht="52" x14ac:dyDescent="0.25">
      <c r="A1064" s="60" t="s">
        <v>4636</v>
      </c>
      <c r="B1064" s="67" t="s">
        <v>4634</v>
      </c>
      <c r="C1064" s="67" t="s">
        <v>2777</v>
      </c>
      <c r="D1064" s="67" t="s">
        <v>4637</v>
      </c>
      <c r="E1064" s="67" t="s">
        <v>4638</v>
      </c>
      <c r="F1064" s="62" t="s">
        <v>1850</v>
      </c>
      <c r="G1064" s="63" t="s">
        <v>74</v>
      </c>
      <c r="H1064" s="72">
        <v>170747.09677419355</v>
      </c>
      <c r="I1064" s="78">
        <v>0.19</v>
      </c>
      <c r="J1064" s="79">
        <f t="shared" si="50"/>
        <v>203189.04516129033</v>
      </c>
    </row>
    <row r="1065" spans="1:10" ht="13" x14ac:dyDescent="0.25">
      <c r="A1065" s="60" t="s">
        <v>4639</v>
      </c>
      <c r="B1065" s="67" t="s">
        <v>4634</v>
      </c>
      <c r="C1065" s="67" t="s">
        <v>3281</v>
      </c>
      <c r="D1065" s="67" t="s">
        <v>1998</v>
      </c>
      <c r="E1065" s="67" t="s">
        <v>4640</v>
      </c>
      <c r="F1065" s="62" t="s">
        <v>1850</v>
      </c>
      <c r="G1065" s="63" t="s">
        <v>74</v>
      </c>
      <c r="H1065" s="72">
        <v>21104.516129032258</v>
      </c>
      <c r="I1065" s="78">
        <v>0.19</v>
      </c>
      <c r="J1065" s="79">
        <f t="shared" si="50"/>
        <v>25114.374193548385</v>
      </c>
    </row>
    <row r="1066" spans="1:10" ht="13" x14ac:dyDescent="0.25">
      <c r="A1066" s="60" t="s">
        <v>4641</v>
      </c>
      <c r="B1066" s="67" t="s">
        <v>4634</v>
      </c>
      <c r="C1066" s="67" t="s">
        <v>1850</v>
      </c>
      <c r="D1066" s="67" t="s">
        <v>1850</v>
      </c>
      <c r="E1066" s="67" t="s">
        <v>4642</v>
      </c>
      <c r="F1066" s="62" t="s">
        <v>1850</v>
      </c>
      <c r="G1066" s="63" t="s">
        <v>74</v>
      </c>
      <c r="H1066" s="72">
        <v>54234.838709677417</v>
      </c>
      <c r="I1066" s="78">
        <v>0.19</v>
      </c>
      <c r="J1066" s="79">
        <f t="shared" si="50"/>
        <v>64539.458064516126</v>
      </c>
    </row>
    <row r="1067" spans="1:10" ht="13" x14ac:dyDescent="0.25">
      <c r="A1067" s="60" t="s">
        <v>4643</v>
      </c>
      <c r="B1067" s="67" t="s">
        <v>4634</v>
      </c>
      <c r="C1067" s="67" t="s">
        <v>1850</v>
      </c>
      <c r="D1067" s="67" t="s">
        <v>1850</v>
      </c>
      <c r="E1067" s="67" t="s">
        <v>4644</v>
      </c>
      <c r="F1067" s="62" t="s">
        <v>1850</v>
      </c>
      <c r="G1067" s="63" t="s">
        <v>74</v>
      </c>
      <c r="H1067" s="72">
        <v>30727.741935483871</v>
      </c>
      <c r="I1067" s="78">
        <v>0.19</v>
      </c>
      <c r="J1067" s="79">
        <f t="shared" si="50"/>
        <v>36566.012903225805</v>
      </c>
    </row>
    <row r="1068" spans="1:10" ht="13" x14ac:dyDescent="0.25">
      <c r="A1068" s="60" t="s">
        <v>4645</v>
      </c>
      <c r="B1068" s="67" t="s">
        <v>4634</v>
      </c>
      <c r="C1068" s="67" t="s">
        <v>1850</v>
      </c>
      <c r="D1068" s="67" t="s">
        <v>1850</v>
      </c>
      <c r="E1068" s="67" t="s">
        <v>4646</v>
      </c>
      <c r="F1068" s="62" t="s">
        <v>1850</v>
      </c>
      <c r="G1068" s="63" t="s">
        <v>74</v>
      </c>
      <c r="H1068" s="72">
        <v>6802.5806451612898</v>
      </c>
      <c r="I1068" s="78">
        <v>0.19</v>
      </c>
      <c r="J1068" s="79">
        <f t="shared" si="50"/>
        <v>8095.0709677419345</v>
      </c>
    </row>
    <row r="1069" spans="1:10" ht="13" x14ac:dyDescent="0.25">
      <c r="A1069" s="60" t="s">
        <v>4647</v>
      </c>
      <c r="B1069" s="67" t="s">
        <v>4634</v>
      </c>
      <c r="C1069" s="67" t="s">
        <v>1888</v>
      </c>
      <c r="D1069" s="67" t="s">
        <v>1998</v>
      </c>
      <c r="E1069" s="67" t="s">
        <v>4648</v>
      </c>
      <c r="F1069" s="62" t="s">
        <v>1850</v>
      </c>
      <c r="G1069" s="63" t="s">
        <v>74</v>
      </c>
      <c r="H1069" s="72">
        <v>19827.096774193549</v>
      </c>
      <c r="I1069" s="78">
        <v>0.19</v>
      </c>
      <c r="J1069" s="79">
        <f t="shared" si="50"/>
        <v>23594.245161290324</v>
      </c>
    </row>
    <row r="1070" spans="1:10" ht="13" x14ac:dyDescent="0.25">
      <c r="A1070" s="60" t="s">
        <v>4649</v>
      </c>
      <c r="B1070" s="67" t="s">
        <v>4634</v>
      </c>
      <c r="C1070" s="67" t="s">
        <v>1888</v>
      </c>
      <c r="D1070" s="67" t="s">
        <v>4650</v>
      </c>
      <c r="E1070" s="67" t="s">
        <v>4651</v>
      </c>
      <c r="F1070" s="62" t="s">
        <v>1850</v>
      </c>
      <c r="G1070" s="63" t="s">
        <v>74</v>
      </c>
      <c r="H1070" s="72">
        <v>45876.129032258061</v>
      </c>
      <c r="I1070" s="78">
        <v>0.19</v>
      </c>
      <c r="J1070" s="79">
        <f t="shared" si="50"/>
        <v>54592.593548387093</v>
      </c>
    </row>
    <row r="1071" spans="1:10" ht="13" x14ac:dyDescent="0.25">
      <c r="A1071" s="60" t="s">
        <v>4652</v>
      </c>
      <c r="B1071" s="67" t="s">
        <v>4634</v>
      </c>
      <c r="C1071" s="67" t="s">
        <v>1850</v>
      </c>
      <c r="D1071" s="67" t="s">
        <v>1850</v>
      </c>
      <c r="E1071" s="67" t="s">
        <v>4653</v>
      </c>
      <c r="F1071" s="62" t="s">
        <v>1850</v>
      </c>
      <c r="G1071" s="63" t="s">
        <v>74</v>
      </c>
      <c r="H1071" s="72">
        <v>94156.129032258061</v>
      </c>
      <c r="I1071" s="78">
        <v>0.19</v>
      </c>
      <c r="J1071" s="79">
        <f t="shared" si="50"/>
        <v>112045.7935483871</v>
      </c>
    </row>
    <row r="1072" spans="1:10" ht="13" x14ac:dyDescent="0.25">
      <c r="A1072" s="60" t="s">
        <v>4654</v>
      </c>
      <c r="B1072" s="67" t="s">
        <v>4634</v>
      </c>
      <c r="C1072" s="67" t="s">
        <v>1850</v>
      </c>
      <c r="D1072" s="67" t="s">
        <v>1850</v>
      </c>
      <c r="E1072" s="67" t="s">
        <v>4655</v>
      </c>
      <c r="F1072" s="62" t="s">
        <v>1850</v>
      </c>
      <c r="G1072" s="63" t="s">
        <v>74</v>
      </c>
      <c r="H1072" s="72">
        <v>44750.967741935485</v>
      </c>
      <c r="I1072" s="78">
        <v>0.19</v>
      </c>
      <c r="J1072" s="79">
        <f t="shared" si="50"/>
        <v>53253.651612903224</v>
      </c>
    </row>
    <row r="1073" spans="1:10" ht="13" x14ac:dyDescent="0.25">
      <c r="A1073" s="60" t="s">
        <v>4656</v>
      </c>
      <c r="B1073" s="67" t="s">
        <v>4634</v>
      </c>
      <c r="C1073" s="67" t="s">
        <v>1850</v>
      </c>
      <c r="D1073" s="67" t="s">
        <v>1850</v>
      </c>
      <c r="E1073" s="67" t="s">
        <v>4657</v>
      </c>
      <c r="F1073" s="62" t="s">
        <v>1850</v>
      </c>
      <c r="G1073" s="63" t="s">
        <v>74</v>
      </c>
      <c r="H1073" s="72">
        <v>15300.645161290322</v>
      </c>
      <c r="I1073" s="78">
        <v>0.19</v>
      </c>
      <c r="J1073" s="79">
        <f t="shared" si="50"/>
        <v>18207.767741935484</v>
      </c>
    </row>
    <row r="1074" spans="1:10" ht="13" x14ac:dyDescent="0.25">
      <c r="A1074" s="60" t="s">
        <v>4658</v>
      </c>
      <c r="B1074" s="67" t="s">
        <v>4634</v>
      </c>
      <c r="C1074" s="67" t="s">
        <v>1850</v>
      </c>
      <c r="D1074" s="67" t="s">
        <v>1850</v>
      </c>
      <c r="E1074" s="67" t="s">
        <v>4659</v>
      </c>
      <c r="F1074" s="62" t="s">
        <v>1850</v>
      </c>
      <c r="G1074" s="63" t="s">
        <v>74</v>
      </c>
      <c r="H1074" s="72">
        <v>25074.83870967742</v>
      </c>
      <c r="I1074" s="78">
        <v>0.19</v>
      </c>
      <c r="J1074" s="79">
        <f t="shared" si="50"/>
        <v>29839.058064516132</v>
      </c>
    </row>
    <row r="1075" spans="1:10" ht="13" x14ac:dyDescent="0.25">
      <c r="A1075" s="60" t="s">
        <v>4660</v>
      </c>
      <c r="B1075" s="67" t="s">
        <v>4634</v>
      </c>
      <c r="C1075" s="67" t="s">
        <v>1906</v>
      </c>
      <c r="D1075" s="67" t="s">
        <v>1998</v>
      </c>
      <c r="E1075" s="67" t="s">
        <v>4661</v>
      </c>
      <c r="F1075" s="62" t="s">
        <v>1850</v>
      </c>
      <c r="G1075" s="63" t="s">
        <v>74</v>
      </c>
      <c r="H1075" s="72">
        <v>851701.93548387091</v>
      </c>
      <c r="I1075" s="78">
        <v>0.19</v>
      </c>
      <c r="J1075" s="79">
        <f t="shared" si="50"/>
        <v>1013525.3032258064</v>
      </c>
    </row>
    <row r="1076" spans="1:10" ht="13" x14ac:dyDescent="0.25">
      <c r="A1076" s="60" t="s">
        <v>4662</v>
      </c>
      <c r="B1076" s="67" t="s">
        <v>4634</v>
      </c>
      <c r="C1076" s="67" t="s">
        <v>1850</v>
      </c>
      <c r="D1076" s="67" t="s">
        <v>1850</v>
      </c>
      <c r="E1076" s="67" t="s">
        <v>4663</v>
      </c>
      <c r="F1076" s="62" t="s">
        <v>1850</v>
      </c>
      <c r="G1076" s="63" t="s">
        <v>74</v>
      </c>
      <c r="H1076" s="72">
        <v>56637.419354838705</v>
      </c>
      <c r="I1076" s="78">
        <v>0.19</v>
      </c>
      <c r="J1076" s="79">
        <f t="shared" si="50"/>
        <v>67398.529032258055</v>
      </c>
    </row>
    <row r="1077" spans="1:10" ht="13" x14ac:dyDescent="0.25">
      <c r="A1077" s="60" t="s">
        <v>4664</v>
      </c>
      <c r="B1077" s="67" t="s">
        <v>4634</v>
      </c>
      <c r="C1077" s="67" t="s">
        <v>1850</v>
      </c>
      <c r="D1077" s="67" t="s">
        <v>1998</v>
      </c>
      <c r="E1077" s="67" t="s">
        <v>4665</v>
      </c>
      <c r="F1077" s="62" t="s">
        <v>1850</v>
      </c>
      <c r="G1077" s="63" t="s">
        <v>74</v>
      </c>
      <c r="H1077" s="72">
        <v>21952.258064516129</v>
      </c>
      <c r="I1077" s="78">
        <v>0.19</v>
      </c>
      <c r="J1077" s="79">
        <f t="shared" si="50"/>
        <v>26123.187096774192</v>
      </c>
    </row>
    <row r="1078" spans="1:10" ht="13" x14ac:dyDescent="0.25">
      <c r="A1078" s="60" t="s">
        <v>4666</v>
      </c>
      <c r="B1078" s="67" t="s">
        <v>4634</v>
      </c>
      <c r="C1078" s="67" t="s">
        <v>1906</v>
      </c>
      <c r="D1078" s="67" t="s">
        <v>1998</v>
      </c>
      <c r="E1078" s="67" t="s">
        <v>4667</v>
      </c>
      <c r="F1078" s="62" t="s">
        <v>1850</v>
      </c>
      <c r="G1078" s="63" t="s">
        <v>74</v>
      </c>
      <c r="H1078" s="72">
        <v>114401.29032258064</v>
      </c>
      <c r="I1078" s="78">
        <v>0.19</v>
      </c>
      <c r="J1078" s="79">
        <f t="shared" si="50"/>
        <v>136137.53548387095</v>
      </c>
    </row>
    <row r="1079" spans="1:10" ht="13" x14ac:dyDescent="0.25">
      <c r="A1079" s="60" t="s">
        <v>4668</v>
      </c>
      <c r="B1079" s="67" t="s">
        <v>4634</v>
      </c>
      <c r="C1079" s="67" t="s">
        <v>1850</v>
      </c>
      <c r="D1079" s="67" t="s">
        <v>1850</v>
      </c>
      <c r="E1079" s="67" t="s">
        <v>4669</v>
      </c>
      <c r="F1079" s="62" t="s">
        <v>1850</v>
      </c>
      <c r="G1079" s="63" t="s">
        <v>74</v>
      </c>
      <c r="H1079" s="72">
        <v>721.29032258064512</v>
      </c>
      <c r="I1079" s="78">
        <v>0.19</v>
      </c>
      <c r="J1079" s="79">
        <f t="shared" si="50"/>
        <v>858.33548387096766</v>
      </c>
    </row>
    <row r="1080" spans="1:10" ht="13" x14ac:dyDescent="0.25">
      <c r="A1080" s="60" t="s">
        <v>4670</v>
      </c>
      <c r="B1080" s="67" t="s">
        <v>4634</v>
      </c>
      <c r="C1080" s="67" t="s">
        <v>3314</v>
      </c>
      <c r="D1080" s="67" t="s">
        <v>1998</v>
      </c>
      <c r="E1080" s="67" t="s">
        <v>4671</v>
      </c>
      <c r="F1080" s="62" t="s">
        <v>1850</v>
      </c>
      <c r="G1080" s="63" t="s">
        <v>74</v>
      </c>
      <c r="H1080" s="72">
        <v>998.70967741935476</v>
      </c>
      <c r="I1080" s="78">
        <v>0.19</v>
      </c>
      <c r="J1080" s="79">
        <f t="shared" si="50"/>
        <v>1188.4645161290323</v>
      </c>
    </row>
    <row r="1081" spans="1:10" ht="13" x14ac:dyDescent="0.25">
      <c r="A1081" s="60" t="s">
        <v>4672</v>
      </c>
      <c r="B1081" s="67" t="s">
        <v>4634</v>
      </c>
      <c r="C1081" s="67" t="s">
        <v>2667</v>
      </c>
      <c r="D1081" s="67" t="s">
        <v>4673</v>
      </c>
      <c r="E1081" s="67" t="s">
        <v>4674</v>
      </c>
      <c r="F1081" s="62" t="s">
        <v>1850</v>
      </c>
      <c r="G1081" s="63" t="s">
        <v>74</v>
      </c>
      <c r="H1081" s="72">
        <v>568981.93548387091</v>
      </c>
      <c r="I1081" s="78">
        <v>0.19</v>
      </c>
      <c r="J1081" s="79">
        <f t="shared" ref="J1081:J1144" si="51">(H1081*I1081)+H1081</f>
        <v>677088.5032258064</v>
      </c>
    </row>
    <row r="1082" spans="1:10" ht="13" x14ac:dyDescent="0.25">
      <c r="A1082" s="60" t="s">
        <v>4675</v>
      </c>
      <c r="B1082" s="67" t="s">
        <v>4634</v>
      </c>
      <c r="C1082" s="67" t="s">
        <v>3323</v>
      </c>
      <c r="D1082" s="67" t="s">
        <v>1998</v>
      </c>
      <c r="E1082" s="67" t="s">
        <v>4676</v>
      </c>
      <c r="F1082" s="62" t="s">
        <v>1850</v>
      </c>
      <c r="G1082" s="63" t="s">
        <v>74</v>
      </c>
      <c r="H1082" s="72">
        <v>10482.58064516129</v>
      </c>
      <c r="I1082" s="78">
        <v>0.19</v>
      </c>
      <c r="J1082" s="79">
        <f t="shared" si="51"/>
        <v>12474.270967741935</v>
      </c>
    </row>
    <row r="1083" spans="1:10" ht="13" x14ac:dyDescent="0.25">
      <c r="A1083" s="60" t="s">
        <v>4677</v>
      </c>
      <c r="B1083" s="67" t="s">
        <v>4634</v>
      </c>
      <c r="C1083" s="67" t="s">
        <v>1850</v>
      </c>
      <c r="D1083" s="67" t="s">
        <v>1850</v>
      </c>
      <c r="E1083" s="67" t="s">
        <v>4678</v>
      </c>
      <c r="F1083" s="62" t="s">
        <v>1850</v>
      </c>
      <c r="G1083" s="63" t="s">
        <v>74</v>
      </c>
      <c r="H1083" s="72">
        <v>12898.064516129032</v>
      </c>
      <c r="I1083" s="78">
        <v>0.19</v>
      </c>
      <c r="J1083" s="79">
        <f t="shared" si="51"/>
        <v>15348.696774193548</v>
      </c>
    </row>
    <row r="1084" spans="1:10" ht="13" x14ac:dyDescent="0.25">
      <c r="A1084" s="60" t="s">
        <v>4679</v>
      </c>
      <c r="B1084" s="67" t="s">
        <v>4634</v>
      </c>
      <c r="C1084" s="67" t="s">
        <v>1850</v>
      </c>
      <c r="D1084" s="67" t="s">
        <v>1850</v>
      </c>
      <c r="E1084" s="67" t="s">
        <v>4680</v>
      </c>
      <c r="F1084" s="62" t="s">
        <v>1850</v>
      </c>
      <c r="G1084" s="63" t="s">
        <v>74</v>
      </c>
      <c r="H1084" s="72">
        <v>30449.032258064515</v>
      </c>
      <c r="I1084" s="78">
        <v>0.19</v>
      </c>
      <c r="J1084" s="79">
        <f t="shared" si="51"/>
        <v>36234.348387096776</v>
      </c>
    </row>
    <row r="1085" spans="1:10" ht="13" x14ac:dyDescent="0.25">
      <c r="A1085" s="60" t="s">
        <v>4681</v>
      </c>
      <c r="B1085" s="67" t="s">
        <v>4634</v>
      </c>
      <c r="C1085" s="67" t="s">
        <v>1850</v>
      </c>
      <c r="D1085" s="67" t="s">
        <v>1850</v>
      </c>
      <c r="E1085" s="67" t="s">
        <v>4682</v>
      </c>
      <c r="F1085" s="62" t="s">
        <v>1850</v>
      </c>
      <c r="G1085" s="63" t="s">
        <v>74</v>
      </c>
      <c r="H1085" s="72">
        <v>57345.806451612902</v>
      </c>
      <c r="I1085" s="78">
        <v>0.19</v>
      </c>
      <c r="J1085" s="79">
        <f t="shared" si="51"/>
        <v>68241.509677419352</v>
      </c>
    </row>
    <row r="1086" spans="1:10" ht="13" x14ac:dyDescent="0.25">
      <c r="A1086" s="60" t="s">
        <v>4683</v>
      </c>
      <c r="B1086" s="67" t="s">
        <v>4634</v>
      </c>
      <c r="C1086" s="67" t="s">
        <v>1850</v>
      </c>
      <c r="D1086" s="67" t="s">
        <v>1850</v>
      </c>
      <c r="E1086" s="67" t="s">
        <v>4684</v>
      </c>
      <c r="F1086" s="62" t="s">
        <v>1850</v>
      </c>
      <c r="G1086" s="63" t="s">
        <v>74</v>
      </c>
      <c r="H1086" s="72">
        <v>5538.0645161290322</v>
      </c>
      <c r="I1086" s="78">
        <v>0.19</v>
      </c>
      <c r="J1086" s="79">
        <f t="shared" si="51"/>
        <v>6590.2967741935481</v>
      </c>
    </row>
    <row r="1087" spans="1:10" ht="13" x14ac:dyDescent="0.25">
      <c r="A1087" s="60" t="s">
        <v>4685</v>
      </c>
      <c r="B1087" s="67" t="s">
        <v>4634</v>
      </c>
      <c r="C1087" s="67" t="s">
        <v>1850</v>
      </c>
      <c r="D1087" s="67" t="s">
        <v>1850</v>
      </c>
      <c r="E1087" s="67" t="s">
        <v>4686</v>
      </c>
      <c r="F1087" s="62" t="s">
        <v>1850</v>
      </c>
      <c r="G1087" s="63" t="s">
        <v>74</v>
      </c>
      <c r="H1087" s="72">
        <v>121343.22580645161</v>
      </c>
      <c r="I1087" s="78">
        <v>0.19</v>
      </c>
      <c r="J1087" s="79">
        <f t="shared" si="51"/>
        <v>144398.4387096774</v>
      </c>
    </row>
    <row r="1088" spans="1:10" ht="13" x14ac:dyDescent="0.25">
      <c r="A1088" s="60" t="s">
        <v>4687</v>
      </c>
      <c r="B1088" s="67" t="s">
        <v>4634</v>
      </c>
      <c r="C1088" s="80" t="s">
        <v>1880</v>
      </c>
      <c r="D1088" s="67" t="s">
        <v>4688</v>
      </c>
      <c r="E1088" s="67" t="s">
        <v>4689</v>
      </c>
      <c r="F1088" s="62" t="s">
        <v>1850</v>
      </c>
      <c r="G1088" s="63" t="s">
        <v>74</v>
      </c>
      <c r="H1088" s="72">
        <v>30727.741935483871</v>
      </c>
      <c r="I1088" s="78">
        <v>0.19</v>
      </c>
      <c r="J1088" s="79">
        <f t="shared" si="51"/>
        <v>36566.012903225805</v>
      </c>
    </row>
    <row r="1089" spans="1:10" ht="13" x14ac:dyDescent="0.25">
      <c r="A1089" s="60" t="s">
        <v>4690</v>
      </c>
      <c r="B1089" s="67" t="s">
        <v>4634</v>
      </c>
      <c r="C1089" s="80" t="s">
        <v>1880</v>
      </c>
      <c r="D1089" s="67" t="s">
        <v>4691</v>
      </c>
      <c r="E1089" s="67" t="s">
        <v>4692</v>
      </c>
      <c r="F1089" s="62" t="s">
        <v>1850</v>
      </c>
      <c r="G1089" s="63" t="s">
        <v>74</v>
      </c>
      <c r="H1089" s="72">
        <v>108166.45161290323</v>
      </c>
      <c r="I1089" s="78">
        <v>0.19</v>
      </c>
      <c r="J1089" s="79">
        <f t="shared" si="51"/>
        <v>128718.07741935484</v>
      </c>
    </row>
    <row r="1090" spans="1:10" ht="13" x14ac:dyDescent="0.25">
      <c r="A1090" s="60" t="s">
        <v>4693</v>
      </c>
      <c r="B1090" s="67" t="s">
        <v>4634</v>
      </c>
      <c r="C1090" s="80" t="s">
        <v>1880</v>
      </c>
      <c r="D1090" s="67" t="s">
        <v>1850</v>
      </c>
      <c r="E1090" s="67" t="s">
        <v>4694</v>
      </c>
      <c r="F1090" s="62" t="s">
        <v>1850</v>
      </c>
      <c r="G1090" s="63" t="s">
        <v>74</v>
      </c>
      <c r="H1090" s="72">
        <v>710987.09677419357</v>
      </c>
      <c r="I1090" s="78">
        <v>0.19</v>
      </c>
      <c r="J1090" s="79">
        <f t="shared" si="51"/>
        <v>846074.64516129042</v>
      </c>
    </row>
    <row r="1091" spans="1:10" ht="13" x14ac:dyDescent="0.25">
      <c r="A1091" s="60" t="s">
        <v>4695</v>
      </c>
      <c r="B1091" s="67" t="s">
        <v>4634</v>
      </c>
      <c r="C1091" s="80" t="s">
        <v>1880</v>
      </c>
      <c r="D1091" s="67" t="s">
        <v>4696</v>
      </c>
      <c r="E1091" s="67" t="s">
        <v>4697</v>
      </c>
      <c r="F1091" s="62" t="s">
        <v>1850</v>
      </c>
      <c r="G1091" s="63" t="s">
        <v>74</v>
      </c>
      <c r="H1091" s="72">
        <v>77590.967741935485</v>
      </c>
      <c r="I1091" s="78">
        <v>0.19</v>
      </c>
      <c r="J1091" s="79">
        <f t="shared" si="51"/>
        <v>92333.25161290323</v>
      </c>
    </row>
    <row r="1092" spans="1:10" ht="13" x14ac:dyDescent="0.25">
      <c r="A1092" s="60" t="s">
        <v>4698</v>
      </c>
      <c r="B1092" s="67" t="s">
        <v>4634</v>
      </c>
      <c r="C1092" s="80" t="s">
        <v>1880</v>
      </c>
      <c r="D1092" s="67" t="s">
        <v>1998</v>
      </c>
      <c r="E1092" s="67" t="s">
        <v>4699</v>
      </c>
      <c r="F1092" s="62" t="s">
        <v>1850</v>
      </c>
      <c r="G1092" s="63" t="s">
        <v>74</v>
      </c>
      <c r="H1092" s="72">
        <v>4539.3548387096771</v>
      </c>
      <c r="I1092" s="78">
        <v>0.19</v>
      </c>
      <c r="J1092" s="79">
        <f t="shared" si="51"/>
        <v>5401.8322580645154</v>
      </c>
    </row>
    <row r="1093" spans="1:10" ht="13" x14ac:dyDescent="0.25">
      <c r="A1093" s="60" t="s">
        <v>4700</v>
      </c>
      <c r="B1093" s="67" t="s">
        <v>4634</v>
      </c>
      <c r="C1093" s="80" t="s">
        <v>1880</v>
      </c>
      <c r="D1093" s="80" t="s">
        <v>1880</v>
      </c>
      <c r="E1093" s="67" t="s">
        <v>4701</v>
      </c>
      <c r="F1093" s="62" t="s">
        <v>1850</v>
      </c>
      <c r="G1093" s="63" t="s">
        <v>74</v>
      </c>
      <c r="H1093" s="72">
        <v>297313.54838709679</v>
      </c>
      <c r="I1093" s="78">
        <v>0.19</v>
      </c>
      <c r="J1093" s="79">
        <f t="shared" si="51"/>
        <v>353803.1225806452</v>
      </c>
    </row>
    <row r="1094" spans="1:10" ht="52" x14ac:dyDescent="0.25">
      <c r="A1094" s="60" t="s">
        <v>4702</v>
      </c>
      <c r="B1094" s="67" t="s">
        <v>4703</v>
      </c>
      <c r="C1094" s="67" t="s">
        <v>1850</v>
      </c>
      <c r="D1094" s="67" t="s">
        <v>1850</v>
      </c>
      <c r="E1094" s="67" t="s">
        <v>4704</v>
      </c>
      <c r="F1094" s="62" t="s">
        <v>1850</v>
      </c>
      <c r="G1094" s="63" t="s">
        <v>74</v>
      </c>
      <c r="H1094" s="72">
        <v>457412.90322580643</v>
      </c>
      <c r="I1094" s="78">
        <v>0.19</v>
      </c>
      <c r="J1094" s="79">
        <f t="shared" si="51"/>
        <v>544321.3548387097</v>
      </c>
    </row>
    <row r="1095" spans="1:10" ht="13" x14ac:dyDescent="0.25">
      <c r="A1095" s="60" t="s">
        <v>4705</v>
      </c>
      <c r="B1095" s="67" t="s">
        <v>4634</v>
      </c>
      <c r="C1095" s="80" t="s">
        <v>1880</v>
      </c>
      <c r="D1095" s="67" t="s">
        <v>1850</v>
      </c>
      <c r="E1095" s="67" t="s">
        <v>4706</v>
      </c>
      <c r="F1095" s="62" t="s">
        <v>1850</v>
      </c>
      <c r="G1095" s="63" t="s">
        <v>74</v>
      </c>
      <c r="H1095" s="72">
        <v>260503.22580645161</v>
      </c>
      <c r="I1095" s="78">
        <v>0.19</v>
      </c>
      <c r="J1095" s="79">
        <f t="shared" si="51"/>
        <v>309998.83870967739</v>
      </c>
    </row>
    <row r="1096" spans="1:10" ht="13" x14ac:dyDescent="0.25">
      <c r="A1096" s="60" t="s">
        <v>4707</v>
      </c>
      <c r="B1096" s="67" t="s">
        <v>4634</v>
      </c>
      <c r="C1096" s="80" t="s">
        <v>1880</v>
      </c>
      <c r="D1096" s="67" t="s">
        <v>1998</v>
      </c>
      <c r="E1096" s="67" t="s">
        <v>4708</v>
      </c>
      <c r="F1096" s="62" t="s">
        <v>1850</v>
      </c>
      <c r="G1096" s="63" t="s">
        <v>74</v>
      </c>
      <c r="H1096" s="72">
        <v>3414.1935483870966</v>
      </c>
      <c r="I1096" s="78">
        <v>0.19</v>
      </c>
      <c r="J1096" s="79">
        <f t="shared" si="51"/>
        <v>4062.8903225806448</v>
      </c>
    </row>
    <row r="1097" spans="1:10" ht="13" x14ac:dyDescent="0.25">
      <c r="A1097" s="60" t="s">
        <v>4709</v>
      </c>
      <c r="B1097" s="67" t="s">
        <v>4634</v>
      </c>
      <c r="C1097" s="80" t="s">
        <v>1880</v>
      </c>
      <c r="D1097" s="67" t="s">
        <v>1998</v>
      </c>
      <c r="E1097" s="67" t="s">
        <v>4710</v>
      </c>
      <c r="F1097" s="62" t="s">
        <v>1850</v>
      </c>
      <c r="G1097" s="63" t="s">
        <v>74</v>
      </c>
      <c r="H1097" s="72">
        <v>9218.0645161290322</v>
      </c>
      <c r="I1097" s="78">
        <v>0.19</v>
      </c>
      <c r="J1097" s="79">
        <f t="shared" si="51"/>
        <v>10969.496774193549</v>
      </c>
    </row>
    <row r="1098" spans="1:10" ht="13" x14ac:dyDescent="0.25">
      <c r="A1098" s="60" t="s">
        <v>4711</v>
      </c>
      <c r="B1098" s="67" t="s">
        <v>4634</v>
      </c>
      <c r="C1098" s="80" t="s">
        <v>1880</v>
      </c>
      <c r="D1098" s="67" t="s">
        <v>1850</v>
      </c>
      <c r="E1098" s="67" t="s">
        <v>4712</v>
      </c>
      <c r="F1098" s="62" t="s">
        <v>1850</v>
      </c>
      <c r="G1098" s="63" t="s">
        <v>74</v>
      </c>
      <c r="H1098" s="72">
        <v>5345438.7096774196</v>
      </c>
      <c r="I1098" s="78">
        <v>0.19</v>
      </c>
      <c r="J1098" s="79">
        <f t="shared" si="51"/>
        <v>6361072.064516129</v>
      </c>
    </row>
    <row r="1099" spans="1:10" ht="13" x14ac:dyDescent="0.25">
      <c r="A1099" s="60" t="s">
        <v>4713</v>
      </c>
      <c r="B1099" s="67" t="s">
        <v>4634</v>
      </c>
      <c r="C1099" s="80" t="s">
        <v>1880</v>
      </c>
      <c r="D1099" s="80" t="s">
        <v>1880</v>
      </c>
      <c r="E1099" s="67" t="s">
        <v>4714</v>
      </c>
      <c r="F1099" s="62" t="s">
        <v>1850</v>
      </c>
      <c r="G1099" s="63" t="s">
        <v>74</v>
      </c>
      <c r="H1099" s="72">
        <v>110721.29032258064</v>
      </c>
      <c r="I1099" s="78">
        <v>0.19</v>
      </c>
      <c r="J1099" s="79">
        <f t="shared" si="51"/>
        <v>131758.33548387096</v>
      </c>
    </row>
    <row r="1100" spans="1:10" ht="13" x14ac:dyDescent="0.25">
      <c r="A1100" s="60" t="s">
        <v>4715</v>
      </c>
      <c r="B1100" s="67" t="s">
        <v>4634</v>
      </c>
      <c r="C1100" s="80" t="s">
        <v>1880</v>
      </c>
      <c r="D1100" s="67" t="s">
        <v>4716</v>
      </c>
      <c r="E1100" s="67" t="s">
        <v>4717</v>
      </c>
      <c r="F1100" s="62" t="s">
        <v>1850</v>
      </c>
      <c r="G1100" s="63" t="s">
        <v>74</v>
      </c>
      <c r="H1100" s="72">
        <v>136909.67741935485</v>
      </c>
      <c r="I1100" s="78">
        <v>0.19</v>
      </c>
      <c r="J1100" s="79">
        <f t="shared" si="51"/>
        <v>162922.51612903227</v>
      </c>
    </row>
    <row r="1101" spans="1:10" ht="39" x14ac:dyDescent="0.25">
      <c r="A1101" s="60" t="s">
        <v>4718</v>
      </c>
      <c r="B1101" s="67" t="s">
        <v>4634</v>
      </c>
      <c r="C1101" s="80" t="s">
        <v>1880</v>
      </c>
      <c r="D1101" s="67" t="s">
        <v>4719</v>
      </c>
      <c r="E1101" s="67" t="s">
        <v>4720</v>
      </c>
      <c r="F1101" s="62" t="s">
        <v>1850</v>
      </c>
      <c r="G1101" s="63" t="s">
        <v>74</v>
      </c>
      <c r="H1101" s="72">
        <v>7737005.1612903224</v>
      </c>
      <c r="I1101" s="78">
        <v>0.19</v>
      </c>
      <c r="J1101" s="79">
        <f t="shared" si="51"/>
        <v>9207036.1419354845</v>
      </c>
    </row>
    <row r="1102" spans="1:10" ht="13" x14ac:dyDescent="0.25">
      <c r="A1102" s="60" t="s">
        <v>4721</v>
      </c>
      <c r="B1102" s="67" t="s">
        <v>4634</v>
      </c>
      <c r="C1102" s="80" t="s">
        <v>1880</v>
      </c>
      <c r="D1102" s="67" t="s">
        <v>1850</v>
      </c>
      <c r="E1102" s="67" t="s">
        <v>4722</v>
      </c>
      <c r="F1102" s="62" t="s">
        <v>1850</v>
      </c>
      <c r="G1102" s="63" t="s">
        <v>74</v>
      </c>
      <c r="H1102" s="72">
        <v>6664.5161290322576</v>
      </c>
      <c r="I1102" s="78">
        <v>0.19</v>
      </c>
      <c r="J1102" s="79">
        <f t="shared" si="51"/>
        <v>7930.7741935483864</v>
      </c>
    </row>
    <row r="1103" spans="1:10" ht="13" x14ac:dyDescent="0.25">
      <c r="A1103" s="60" t="s">
        <v>4723</v>
      </c>
      <c r="B1103" s="67" t="s">
        <v>4634</v>
      </c>
      <c r="C1103" s="80" t="s">
        <v>1880</v>
      </c>
      <c r="D1103" s="80" t="s">
        <v>1880</v>
      </c>
      <c r="E1103" s="67" t="s">
        <v>4724</v>
      </c>
      <c r="F1103" s="62" t="s">
        <v>1850</v>
      </c>
      <c r="G1103" s="63" t="s">
        <v>74</v>
      </c>
      <c r="H1103" s="72">
        <v>3274.838709677419</v>
      </c>
      <c r="I1103" s="78">
        <v>0.19</v>
      </c>
      <c r="J1103" s="79">
        <f t="shared" si="51"/>
        <v>3897.0580645161285</v>
      </c>
    </row>
    <row r="1104" spans="1:10" ht="13" x14ac:dyDescent="0.25">
      <c r="A1104" s="60" t="s">
        <v>4725</v>
      </c>
      <c r="B1104" s="67" t="s">
        <v>4634</v>
      </c>
      <c r="C1104" s="80" t="s">
        <v>1880</v>
      </c>
      <c r="D1104" s="67" t="s">
        <v>1998</v>
      </c>
      <c r="E1104" s="67" t="s">
        <v>4726</v>
      </c>
      <c r="F1104" s="62" t="s">
        <v>1850</v>
      </c>
      <c r="G1104" s="63" t="s">
        <v>74</v>
      </c>
      <c r="H1104" s="72">
        <v>30310.967741935485</v>
      </c>
      <c r="I1104" s="78">
        <v>0.19</v>
      </c>
      <c r="J1104" s="79">
        <f t="shared" si="51"/>
        <v>36070.051612903226</v>
      </c>
    </row>
    <row r="1105" spans="1:10" ht="13" x14ac:dyDescent="0.25">
      <c r="A1105" s="60" t="s">
        <v>4727</v>
      </c>
      <c r="B1105" s="67" t="s">
        <v>4634</v>
      </c>
      <c r="C1105" s="80" t="s">
        <v>1880</v>
      </c>
      <c r="D1105" s="67" t="s">
        <v>1998</v>
      </c>
      <c r="E1105" s="67" t="s">
        <v>4728</v>
      </c>
      <c r="F1105" s="62" t="s">
        <v>1850</v>
      </c>
      <c r="G1105" s="63" t="s">
        <v>74</v>
      </c>
      <c r="H1105" s="72">
        <v>116664.51612903226</v>
      </c>
      <c r="I1105" s="78">
        <v>0.19</v>
      </c>
      <c r="J1105" s="79">
        <f t="shared" si="51"/>
        <v>138830.77419354839</v>
      </c>
    </row>
    <row r="1106" spans="1:10" ht="13" x14ac:dyDescent="0.25">
      <c r="A1106" s="60" t="s">
        <v>4729</v>
      </c>
      <c r="B1106" s="67" t="s">
        <v>4634</v>
      </c>
      <c r="C1106" s="80" t="s">
        <v>1880</v>
      </c>
      <c r="D1106" s="67" t="s">
        <v>4730</v>
      </c>
      <c r="E1106" s="67" t="s">
        <v>4731</v>
      </c>
      <c r="F1106" s="62" t="s">
        <v>1850</v>
      </c>
      <c r="G1106" s="63" t="s">
        <v>74</v>
      </c>
      <c r="H1106" s="72">
        <v>79006.451612903227</v>
      </c>
      <c r="I1106" s="78">
        <v>0.19</v>
      </c>
      <c r="J1106" s="79">
        <f t="shared" si="51"/>
        <v>94017.677419354848</v>
      </c>
    </row>
    <row r="1107" spans="1:10" ht="13" x14ac:dyDescent="0.25">
      <c r="A1107" s="60" t="s">
        <v>4732</v>
      </c>
      <c r="B1107" s="67" t="s">
        <v>4634</v>
      </c>
      <c r="C1107" s="80" t="s">
        <v>1880</v>
      </c>
      <c r="D1107" s="67" t="s">
        <v>1998</v>
      </c>
      <c r="E1107" s="67" t="s">
        <v>4733</v>
      </c>
      <c r="F1107" s="62" t="s">
        <v>1850</v>
      </c>
      <c r="G1107" s="63" t="s">
        <v>74</v>
      </c>
      <c r="H1107" s="72">
        <v>70230.967741935485</v>
      </c>
      <c r="I1107" s="78">
        <v>0.19</v>
      </c>
      <c r="J1107" s="79">
        <f t="shared" si="51"/>
        <v>83574.851612903221</v>
      </c>
    </row>
    <row r="1108" spans="1:10" ht="13" x14ac:dyDescent="0.25">
      <c r="A1108" s="60" t="s">
        <v>4734</v>
      </c>
      <c r="B1108" s="67" t="s">
        <v>4634</v>
      </c>
      <c r="C1108" s="80" t="s">
        <v>1880</v>
      </c>
      <c r="D1108" s="67" t="s">
        <v>1850</v>
      </c>
      <c r="E1108" s="67" t="s">
        <v>4735</v>
      </c>
      <c r="F1108" s="62" t="s">
        <v>1850</v>
      </c>
      <c r="G1108" s="63" t="s">
        <v>74</v>
      </c>
      <c r="H1108" s="72">
        <v>6385.8064516129034</v>
      </c>
      <c r="I1108" s="78">
        <v>0.19</v>
      </c>
      <c r="J1108" s="79">
        <f t="shared" si="51"/>
        <v>7599.1096774193547</v>
      </c>
    </row>
    <row r="1109" spans="1:10" ht="13" x14ac:dyDescent="0.25">
      <c r="A1109" s="60" t="s">
        <v>4736</v>
      </c>
      <c r="B1109" s="67" t="s">
        <v>4634</v>
      </c>
      <c r="C1109" s="80" t="s">
        <v>1880</v>
      </c>
      <c r="D1109" s="67" t="s">
        <v>1998</v>
      </c>
      <c r="E1109" s="67" t="s">
        <v>4737</v>
      </c>
      <c r="F1109" s="62" t="s">
        <v>1850</v>
      </c>
      <c r="G1109" s="63" t="s">
        <v>74</v>
      </c>
      <c r="H1109" s="72">
        <v>2566.4516129032259</v>
      </c>
      <c r="I1109" s="78">
        <v>0.19</v>
      </c>
      <c r="J1109" s="79">
        <f t="shared" si="51"/>
        <v>3054.0774193548386</v>
      </c>
    </row>
    <row r="1110" spans="1:10" ht="13" x14ac:dyDescent="0.25">
      <c r="A1110" s="60" t="s">
        <v>4738</v>
      </c>
      <c r="B1110" s="67" t="s">
        <v>4634</v>
      </c>
      <c r="C1110" s="67" t="s">
        <v>3314</v>
      </c>
      <c r="D1110" s="67" t="s">
        <v>1998</v>
      </c>
      <c r="E1110" s="67" t="s">
        <v>4739</v>
      </c>
      <c r="F1110" s="62" t="s">
        <v>1850</v>
      </c>
      <c r="G1110" s="63" t="s">
        <v>74</v>
      </c>
      <c r="H1110" s="72">
        <v>2566.4516129032259</v>
      </c>
      <c r="I1110" s="78">
        <v>0.19</v>
      </c>
      <c r="J1110" s="79">
        <f t="shared" si="51"/>
        <v>3054.0774193548386</v>
      </c>
    </row>
    <row r="1111" spans="1:10" ht="13" x14ac:dyDescent="0.25">
      <c r="A1111" s="60" t="s">
        <v>4740</v>
      </c>
      <c r="B1111" s="67" t="s">
        <v>4634</v>
      </c>
      <c r="C1111" s="67" t="s">
        <v>1850</v>
      </c>
      <c r="D1111" s="67" t="s">
        <v>1850</v>
      </c>
      <c r="E1111" s="67" t="s">
        <v>4741</v>
      </c>
      <c r="F1111" s="62" t="s">
        <v>1850</v>
      </c>
      <c r="G1111" s="63" t="s">
        <v>74</v>
      </c>
      <c r="H1111" s="72">
        <v>151489.03225806452</v>
      </c>
      <c r="I1111" s="78">
        <v>0.19</v>
      </c>
      <c r="J1111" s="79">
        <f t="shared" si="51"/>
        <v>180271.94838709678</v>
      </c>
    </row>
    <row r="1112" spans="1:10" ht="13" x14ac:dyDescent="0.25">
      <c r="A1112" s="60" t="s">
        <v>4742</v>
      </c>
      <c r="B1112" s="67" t="s">
        <v>4634</v>
      </c>
      <c r="C1112" s="67" t="s">
        <v>3404</v>
      </c>
      <c r="D1112" s="67" t="s">
        <v>3434</v>
      </c>
      <c r="E1112" s="67" t="s">
        <v>4743</v>
      </c>
      <c r="F1112" s="62" t="s">
        <v>1850</v>
      </c>
      <c r="G1112" s="63" t="s">
        <v>74</v>
      </c>
      <c r="H1112" s="72">
        <v>266736.77419354836</v>
      </c>
      <c r="I1112" s="78">
        <v>0.19</v>
      </c>
      <c r="J1112" s="79">
        <f t="shared" si="51"/>
        <v>317416.76129032252</v>
      </c>
    </row>
    <row r="1113" spans="1:10" ht="13" x14ac:dyDescent="0.25">
      <c r="A1113" s="60" t="s">
        <v>4744</v>
      </c>
      <c r="B1113" s="67" t="s">
        <v>4634</v>
      </c>
      <c r="C1113" s="67" t="s">
        <v>1850</v>
      </c>
      <c r="D1113" s="67" t="s">
        <v>1850</v>
      </c>
      <c r="E1113" s="67" t="s">
        <v>4745</v>
      </c>
      <c r="F1113" s="62" t="s">
        <v>1850</v>
      </c>
      <c r="G1113" s="63" t="s">
        <v>74</v>
      </c>
      <c r="H1113" s="72">
        <v>1428.3870967741934</v>
      </c>
      <c r="I1113" s="78">
        <v>0.19</v>
      </c>
      <c r="J1113" s="79">
        <f t="shared" si="51"/>
        <v>1699.7806451612901</v>
      </c>
    </row>
    <row r="1114" spans="1:10" ht="26" x14ac:dyDescent="0.25">
      <c r="A1114" s="60" t="s">
        <v>4746</v>
      </c>
      <c r="B1114" s="67" t="s">
        <v>4747</v>
      </c>
      <c r="C1114" s="67" t="s">
        <v>4748</v>
      </c>
      <c r="D1114" s="67" t="s">
        <v>4749</v>
      </c>
      <c r="E1114" s="67" t="s">
        <v>4750</v>
      </c>
      <c r="F1114" s="62" t="s">
        <v>4749</v>
      </c>
      <c r="G1114" s="63" t="s">
        <v>74</v>
      </c>
      <c r="H1114" s="72">
        <v>140104.51612903224</v>
      </c>
      <c r="I1114" s="78">
        <v>0.19</v>
      </c>
      <c r="J1114" s="79">
        <f t="shared" si="51"/>
        <v>166724.37419354837</v>
      </c>
    </row>
    <row r="1115" spans="1:10" ht="13" x14ac:dyDescent="0.25">
      <c r="A1115" s="60" t="s">
        <v>4751</v>
      </c>
      <c r="B1115" s="67" t="s">
        <v>4747</v>
      </c>
      <c r="C1115" s="67" t="s">
        <v>3447</v>
      </c>
      <c r="D1115" s="67" t="s">
        <v>4752</v>
      </c>
      <c r="E1115" s="67" t="s">
        <v>4753</v>
      </c>
      <c r="F1115" s="62" t="s">
        <v>4752</v>
      </c>
      <c r="G1115" s="63" t="s">
        <v>74</v>
      </c>
      <c r="H1115" s="72">
        <v>457859.35483870964</v>
      </c>
      <c r="I1115" s="78">
        <v>0.19</v>
      </c>
      <c r="J1115" s="79">
        <f t="shared" si="51"/>
        <v>544852.63225806446</v>
      </c>
    </row>
    <row r="1116" spans="1:10" ht="13" x14ac:dyDescent="0.25">
      <c r="A1116" s="60" t="s">
        <v>4754</v>
      </c>
      <c r="B1116" s="67" t="s">
        <v>4747</v>
      </c>
      <c r="C1116" s="67" t="s">
        <v>3404</v>
      </c>
      <c r="D1116" s="67" t="s">
        <v>1850</v>
      </c>
      <c r="E1116" s="67" t="s">
        <v>4755</v>
      </c>
      <c r="F1116" s="62" t="s">
        <v>1850</v>
      </c>
      <c r="G1116" s="63" t="s">
        <v>74</v>
      </c>
      <c r="H1116" s="72">
        <v>140104.51612903224</v>
      </c>
      <c r="I1116" s="78">
        <v>0.19</v>
      </c>
      <c r="J1116" s="79">
        <f t="shared" si="51"/>
        <v>166724.37419354837</v>
      </c>
    </row>
    <row r="1117" spans="1:10" ht="13" x14ac:dyDescent="0.25">
      <c r="A1117" s="60" t="s">
        <v>4756</v>
      </c>
      <c r="B1117" s="67" t="s">
        <v>4747</v>
      </c>
      <c r="C1117" s="67" t="s">
        <v>1850</v>
      </c>
      <c r="D1117" s="67" t="s">
        <v>3843</v>
      </c>
      <c r="E1117" s="67" t="s">
        <v>4757</v>
      </c>
      <c r="F1117" s="62" t="s">
        <v>3843</v>
      </c>
      <c r="G1117" s="63" t="s">
        <v>74</v>
      </c>
      <c r="H1117" s="72">
        <v>497218.06451612903</v>
      </c>
      <c r="I1117" s="78">
        <v>0.19</v>
      </c>
      <c r="J1117" s="79">
        <f t="shared" si="51"/>
        <v>591689.4967741936</v>
      </c>
    </row>
    <row r="1118" spans="1:10" ht="13" x14ac:dyDescent="0.25">
      <c r="A1118" s="60" t="s">
        <v>4758</v>
      </c>
      <c r="B1118" s="67" t="s">
        <v>4759</v>
      </c>
      <c r="C1118" s="67" t="s">
        <v>1850</v>
      </c>
      <c r="D1118" s="67" t="s">
        <v>4760</v>
      </c>
      <c r="E1118" s="67" t="s">
        <v>4761</v>
      </c>
      <c r="F1118" s="62" t="s">
        <v>4760</v>
      </c>
      <c r="G1118" s="63" t="s">
        <v>74</v>
      </c>
      <c r="H1118" s="72">
        <v>17123.870967741936</v>
      </c>
      <c r="I1118" s="78">
        <v>0.19</v>
      </c>
      <c r="J1118" s="79">
        <f t="shared" si="51"/>
        <v>20377.406451612904</v>
      </c>
    </row>
    <row r="1119" spans="1:10" ht="13" x14ac:dyDescent="0.25">
      <c r="A1119" s="60" t="s">
        <v>4762</v>
      </c>
      <c r="B1119" s="67" t="s">
        <v>4763</v>
      </c>
      <c r="C1119" s="67" t="s">
        <v>1850</v>
      </c>
      <c r="D1119" s="67" t="s">
        <v>1850</v>
      </c>
      <c r="E1119" s="67" t="s">
        <v>4764</v>
      </c>
      <c r="F1119" s="62" t="s">
        <v>1850</v>
      </c>
      <c r="G1119" s="63" t="s">
        <v>74</v>
      </c>
      <c r="H1119" s="72">
        <v>625491.61290322582</v>
      </c>
      <c r="I1119" s="78">
        <v>0.19</v>
      </c>
      <c r="J1119" s="79">
        <f t="shared" si="51"/>
        <v>744335.01935483876</v>
      </c>
    </row>
    <row r="1120" spans="1:10" ht="13" x14ac:dyDescent="0.25">
      <c r="A1120" s="60" t="s">
        <v>4765</v>
      </c>
      <c r="B1120" s="67" t="s">
        <v>4766</v>
      </c>
      <c r="C1120" s="67" t="s">
        <v>1850</v>
      </c>
      <c r="D1120" s="67" t="s">
        <v>1850</v>
      </c>
      <c r="E1120" s="67" t="s">
        <v>4767</v>
      </c>
      <c r="F1120" s="62" t="s">
        <v>1850</v>
      </c>
      <c r="G1120" s="63" t="s">
        <v>74</v>
      </c>
      <c r="H1120" s="72">
        <v>1778401.2903225806</v>
      </c>
      <c r="I1120" s="78">
        <v>0.19</v>
      </c>
      <c r="J1120" s="79">
        <f t="shared" si="51"/>
        <v>2116297.5354838711</v>
      </c>
    </row>
    <row r="1121" spans="1:10" ht="13" x14ac:dyDescent="0.25">
      <c r="A1121" s="60" t="s">
        <v>4768</v>
      </c>
      <c r="B1121" s="67" t="s">
        <v>4769</v>
      </c>
      <c r="C1121" s="67" t="s">
        <v>1850</v>
      </c>
      <c r="D1121" s="67" t="s">
        <v>1850</v>
      </c>
      <c r="E1121" s="67" t="s">
        <v>4770</v>
      </c>
      <c r="F1121" s="81" t="s">
        <v>1880</v>
      </c>
      <c r="G1121" s="63" t="s">
        <v>74</v>
      </c>
      <c r="H1121" s="72">
        <v>54664.516129032258</v>
      </c>
      <c r="I1121" s="78">
        <v>0.19</v>
      </c>
      <c r="J1121" s="79">
        <f t="shared" si="51"/>
        <v>65050.774193548386</v>
      </c>
    </row>
    <row r="1122" spans="1:10" ht="13" x14ac:dyDescent="0.25">
      <c r="A1122" s="60" t="s">
        <v>4771</v>
      </c>
      <c r="B1122" s="67" t="s">
        <v>4769</v>
      </c>
      <c r="C1122" s="67" t="s">
        <v>1850</v>
      </c>
      <c r="D1122" s="67" t="s">
        <v>1850</v>
      </c>
      <c r="E1122" s="67" t="s">
        <v>4772</v>
      </c>
      <c r="F1122" s="62" t="s">
        <v>2304</v>
      </c>
      <c r="G1122" s="63" t="s">
        <v>74</v>
      </c>
      <c r="H1122" s="72">
        <v>174856.77419354839</v>
      </c>
      <c r="I1122" s="78">
        <v>0.19</v>
      </c>
      <c r="J1122" s="79">
        <f t="shared" si="51"/>
        <v>208079.5612903226</v>
      </c>
    </row>
    <row r="1123" spans="1:10" ht="26" x14ac:dyDescent="0.25">
      <c r="A1123" s="60" t="s">
        <v>4773</v>
      </c>
      <c r="B1123" s="67" t="s">
        <v>4769</v>
      </c>
      <c r="C1123" s="67" t="s">
        <v>1850</v>
      </c>
      <c r="D1123" s="67" t="s">
        <v>1850</v>
      </c>
      <c r="E1123" s="67" t="s">
        <v>4774</v>
      </c>
      <c r="F1123" s="62" t="s">
        <v>1850</v>
      </c>
      <c r="G1123" s="63" t="s">
        <v>74</v>
      </c>
      <c r="H1123" s="72">
        <v>79298.06451612903</v>
      </c>
      <c r="I1123" s="78">
        <v>0.19</v>
      </c>
      <c r="J1123" s="79">
        <f t="shared" si="51"/>
        <v>94364.696774193551</v>
      </c>
    </row>
    <row r="1124" spans="1:10" ht="26" x14ac:dyDescent="0.25">
      <c r="A1124" s="60" t="s">
        <v>4775</v>
      </c>
      <c r="B1124" s="67" t="s">
        <v>4769</v>
      </c>
      <c r="C1124" s="67" t="s">
        <v>1850</v>
      </c>
      <c r="D1124" s="67" t="s">
        <v>1850</v>
      </c>
      <c r="E1124" s="67" t="s">
        <v>4776</v>
      </c>
      <c r="F1124" s="62" t="s">
        <v>1850</v>
      </c>
      <c r="G1124" s="63" t="s">
        <v>74</v>
      </c>
      <c r="H1124" s="72">
        <v>86087.741935483864</v>
      </c>
      <c r="I1124" s="78">
        <v>0.19</v>
      </c>
      <c r="J1124" s="79">
        <f t="shared" si="51"/>
        <v>102444.41290322581</v>
      </c>
    </row>
    <row r="1125" spans="1:10" ht="13" x14ac:dyDescent="0.25">
      <c r="A1125" s="60" t="s">
        <v>4777</v>
      </c>
      <c r="B1125" s="67" t="s">
        <v>4769</v>
      </c>
      <c r="C1125" s="67" t="s">
        <v>1850</v>
      </c>
      <c r="D1125" s="67" t="s">
        <v>1850</v>
      </c>
      <c r="E1125" s="67" t="s">
        <v>4778</v>
      </c>
      <c r="F1125" s="62" t="s">
        <v>1850</v>
      </c>
      <c r="G1125" s="63" t="s">
        <v>74</v>
      </c>
      <c r="H1125" s="72">
        <v>31436.129032258064</v>
      </c>
      <c r="I1125" s="78">
        <v>0.19</v>
      </c>
      <c r="J1125" s="79">
        <f t="shared" si="51"/>
        <v>37408.993548387094</v>
      </c>
    </row>
    <row r="1126" spans="1:10" ht="13" x14ac:dyDescent="0.25">
      <c r="A1126" s="60" t="s">
        <v>4779</v>
      </c>
      <c r="B1126" s="67" t="s">
        <v>4769</v>
      </c>
      <c r="C1126" s="67" t="s">
        <v>1850</v>
      </c>
      <c r="D1126" s="67" t="s">
        <v>1850</v>
      </c>
      <c r="E1126" s="67" t="s">
        <v>4780</v>
      </c>
      <c r="F1126" s="62" t="s">
        <v>1850</v>
      </c>
      <c r="G1126" s="63" t="s">
        <v>74</v>
      </c>
      <c r="H1126" s="72">
        <v>55082.580645161288</v>
      </c>
      <c r="I1126" s="78">
        <v>0.19</v>
      </c>
      <c r="J1126" s="79">
        <f t="shared" si="51"/>
        <v>65548.270967741933</v>
      </c>
    </row>
    <row r="1127" spans="1:10" ht="13" x14ac:dyDescent="0.25">
      <c r="A1127" s="60" t="s">
        <v>4781</v>
      </c>
      <c r="B1127" s="67" t="s">
        <v>4769</v>
      </c>
      <c r="C1127" s="67" t="s">
        <v>1850</v>
      </c>
      <c r="D1127" s="67" t="s">
        <v>4782</v>
      </c>
      <c r="E1127" s="67" t="s">
        <v>4783</v>
      </c>
      <c r="F1127" s="81" t="s">
        <v>1880</v>
      </c>
      <c r="G1127" s="63" t="s">
        <v>74</v>
      </c>
      <c r="H1127" s="72">
        <v>16994.83870967742</v>
      </c>
      <c r="I1127" s="78">
        <v>0.19</v>
      </c>
      <c r="J1127" s="79">
        <f t="shared" si="51"/>
        <v>20223.858064516131</v>
      </c>
    </row>
    <row r="1128" spans="1:10" ht="26" x14ac:dyDescent="0.25">
      <c r="A1128" s="60" t="s">
        <v>4784</v>
      </c>
      <c r="B1128" s="67" t="s">
        <v>4769</v>
      </c>
      <c r="C1128" s="67" t="s">
        <v>4785</v>
      </c>
      <c r="D1128" s="67" t="s">
        <v>4786</v>
      </c>
      <c r="E1128" s="67" t="s">
        <v>4787</v>
      </c>
      <c r="F1128" s="81" t="s">
        <v>1880</v>
      </c>
      <c r="G1128" s="63" t="s">
        <v>74</v>
      </c>
      <c r="H1128" s="72">
        <v>46307.096774193546</v>
      </c>
      <c r="I1128" s="78">
        <v>0.19</v>
      </c>
      <c r="J1128" s="79">
        <f t="shared" si="51"/>
        <v>55105.445161290321</v>
      </c>
    </row>
    <row r="1129" spans="1:10" ht="13" x14ac:dyDescent="0.25">
      <c r="A1129" s="60" t="s">
        <v>4788</v>
      </c>
      <c r="B1129" s="67" t="s">
        <v>4769</v>
      </c>
      <c r="C1129" s="67" t="s">
        <v>1850</v>
      </c>
      <c r="D1129" s="67" t="s">
        <v>1850</v>
      </c>
      <c r="E1129" s="67" t="s">
        <v>4789</v>
      </c>
      <c r="F1129" s="62" t="s">
        <v>1850</v>
      </c>
      <c r="G1129" s="63" t="s">
        <v>74</v>
      </c>
      <c r="H1129" s="72">
        <v>15590.967741935483</v>
      </c>
      <c r="I1129" s="78">
        <v>0.19</v>
      </c>
      <c r="J1129" s="79">
        <f t="shared" si="51"/>
        <v>18553.251612903223</v>
      </c>
    </row>
    <row r="1130" spans="1:10" ht="13" x14ac:dyDescent="0.25">
      <c r="A1130" s="60" t="s">
        <v>4790</v>
      </c>
      <c r="B1130" s="67" t="s">
        <v>4769</v>
      </c>
      <c r="C1130" s="67" t="s">
        <v>1850</v>
      </c>
      <c r="D1130" s="67" t="s">
        <v>1850</v>
      </c>
      <c r="E1130" s="67" t="s">
        <v>4791</v>
      </c>
      <c r="F1130" s="62" t="s">
        <v>1850</v>
      </c>
      <c r="G1130" s="63" t="s">
        <v>74</v>
      </c>
      <c r="H1130" s="72">
        <v>21952.258064516129</v>
      </c>
      <c r="I1130" s="78">
        <v>0.19</v>
      </c>
      <c r="J1130" s="79">
        <f t="shared" si="51"/>
        <v>26123.187096774192</v>
      </c>
    </row>
    <row r="1131" spans="1:10" ht="26" x14ac:dyDescent="0.25">
      <c r="A1131" s="60" t="s">
        <v>4792</v>
      </c>
      <c r="B1131" s="67" t="s">
        <v>4769</v>
      </c>
      <c r="C1131" s="67" t="s">
        <v>1850</v>
      </c>
      <c r="D1131" s="67" t="s">
        <v>1850</v>
      </c>
      <c r="E1131" s="67" t="s">
        <v>4793</v>
      </c>
      <c r="F1131" s="62" t="s">
        <v>4794</v>
      </c>
      <c r="G1131" s="63" t="s">
        <v>74</v>
      </c>
      <c r="H1131" s="72">
        <v>427836.12903225806</v>
      </c>
      <c r="I1131" s="78">
        <v>0.19</v>
      </c>
      <c r="J1131" s="79">
        <f t="shared" si="51"/>
        <v>509124.99354838708</v>
      </c>
    </row>
    <row r="1132" spans="1:10" ht="26" x14ac:dyDescent="0.25">
      <c r="A1132" s="60" t="s">
        <v>4795</v>
      </c>
      <c r="B1132" s="67" t="s">
        <v>4769</v>
      </c>
      <c r="C1132" s="67" t="s">
        <v>4796</v>
      </c>
      <c r="D1132" s="67" t="s">
        <v>1850</v>
      </c>
      <c r="E1132" s="67" t="s">
        <v>4797</v>
      </c>
      <c r="F1132" s="62" t="s">
        <v>4794</v>
      </c>
      <c r="G1132" s="63" t="s">
        <v>74</v>
      </c>
      <c r="H1132" s="72">
        <v>1008704.5161290322</v>
      </c>
      <c r="I1132" s="78">
        <v>0.19</v>
      </c>
      <c r="J1132" s="79">
        <f t="shared" si="51"/>
        <v>1200358.3741935485</v>
      </c>
    </row>
    <row r="1133" spans="1:10" ht="13" x14ac:dyDescent="0.25">
      <c r="A1133" s="60" t="s">
        <v>4798</v>
      </c>
      <c r="B1133" s="67" t="s">
        <v>4769</v>
      </c>
      <c r="C1133" s="67" t="s">
        <v>4799</v>
      </c>
      <c r="D1133" s="80" t="s">
        <v>1880</v>
      </c>
      <c r="E1133" s="67" t="s">
        <v>4800</v>
      </c>
      <c r="F1133" s="62" t="s">
        <v>4801</v>
      </c>
      <c r="G1133" s="63" t="s">
        <v>74</v>
      </c>
      <c r="H1133" s="72">
        <v>4260015.4838709673</v>
      </c>
      <c r="I1133" s="78">
        <v>0.19</v>
      </c>
      <c r="J1133" s="79">
        <f t="shared" si="51"/>
        <v>5069418.4258064516</v>
      </c>
    </row>
    <row r="1134" spans="1:10" ht="13" x14ac:dyDescent="0.25">
      <c r="A1134" s="60" t="s">
        <v>4802</v>
      </c>
      <c r="B1134" s="67" t="s">
        <v>4769</v>
      </c>
      <c r="C1134" s="67" t="s">
        <v>4803</v>
      </c>
      <c r="D1134" s="67" t="s">
        <v>4804</v>
      </c>
      <c r="E1134" s="67" t="s">
        <v>4805</v>
      </c>
      <c r="F1134" s="81" t="s">
        <v>1880</v>
      </c>
      <c r="G1134" s="63" t="s">
        <v>74</v>
      </c>
      <c r="H1134" s="72">
        <v>358895.48387096776</v>
      </c>
      <c r="I1134" s="78">
        <v>0.19</v>
      </c>
      <c r="J1134" s="79">
        <f t="shared" si="51"/>
        <v>427085.62580645166</v>
      </c>
    </row>
    <row r="1135" spans="1:10" ht="39" x14ac:dyDescent="0.25">
      <c r="A1135" s="60" t="s">
        <v>4806</v>
      </c>
      <c r="B1135" s="67" t="s">
        <v>4769</v>
      </c>
      <c r="C1135" s="67" t="s">
        <v>4807</v>
      </c>
      <c r="D1135" s="67" t="s">
        <v>1850</v>
      </c>
      <c r="E1135" s="67" t="s">
        <v>4808</v>
      </c>
      <c r="F1135" s="62" t="s">
        <v>2175</v>
      </c>
      <c r="G1135" s="63" t="s">
        <v>74</v>
      </c>
      <c r="H1135" s="72">
        <v>421615.48387096776</v>
      </c>
      <c r="I1135" s="78">
        <v>0.19</v>
      </c>
      <c r="J1135" s="79">
        <f t="shared" si="51"/>
        <v>501722.42580645165</v>
      </c>
    </row>
    <row r="1136" spans="1:10" ht="13" x14ac:dyDescent="0.25">
      <c r="A1136" s="60" t="s">
        <v>4809</v>
      </c>
      <c r="B1136" s="67" t="s">
        <v>4769</v>
      </c>
      <c r="C1136" s="67" t="s">
        <v>1850</v>
      </c>
      <c r="D1136" s="67" t="s">
        <v>1850</v>
      </c>
      <c r="E1136" s="67" t="s">
        <v>4810</v>
      </c>
      <c r="F1136" s="62" t="s">
        <v>1850</v>
      </c>
      <c r="G1136" s="63" t="s">
        <v>74</v>
      </c>
      <c r="H1136" s="72">
        <v>25214.193548387095</v>
      </c>
      <c r="I1136" s="78">
        <v>0.19</v>
      </c>
      <c r="J1136" s="79">
        <f t="shared" si="51"/>
        <v>30004.890322580643</v>
      </c>
    </row>
    <row r="1137" spans="1:10" ht="39" x14ac:dyDescent="0.25">
      <c r="A1137" s="60" t="s">
        <v>4811</v>
      </c>
      <c r="B1137" s="67" t="s">
        <v>4769</v>
      </c>
      <c r="C1137" s="67" t="s">
        <v>1850</v>
      </c>
      <c r="D1137" s="67" t="s">
        <v>1850</v>
      </c>
      <c r="E1137" s="67" t="s">
        <v>4812</v>
      </c>
      <c r="F1137" s="62" t="s">
        <v>4794</v>
      </c>
      <c r="G1137" s="63" t="s">
        <v>74</v>
      </c>
      <c r="H1137" s="72">
        <v>43473.548387096773</v>
      </c>
      <c r="I1137" s="78">
        <v>0.19</v>
      </c>
      <c r="J1137" s="79">
        <f t="shared" si="51"/>
        <v>51733.522580645164</v>
      </c>
    </row>
    <row r="1138" spans="1:10" ht="13" x14ac:dyDescent="0.25">
      <c r="A1138" s="60" t="s">
        <v>4813</v>
      </c>
      <c r="B1138" s="67" t="s">
        <v>4769</v>
      </c>
      <c r="C1138" s="67" t="s">
        <v>1850</v>
      </c>
      <c r="D1138" s="67" t="s">
        <v>1850</v>
      </c>
      <c r="E1138" s="67" t="s">
        <v>4814</v>
      </c>
      <c r="F1138" s="62" t="s">
        <v>1850</v>
      </c>
      <c r="G1138" s="63" t="s">
        <v>74</v>
      </c>
      <c r="H1138" s="72">
        <v>15730.322580645161</v>
      </c>
      <c r="I1138" s="78">
        <v>0.19</v>
      </c>
      <c r="J1138" s="79">
        <f t="shared" si="51"/>
        <v>18719.083870967741</v>
      </c>
    </row>
    <row r="1139" spans="1:10" ht="26" x14ac:dyDescent="0.25">
      <c r="A1139" s="60" t="s">
        <v>4815</v>
      </c>
      <c r="B1139" s="67" t="s">
        <v>4769</v>
      </c>
      <c r="C1139" s="67" t="s">
        <v>1850</v>
      </c>
      <c r="D1139" s="67" t="s">
        <v>1850</v>
      </c>
      <c r="E1139" s="67" t="s">
        <v>4816</v>
      </c>
      <c r="F1139" s="62" t="s">
        <v>4794</v>
      </c>
      <c r="G1139" s="63" t="s">
        <v>74</v>
      </c>
      <c r="H1139" s="72">
        <v>3123.8709677419356</v>
      </c>
      <c r="I1139" s="78">
        <v>0.19</v>
      </c>
      <c r="J1139" s="79">
        <f t="shared" si="51"/>
        <v>3717.4064516129033</v>
      </c>
    </row>
    <row r="1140" spans="1:10" ht="13" x14ac:dyDescent="0.25">
      <c r="A1140" s="60" t="s">
        <v>4817</v>
      </c>
      <c r="B1140" s="67" t="s">
        <v>4769</v>
      </c>
      <c r="C1140" s="67" t="s">
        <v>1850</v>
      </c>
      <c r="D1140" s="67" t="s">
        <v>1850</v>
      </c>
      <c r="E1140" s="67" t="s">
        <v>4818</v>
      </c>
      <c r="F1140" s="62" t="s">
        <v>1850</v>
      </c>
      <c r="G1140" s="63" t="s">
        <v>74</v>
      </c>
      <c r="H1140" s="72">
        <v>11190.967741935483</v>
      </c>
      <c r="I1140" s="78">
        <v>0.19</v>
      </c>
      <c r="J1140" s="79">
        <f t="shared" si="51"/>
        <v>13317.251612903225</v>
      </c>
    </row>
    <row r="1141" spans="1:10" ht="13" x14ac:dyDescent="0.25">
      <c r="A1141" s="60" t="s">
        <v>4819</v>
      </c>
      <c r="B1141" s="67" t="s">
        <v>4769</v>
      </c>
      <c r="C1141" s="67" t="s">
        <v>1850</v>
      </c>
      <c r="D1141" s="67" t="s">
        <v>1850</v>
      </c>
      <c r="E1141" s="67" t="s">
        <v>4820</v>
      </c>
      <c r="F1141" s="62" t="s">
        <v>1850</v>
      </c>
      <c r="G1141" s="63" t="s">
        <v>74</v>
      </c>
      <c r="H1141" s="72">
        <v>54374.193548387098</v>
      </c>
      <c r="I1141" s="78">
        <v>0.19</v>
      </c>
      <c r="J1141" s="79">
        <f t="shared" si="51"/>
        <v>64705.290322580651</v>
      </c>
    </row>
    <row r="1142" spans="1:10" ht="13" x14ac:dyDescent="0.25">
      <c r="A1142" s="60" t="s">
        <v>4821</v>
      </c>
      <c r="B1142" s="67" t="s">
        <v>4769</v>
      </c>
      <c r="C1142" s="67" t="s">
        <v>1850</v>
      </c>
      <c r="D1142" s="67" t="s">
        <v>1850</v>
      </c>
      <c r="E1142" s="67" t="s">
        <v>4822</v>
      </c>
      <c r="F1142" s="62" t="s">
        <v>1850</v>
      </c>
      <c r="G1142" s="63" t="s">
        <v>74</v>
      </c>
      <c r="H1142" s="72">
        <v>55082.580645161288</v>
      </c>
      <c r="I1142" s="78">
        <v>0.19</v>
      </c>
      <c r="J1142" s="79">
        <f t="shared" si="51"/>
        <v>65548.270967741933</v>
      </c>
    </row>
    <row r="1143" spans="1:10" ht="13" x14ac:dyDescent="0.25">
      <c r="A1143" s="60" t="s">
        <v>4823</v>
      </c>
      <c r="B1143" s="67" t="s">
        <v>4769</v>
      </c>
      <c r="C1143" s="67" t="s">
        <v>1850</v>
      </c>
      <c r="D1143" s="67" t="s">
        <v>1850</v>
      </c>
      <c r="E1143" s="67" t="s">
        <v>4824</v>
      </c>
      <c r="F1143" s="62" t="s">
        <v>1850</v>
      </c>
      <c r="G1143" s="63" t="s">
        <v>74</v>
      </c>
      <c r="H1143" s="72">
        <v>29880</v>
      </c>
      <c r="I1143" s="78">
        <v>0.19</v>
      </c>
      <c r="J1143" s="79">
        <f t="shared" si="51"/>
        <v>35557.199999999997</v>
      </c>
    </row>
    <row r="1144" spans="1:10" ht="26" x14ac:dyDescent="0.25">
      <c r="A1144" s="60" t="s">
        <v>4825</v>
      </c>
      <c r="B1144" s="67" t="s">
        <v>4769</v>
      </c>
      <c r="C1144" s="67" t="s">
        <v>1850</v>
      </c>
      <c r="D1144" s="67" t="s">
        <v>1850</v>
      </c>
      <c r="E1144" s="67" t="s">
        <v>4826</v>
      </c>
      <c r="F1144" s="62" t="s">
        <v>1850</v>
      </c>
      <c r="G1144" s="63" t="s">
        <v>74</v>
      </c>
      <c r="H1144" s="72">
        <v>55082.580645161288</v>
      </c>
      <c r="I1144" s="78">
        <v>0.19</v>
      </c>
      <c r="J1144" s="79">
        <f t="shared" si="51"/>
        <v>65548.270967741933</v>
      </c>
    </row>
    <row r="1145" spans="1:10" ht="13" x14ac:dyDescent="0.25">
      <c r="A1145" s="60" t="s">
        <v>4827</v>
      </c>
      <c r="B1145" s="67" t="s">
        <v>4769</v>
      </c>
      <c r="C1145" s="67" t="s">
        <v>1850</v>
      </c>
      <c r="D1145" s="67" t="s">
        <v>1850</v>
      </c>
      <c r="E1145" s="67" t="s">
        <v>4828</v>
      </c>
      <c r="F1145" s="62" t="s">
        <v>1850</v>
      </c>
      <c r="G1145" s="63" t="s">
        <v>74</v>
      </c>
      <c r="H1145" s="72">
        <v>11051.612903225807</v>
      </c>
      <c r="I1145" s="78">
        <v>0.19</v>
      </c>
      <c r="J1145" s="79">
        <f t="shared" ref="J1145:J1208" si="52">(H1145*I1145)+H1145</f>
        <v>13151.41935483871</v>
      </c>
    </row>
    <row r="1146" spans="1:10" ht="13" x14ac:dyDescent="0.25">
      <c r="A1146" s="60" t="s">
        <v>4829</v>
      </c>
      <c r="B1146" s="67" t="s">
        <v>4769</v>
      </c>
      <c r="C1146" s="67" t="s">
        <v>1850</v>
      </c>
      <c r="D1146" s="67" t="s">
        <v>1850</v>
      </c>
      <c r="E1146" s="67" t="s">
        <v>4830</v>
      </c>
      <c r="F1146" s="62" t="s">
        <v>2304</v>
      </c>
      <c r="G1146" s="63" t="s">
        <v>74</v>
      </c>
      <c r="H1146" s="72">
        <v>56776.774193548386</v>
      </c>
      <c r="I1146" s="78">
        <v>0.19</v>
      </c>
      <c r="J1146" s="79">
        <f t="shared" si="52"/>
        <v>67564.361290322588</v>
      </c>
    </row>
    <row r="1147" spans="1:10" ht="26" x14ac:dyDescent="0.25">
      <c r="A1147" s="60" t="s">
        <v>4831</v>
      </c>
      <c r="B1147" s="67" t="s">
        <v>4769</v>
      </c>
      <c r="C1147" s="67" t="s">
        <v>1850</v>
      </c>
      <c r="D1147" s="67" t="s">
        <v>1850</v>
      </c>
      <c r="E1147" s="67" t="s">
        <v>4832</v>
      </c>
      <c r="F1147" s="62" t="s">
        <v>4794</v>
      </c>
      <c r="G1147" s="63" t="s">
        <v>74</v>
      </c>
      <c r="H1147" s="72">
        <v>27339.354838709678</v>
      </c>
      <c r="I1147" s="78">
        <v>0.19</v>
      </c>
      <c r="J1147" s="79">
        <f t="shared" si="52"/>
        <v>32533.832258064518</v>
      </c>
    </row>
    <row r="1148" spans="1:10" ht="13" x14ac:dyDescent="0.25">
      <c r="A1148" s="60" t="s">
        <v>4833</v>
      </c>
      <c r="B1148" s="67" t="s">
        <v>4769</v>
      </c>
      <c r="C1148" s="67" t="s">
        <v>1850</v>
      </c>
      <c r="D1148" s="67" t="s">
        <v>1850</v>
      </c>
      <c r="E1148" s="67" t="s">
        <v>4834</v>
      </c>
      <c r="F1148" s="62" t="s">
        <v>1850</v>
      </c>
      <c r="G1148" s="63" t="s">
        <v>74</v>
      </c>
      <c r="H1148" s="72">
        <v>135492.90322580645</v>
      </c>
      <c r="I1148" s="78">
        <v>0.19</v>
      </c>
      <c r="J1148" s="79">
        <f t="shared" si="52"/>
        <v>161236.55483870968</v>
      </c>
    </row>
    <row r="1149" spans="1:10" ht="13" x14ac:dyDescent="0.25">
      <c r="A1149" s="60" t="s">
        <v>4835</v>
      </c>
      <c r="B1149" s="67" t="s">
        <v>4769</v>
      </c>
      <c r="C1149" s="67" t="s">
        <v>1850</v>
      </c>
      <c r="D1149" s="67" t="s">
        <v>1850</v>
      </c>
      <c r="E1149" s="67" t="s">
        <v>4836</v>
      </c>
      <c r="F1149" s="62" t="s">
        <v>1850</v>
      </c>
      <c r="G1149" s="63" t="s">
        <v>74</v>
      </c>
      <c r="H1149" s="72">
        <v>329305.80645161291</v>
      </c>
      <c r="I1149" s="78">
        <v>0.19</v>
      </c>
      <c r="J1149" s="79">
        <f t="shared" si="52"/>
        <v>391873.90967741935</v>
      </c>
    </row>
    <row r="1150" spans="1:10" ht="26" x14ac:dyDescent="0.25">
      <c r="A1150" s="60" t="s">
        <v>4837</v>
      </c>
      <c r="B1150" s="67" t="s">
        <v>4769</v>
      </c>
      <c r="C1150" s="67" t="s">
        <v>1850</v>
      </c>
      <c r="D1150" s="67" t="s">
        <v>1850</v>
      </c>
      <c r="E1150" s="67" t="s">
        <v>4838</v>
      </c>
      <c r="F1150" s="62" t="s">
        <v>4794</v>
      </c>
      <c r="G1150" s="63" t="s">
        <v>74</v>
      </c>
      <c r="H1150" s="72">
        <v>236009.03225806452</v>
      </c>
      <c r="I1150" s="78">
        <v>0.19</v>
      </c>
      <c r="J1150" s="79">
        <f t="shared" si="52"/>
        <v>280850.7483870968</v>
      </c>
    </row>
    <row r="1151" spans="1:10" ht="26" x14ac:dyDescent="0.25">
      <c r="A1151" s="60" t="s">
        <v>4839</v>
      </c>
      <c r="B1151" s="67" t="s">
        <v>4769</v>
      </c>
      <c r="C1151" s="67" t="s">
        <v>1850</v>
      </c>
      <c r="D1151" s="67" t="s">
        <v>1850</v>
      </c>
      <c r="E1151" s="67" t="s">
        <v>4840</v>
      </c>
      <c r="F1151" s="62" t="s">
        <v>4794</v>
      </c>
      <c r="G1151" s="63" t="s">
        <v>74</v>
      </c>
      <c r="H1151" s="72">
        <v>188589.67741935482</v>
      </c>
      <c r="I1151" s="78">
        <v>0.19</v>
      </c>
      <c r="J1151" s="79">
        <f t="shared" si="52"/>
        <v>224421.71612903223</v>
      </c>
    </row>
    <row r="1152" spans="1:10" ht="26" x14ac:dyDescent="0.25">
      <c r="A1152" s="60" t="s">
        <v>4841</v>
      </c>
      <c r="B1152" s="67" t="s">
        <v>4769</v>
      </c>
      <c r="C1152" s="67" t="s">
        <v>1850</v>
      </c>
      <c r="D1152" s="67" t="s">
        <v>1850</v>
      </c>
      <c r="E1152" s="67" t="s">
        <v>4842</v>
      </c>
      <c r="F1152" s="62" t="s">
        <v>4794</v>
      </c>
      <c r="G1152" s="63" t="s">
        <v>74</v>
      </c>
      <c r="H1152" s="72">
        <v>23659.354838709678</v>
      </c>
      <c r="I1152" s="78">
        <v>0.19</v>
      </c>
      <c r="J1152" s="79">
        <f t="shared" si="52"/>
        <v>28154.632258064517</v>
      </c>
    </row>
    <row r="1153" spans="1:10" ht="13" x14ac:dyDescent="0.25">
      <c r="A1153" s="60" t="s">
        <v>4843</v>
      </c>
      <c r="B1153" s="67" t="s">
        <v>4769</v>
      </c>
      <c r="C1153" s="67" t="s">
        <v>1850</v>
      </c>
      <c r="D1153" s="67" t="s">
        <v>1850</v>
      </c>
      <c r="E1153" s="67" t="s">
        <v>4844</v>
      </c>
      <c r="F1153" s="62" t="s">
        <v>1850</v>
      </c>
      <c r="G1153" s="63" t="s">
        <v>74</v>
      </c>
      <c r="H1153" s="72">
        <v>10912.258064516129</v>
      </c>
      <c r="I1153" s="78">
        <v>0.19</v>
      </c>
      <c r="J1153" s="79">
        <f t="shared" si="52"/>
        <v>12985.587096774194</v>
      </c>
    </row>
    <row r="1154" spans="1:10" ht="13" x14ac:dyDescent="0.25">
      <c r="A1154" s="60" t="s">
        <v>4845</v>
      </c>
      <c r="B1154" s="67" t="s">
        <v>4769</v>
      </c>
      <c r="C1154" s="67" t="s">
        <v>1906</v>
      </c>
      <c r="D1154" s="67" t="s">
        <v>1850</v>
      </c>
      <c r="E1154" s="67" t="s">
        <v>4846</v>
      </c>
      <c r="F1154" s="62" t="s">
        <v>2175</v>
      </c>
      <c r="G1154" s="63" t="s">
        <v>74</v>
      </c>
      <c r="H1154" s="72">
        <v>33989.677419354841</v>
      </c>
      <c r="I1154" s="78">
        <v>0.19</v>
      </c>
      <c r="J1154" s="79">
        <f t="shared" si="52"/>
        <v>40447.716129032262</v>
      </c>
    </row>
    <row r="1155" spans="1:10" ht="13" x14ac:dyDescent="0.25">
      <c r="A1155" s="60" t="s">
        <v>4847</v>
      </c>
      <c r="B1155" s="67" t="s">
        <v>4769</v>
      </c>
      <c r="C1155" s="67" t="s">
        <v>1850</v>
      </c>
      <c r="D1155" s="67" t="s">
        <v>1850</v>
      </c>
      <c r="E1155" s="67" t="s">
        <v>4848</v>
      </c>
      <c r="F1155" s="62" t="s">
        <v>1850</v>
      </c>
      <c r="G1155" s="63" t="s">
        <v>74</v>
      </c>
      <c r="H1155" s="72">
        <v>53526.451612903227</v>
      </c>
      <c r="I1155" s="78">
        <v>0.19</v>
      </c>
      <c r="J1155" s="79">
        <f t="shared" si="52"/>
        <v>63696.477419354836</v>
      </c>
    </row>
    <row r="1156" spans="1:10" ht="13" x14ac:dyDescent="0.25">
      <c r="A1156" s="60" t="s">
        <v>4849</v>
      </c>
      <c r="B1156" s="67" t="s">
        <v>4769</v>
      </c>
      <c r="C1156" s="67" t="s">
        <v>1850</v>
      </c>
      <c r="D1156" s="67" t="s">
        <v>1850</v>
      </c>
      <c r="E1156" s="67" t="s">
        <v>4850</v>
      </c>
      <c r="F1156" s="62" t="s">
        <v>2304</v>
      </c>
      <c r="G1156" s="63" t="s">
        <v>74</v>
      </c>
      <c r="H1156" s="72">
        <v>23507.096774193549</v>
      </c>
      <c r="I1156" s="78">
        <v>0.19</v>
      </c>
      <c r="J1156" s="79">
        <f t="shared" si="52"/>
        <v>27973.445161290325</v>
      </c>
    </row>
    <row r="1157" spans="1:10" ht="26" x14ac:dyDescent="0.25">
      <c r="A1157" s="60" t="s">
        <v>4851</v>
      </c>
      <c r="B1157" s="67" t="s">
        <v>4769</v>
      </c>
      <c r="C1157" s="67" t="s">
        <v>1850</v>
      </c>
      <c r="D1157" s="67" t="s">
        <v>1850</v>
      </c>
      <c r="E1157" s="67" t="s">
        <v>4852</v>
      </c>
      <c r="F1157" s="62" t="s">
        <v>4794</v>
      </c>
      <c r="G1157" s="63" t="s">
        <v>74</v>
      </c>
      <c r="H1157" s="72">
        <v>23798.709677419352</v>
      </c>
      <c r="I1157" s="78">
        <v>0.19</v>
      </c>
      <c r="J1157" s="79">
        <f t="shared" si="52"/>
        <v>28320.464516129028</v>
      </c>
    </row>
    <row r="1158" spans="1:10" ht="13" x14ac:dyDescent="0.25">
      <c r="A1158" s="60" t="s">
        <v>4853</v>
      </c>
      <c r="B1158" s="67" t="s">
        <v>4769</v>
      </c>
      <c r="C1158" s="67" t="s">
        <v>1850</v>
      </c>
      <c r="D1158" s="67" t="s">
        <v>1850</v>
      </c>
      <c r="E1158" s="67" t="s">
        <v>4854</v>
      </c>
      <c r="F1158" s="62" t="s">
        <v>4855</v>
      </c>
      <c r="G1158" s="63" t="s">
        <v>74</v>
      </c>
      <c r="H1158" s="72">
        <v>41210.322580645159</v>
      </c>
      <c r="I1158" s="78">
        <v>0.19</v>
      </c>
      <c r="J1158" s="79">
        <f t="shared" si="52"/>
        <v>49040.283870967738</v>
      </c>
    </row>
    <row r="1159" spans="1:10" ht="13" x14ac:dyDescent="0.25">
      <c r="A1159" s="60" t="s">
        <v>4856</v>
      </c>
      <c r="B1159" s="67" t="s">
        <v>4769</v>
      </c>
      <c r="C1159" s="67" t="s">
        <v>1850</v>
      </c>
      <c r="D1159" s="67" t="s">
        <v>1850</v>
      </c>
      <c r="E1159" s="67" t="s">
        <v>4857</v>
      </c>
      <c r="F1159" s="62" t="s">
        <v>1850</v>
      </c>
      <c r="G1159" s="63" t="s">
        <v>74</v>
      </c>
      <c r="H1159" s="72">
        <v>9926.4516129032254</v>
      </c>
      <c r="I1159" s="78">
        <v>0.19</v>
      </c>
      <c r="J1159" s="79">
        <f t="shared" si="52"/>
        <v>11812.477419354838</v>
      </c>
    </row>
    <row r="1160" spans="1:10" ht="13" x14ac:dyDescent="0.25">
      <c r="A1160" s="60" t="s">
        <v>4858</v>
      </c>
      <c r="B1160" s="67" t="s">
        <v>4769</v>
      </c>
      <c r="C1160" s="67" t="s">
        <v>4859</v>
      </c>
      <c r="D1160" s="67" t="s">
        <v>1850</v>
      </c>
      <c r="E1160" s="67" t="s">
        <v>4860</v>
      </c>
      <c r="F1160" s="62" t="s">
        <v>1850</v>
      </c>
      <c r="G1160" s="63" t="s">
        <v>74</v>
      </c>
      <c r="H1160" s="72">
        <v>45320</v>
      </c>
      <c r="I1160" s="78">
        <v>0.19</v>
      </c>
      <c r="J1160" s="79">
        <f t="shared" si="52"/>
        <v>53930.8</v>
      </c>
    </row>
    <row r="1161" spans="1:10" ht="13" x14ac:dyDescent="0.25">
      <c r="A1161" s="60" t="s">
        <v>4861</v>
      </c>
      <c r="B1161" s="67" t="s">
        <v>4769</v>
      </c>
      <c r="C1161" s="67" t="s">
        <v>1850</v>
      </c>
      <c r="D1161" s="67" t="s">
        <v>1850</v>
      </c>
      <c r="E1161" s="67" t="s">
        <v>4862</v>
      </c>
      <c r="F1161" s="62" t="s">
        <v>1850</v>
      </c>
      <c r="G1161" s="63" t="s">
        <v>74</v>
      </c>
      <c r="H1161" s="72">
        <v>25922.580645161288</v>
      </c>
      <c r="I1161" s="78">
        <v>0.19</v>
      </c>
      <c r="J1161" s="79">
        <f t="shared" si="52"/>
        <v>30847.870967741932</v>
      </c>
    </row>
    <row r="1162" spans="1:10" ht="13" x14ac:dyDescent="0.25">
      <c r="A1162" s="60" t="s">
        <v>4863</v>
      </c>
      <c r="B1162" s="67" t="s">
        <v>4769</v>
      </c>
      <c r="C1162" s="67" t="s">
        <v>1850</v>
      </c>
      <c r="D1162" s="67" t="s">
        <v>1850</v>
      </c>
      <c r="E1162" s="67" t="s">
        <v>4864</v>
      </c>
      <c r="F1162" s="81" t="s">
        <v>1880</v>
      </c>
      <c r="G1162" s="63" t="s">
        <v>74</v>
      </c>
      <c r="H1162" s="72">
        <v>100250.32258064515</v>
      </c>
      <c r="I1162" s="78">
        <v>0.19</v>
      </c>
      <c r="J1162" s="79">
        <f t="shared" si="52"/>
        <v>119297.88387096772</v>
      </c>
    </row>
    <row r="1163" spans="1:10" ht="13" x14ac:dyDescent="0.25">
      <c r="A1163" s="60" t="s">
        <v>4865</v>
      </c>
      <c r="B1163" s="67" t="s">
        <v>4769</v>
      </c>
      <c r="C1163" s="67" t="s">
        <v>1850</v>
      </c>
      <c r="D1163" s="67" t="s">
        <v>1850</v>
      </c>
      <c r="E1163" s="67" t="s">
        <v>4866</v>
      </c>
      <c r="F1163" s="62" t="s">
        <v>1850</v>
      </c>
      <c r="G1163" s="63" t="s">
        <v>74</v>
      </c>
      <c r="H1163" s="72">
        <v>13745.806451612903</v>
      </c>
      <c r="I1163" s="78">
        <v>0.19</v>
      </c>
      <c r="J1163" s="79">
        <f t="shared" si="52"/>
        <v>16357.509677419355</v>
      </c>
    </row>
    <row r="1164" spans="1:10" ht="13" x14ac:dyDescent="0.25">
      <c r="A1164" s="60" t="s">
        <v>4867</v>
      </c>
      <c r="B1164" s="67" t="s">
        <v>4769</v>
      </c>
      <c r="C1164" s="67" t="s">
        <v>1850</v>
      </c>
      <c r="D1164" s="67" t="s">
        <v>1850</v>
      </c>
      <c r="E1164" s="67" t="s">
        <v>4868</v>
      </c>
      <c r="F1164" s="62" t="s">
        <v>1850</v>
      </c>
      <c r="G1164" s="63" t="s">
        <v>74</v>
      </c>
      <c r="H1164" s="72">
        <v>92461.93548387097</v>
      </c>
      <c r="I1164" s="78">
        <v>0.19</v>
      </c>
      <c r="J1164" s="79">
        <f t="shared" si="52"/>
        <v>110029.70322580646</v>
      </c>
    </row>
    <row r="1165" spans="1:10" ht="13" x14ac:dyDescent="0.25">
      <c r="A1165" s="60" t="s">
        <v>4869</v>
      </c>
      <c r="B1165" s="67" t="s">
        <v>4769</v>
      </c>
      <c r="C1165" s="67" t="s">
        <v>1850</v>
      </c>
      <c r="D1165" s="67" t="s">
        <v>1850</v>
      </c>
      <c r="E1165" s="67" t="s">
        <v>4870</v>
      </c>
      <c r="F1165" s="81" t="s">
        <v>1880</v>
      </c>
      <c r="G1165" s="63" t="s">
        <v>74</v>
      </c>
      <c r="H1165" s="72">
        <v>87074.838709677424</v>
      </c>
      <c r="I1165" s="78">
        <v>0.19</v>
      </c>
      <c r="J1165" s="79">
        <f t="shared" si="52"/>
        <v>103619.05806451614</v>
      </c>
    </row>
    <row r="1166" spans="1:10" ht="39" x14ac:dyDescent="0.25">
      <c r="A1166" s="60" t="s">
        <v>4871</v>
      </c>
      <c r="B1166" s="67" t="s">
        <v>4769</v>
      </c>
      <c r="C1166" s="67" t="s">
        <v>1850</v>
      </c>
      <c r="D1166" s="67" t="s">
        <v>1850</v>
      </c>
      <c r="E1166" s="67" t="s">
        <v>4872</v>
      </c>
      <c r="F1166" s="62" t="s">
        <v>1850</v>
      </c>
      <c r="G1166" s="63" t="s">
        <v>74</v>
      </c>
      <c r="H1166" s="72">
        <v>5313876.1290322579</v>
      </c>
      <c r="I1166" s="78">
        <v>0.19</v>
      </c>
      <c r="J1166" s="79">
        <f t="shared" si="52"/>
        <v>6323512.5935483873</v>
      </c>
    </row>
    <row r="1167" spans="1:10" ht="26" x14ac:dyDescent="0.25">
      <c r="A1167" s="60" t="s">
        <v>4873</v>
      </c>
      <c r="B1167" s="67" t="s">
        <v>4769</v>
      </c>
      <c r="C1167" s="67" t="s">
        <v>1850</v>
      </c>
      <c r="D1167" s="67" t="s">
        <v>1850</v>
      </c>
      <c r="E1167" s="67" t="s">
        <v>4874</v>
      </c>
      <c r="F1167" s="62" t="s">
        <v>4794</v>
      </c>
      <c r="G1167" s="63" t="s">
        <v>74</v>
      </c>
      <c r="H1167" s="72">
        <v>5162816.7741935486</v>
      </c>
      <c r="I1167" s="78">
        <v>0.19</v>
      </c>
      <c r="J1167" s="79">
        <f t="shared" si="52"/>
        <v>6143751.9612903232</v>
      </c>
    </row>
    <row r="1168" spans="1:10" ht="13" x14ac:dyDescent="0.25">
      <c r="A1168" s="60" t="s">
        <v>4875</v>
      </c>
      <c r="B1168" s="67" t="s">
        <v>4769</v>
      </c>
      <c r="C1168" s="67" t="s">
        <v>3891</v>
      </c>
      <c r="D1168" s="67" t="s">
        <v>4876</v>
      </c>
      <c r="E1168" s="67" t="s">
        <v>4877</v>
      </c>
      <c r="F1168" s="62" t="s">
        <v>2175</v>
      </c>
      <c r="G1168" s="63" t="s">
        <v>74</v>
      </c>
      <c r="H1168" s="72">
        <v>72785.806451612894</v>
      </c>
      <c r="I1168" s="78">
        <v>0.19</v>
      </c>
      <c r="J1168" s="79">
        <f t="shared" si="52"/>
        <v>86615.109677419343</v>
      </c>
    </row>
    <row r="1169" spans="1:10" ht="26" x14ac:dyDescent="0.25">
      <c r="A1169" s="60" t="s">
        <v>4878</v>
      </c>
      <c r="B1169" s="67" t="s">
        <v>4769</v>
      </c>
      <c r="C1169" s="67" t="s">
        <v>1906</v>
      </c>
      <c r="D1169" s="67" t="s">
        <v>4879</v>
      </c>
      <c r="E1169" s="67" t="s">
        <v>4880</v>
      </c>
      <c r="F1169" s="62" t="s">
        <v>1850</v>
      </c>
      <c r="G1169" s="63" t="s">
        <v>74</v>
      </c>
      <c r="H1169" s="72">
        <v>4280690.3225806449</v>
      </c>
      <c r="I1169" s="78">
        <v>0.19</v>
      </c>
      <c r="J1169" s="79">
        <f t="shared" si="52"/>
        <v>5094021.4838709673</v>
      </c>
    </row>
    <row r="1170" spans="1:10" ht="13" x14ac:dyDescent="0.25">
      <c r="A1170" s="60" t="s">
        <v>4881</v>
      </c>
      <c r="B1170" s="67" t="s">
        <v>4769</v>
      </c>
      <c r="C1170" s="67" t="s">
        <v>1850</v>
      </c>
      <c r="D1170" s="67" t="s">
        <v>1850</v>
      </c>
      <c r="E1170" s="67" t="s">
        <v>4882</v>
      </c>
      <c r="F1170" s="62" t="s">
        <v>1850</v>
      </c>
      <c r="G1170" s="63" t="s">
        <v>74</v>
      </c>
      <c r="H1170" s="72">
        <v>2415.483870967742</v>
      </c>
      <c r="I1170" s="78">
        <v>0.19</v>
      </c>
      <c r="J1170" s="79">
        <f t="shared" si="52"/>
        <v>2874.425806451613</v>
      </c>
    </row>
    <row r="1171" spans="1:10" ht="13" x14ac:dyDescent="0.25">
      <c r="A1171" s="60" t="s">
        <v>4883</v>
      </c>
      <c r="B1171" s="67" t="s">
        <v>4769</v>
      </c>
      <c r="C1171" s="67" t="s">
        <v>1850</v>
      </c>
      <c r="D1171" s="67" t="s">
        <v>1850</v>
      </c>
      <c r="E1171" s="67" t="s">
        <v>4884</v>
      </c>
      <c r="F1171" s="62" t="s">
        <v>1850</v>
      </c>
      <c r="G1171" s="63" t="s">
        <v>74</v>
      </c>
      <c r="H1171" s="72">
        <v>17703.225806451614</v>
      </c>
      <c r="I1171" s="78">
        <v>0.19</v>
      </c>
      <c r="J1171" s="79">
        <f t="shared" si="52"/>
        <v>21066.83870967742</v>
      </c>
    </row>
    <row r="1172" spans="1:10" ht="26" x14ac:dyDescent="0.25">
      <c r="A1172" s="60" t="s">
        <v>4885</v>
      </c>
      <c r="B1172" s="67" t="s">
        <v>4769</v>
      </c>
      <c r="C1172" s="67" t="s">
        <v>1850</v>
      </c>
      <c r="D1172" s="67" t="s">
        <v>4886</v>
      </c>
      <c r="E1172" s="67" t="s">
        <v>4887</v>
      </c>
      <c r="F1172" s="62" t="s">
        <v>4888</v>
      </c>
      <c r="G1172" s="63" t="s">
        <v>74</v>
      </c>
      <c r="H1172" s="72">
        <v>82117.419354838712</v>
      </c>
      <c r="I1172" s="78">
        <v>0.19</v>
      </c>
      <c r="J1172" s="79">
        <f t="shared" si="52"/>
        <v>97719.729032258067</v>
      </c>
    </row>
    <row r="1173" spans="1:10" ht="13" x14ac:dyDescent="0.25">
      <c r="A1173" s="60" t="s">
        <v>4889</v>
      </c>
      <c r="B1173" s="67" t="s">
        <v>4769</v>
      </c>
      <c r="C1173" s="67" t="s">
        <v>1850</v>
      </c>
      <c r="D1173" s="67" t="s">
        <v>1850</v>
      </c>
      <c r="E1173" s="67" t="s">
        <v>4890</v>
      </c>
      <c r="F1173" s="62" t="s">
        <v>1850</v>
      </c>
      <c r="G1173" s="63" t="s">
        <v>74</v>
      </c>
      <c r="H1173" s="72">
        <v>84532.903225806454</v>
      </c>
      <c r="I1173" s="78">
        <v>0.19</v>
      </c>
      <c r="J1173" s="79">
        <f t="shared" si="52"/>
        <v>100594.15483870968</v>
      </c>
    </row>
    <row r="1174" spans="1:10" ht="13" x14ac:dyDescent="0.25">
      <c r="A1174" s="60" t="s">
        <v>4891</v>
      </c>
      <c r="B1174" s="67" t="s">
        <v>4769</v>
      </c>
      <c r="C1174" s="67" t="s">
        <v>1850</v>
      </c>
      <c r="D1174" s="67" t="s">
        <v>1850</v>
      </c>
      <c r="E1174" s="67" t="s">
        <v>4892</v>
      </c>
      <c r="F1174" s="62" t="s">
        <v>1850</v>
      </c>
      <c r="G1174" s="63" t="s">
        <v>74</v>
      </c>
      <c r="H1174" s="72">
        <v>53249.032258064515</v>
      </c>
      <c r="I1174" s="78">
        <v>0.19</v>
      </c>
      <c r="J1174" s="79">
        <f t="shared" si="52"/>
        <v>63366.348387096776</v>
      </c>
    </row>
    <row r="1175" spans="1:10" ht="13" x14ac:dyDescent="0.25">
      <c r="A1175" s="60" t="s">
        <v>4893</v>
      </c>
      <c r="B1175" s="67" t="s">
        <v>4769</v>
      </c>
      <c r="C1175" s="67" t="s">
        <v>1850</v>
      </c>
      <c r="D1175" s="67" t="s">
        <v>1850</v>
      </c>
      <c r="E1175" s="67" t="s">
        <v>4894</v>
      </c>
      <c r="F1175" s="62" t="s">
        <v>2175</v>
      </c>
      <c r="G1175" s="63" t="s">
        <v>74</v>
      </c>
      <c r="H1175" s="72">
        <v>212931.61290322579</v>
      </c>
      <c r="I1175" s="78">
        <v>0.19</v>
      </c>
      <c r="J1175" s="79">
        <f t="shared" si="52"/>
        <v>253388.61935483868</v>
      </c>
    </row>
    <row r="1176" spans="1:10" ht="26" x14ac:dyDescent="0.25">
      <c r="A1176" s="60" t="s">
        <v>4895</v>
      </c>
      <c r="B1176" s="67" t="s">
        <v>4769</v>
      </c>
      <c r="C1176" s="67" t="s">
        <v>1850</v>
      </c>
      <c r="D1176" s="67" t="s">
        <v>1850</v>
      </c>
      <c r="E1176" s="67" t="s">
        <v>4896</v>
      </c>
      <c r="F1176" s="62" t="s">
        <v>1850</v>
      </c>
      <c r="G1176" s="63" t="s">
        <v>74</v>
      </c>
      <c r="H1176" s="72">
        <v>312322.58064516127</v>
      </c>
      <c r="I1176" s="78">
        <v>0.19</v>
      </c>
      <c r="J1176" s="79">
        <f t="shared" si="52"/>
        <v>371663.87096774194</v>
      </c>
    </row>
    <row r="1177" spans="1:10" ht="26" x14ac:dyDescent="0.25">
      <c r="A1177" s="60" t="s">
        <v>4897</v>
      </c>
      <c r="B1177" s="67" t="s">
        <v>4769</v>
      </c>
      <c r="C1177" s="80" t="s">
        <v>1880</v>
      </c>
      <c r="D1177" s="67" t="s">
        <v>1850</v>
      </c>
      <c r="E1177" s="67" t="s">
        <v>4898</v>
      </c>
      <c r="F1177" s="62" t="s">
        <v>4794</v>
      </c>
      <c r="G1177" s="63" t="s">
        <v>74</v>
      </c>
      <c r="H1177" s="72">
        <v>1969825.8064516129</v>
      </c>
      <c r="I1177" s="78">
        <v>0.19</v>
      </c>
      <c r="J1177" s="79">
        <f t="shared" si="52"/>
        <v>2344092.7096774192</v>
      </c>
    </row>
    <row r="1178" spans="1:10" ht="26" x14ac:dyDescent="0.25">
      <c r="A1178" s="60" t="s">
        <v>4899</v>
      </c>
      <c r="B1178" s="67" t="s">
        <v>4769</v>
      </c>
      <c r="C1178" s="80" t="s">
        <v>1880</v>
      </c>
      <c r="D1178" s="67" t="s">
        <v>1850</v>
      </c>
      <c r="E1178" s="67" t="s">
        <v>4900</v>
      </c>
      <c r="F1178" s="62" t="s">
        <v>1850</v>
      </c>
      <c r="G1178" s="63" t="s">
        <v>74</v>
      </c>
      <c r="H1178" s="72">
        <v>4530419.3548387093</v>
      </c>
      <c r="I1178" s="78">
        <v>0.19</v>
      </c>
      <c r="J1178" s="79">
        <f t="shared" si="52"/>
        <v>5391199.0322580645</v>
      </c>
    </row>
    <row r="1179" spans="1:10" ht="39" x14ac:dyDescent="0.25">
      <c r="A1179" s="60" t="s">
        <v>4901</v>
      </c>
      <c r="B1179" s="67" t="s">
        <v>4769</v>
      </c>
      <c r="C1179" s="80" t="s">
        <v>1880</v>
      </c>
      <c r="D1179" s="67" t="s">
        <v>1850</v>
      </c>
      <c r="E1179" s="67" t="s">
        <v>4902</v>
      </c>
      <c r="F1179" s="62" t="s">
        <v>4794</v>
      </c>
      <c r="G1179" s="63" t="s">
        <v>74</v>
      </c>
      <c r="H1179" s="72">
        <v>737036.12903225806</v>
      </c>
      <c r="I1179" s="78">
        <v>0.19</v>
      </c>
      <c r="J1179" s="79">
        <f t="shared" si="52"/>
        <v>877072.99354838708</v>
      </c>
    </row>
    <row r="1180" spans="1:10" ht="13" x14ac:dyDescent="0.25">
      <c r="A1180" s="60" t="s">
        <v>4903</v>
      </c>
      <c r="B1180" s="67" t="s">
        <v>4769</v>
      </c>
      <c r="C1180" s="80" t="s">
        <v>1880</v>
      </c>
      <c r="D1180" s="67" t="s">
        <v>1850</v>
      </c>
      <c r="E1180" s="67" t="s">
        <v>4904</v>
      </c>
      <c r="F1180" s="62" t="s">
        <v>1850</v>
      </c>
      <c r="G1180" s="63" t="s">
        <v>74</v>
      </c>
      <c r="H1180" s="72">
        <v>403203.87096774194</v>
      </c>
      <c r="I1180" s="78">
        <v>0.19</v>
      </c>
      <c r="J1180" s="79">
        <f t="shared" si="52"/>
        <v>479812.6064516129</v>
      </c>
    </row>
    <row r="1181" spans="1:10" ht="26" x14ac:dyDescent="0.25">
      <c r="A1181" s="60" t="s">
        <v>4905</v>
      </c>
      <c r="B1181" s="67" t="s">
        <v>4769</v>
      </c>
      <c r="C1181" s="80" t="s">
        <v>1880</v>
      </c>
      <c r="D1181" s="67" t="s">
        <v>1850</v>
      </c>
      <c r="E1181" s="67" t="s">
        <v>4906</v>
      </c>
      <c r="F1181" s="62" t="s">
        <v>4794</v>
      </c>
      <c r="G1181" s="63" t="s">
        <v>74</v>
      </c>
      <c r="H1181" s="72">
        <v>338510.96774193546</v>
      </c>
      <c r="I1181" s="78">
        <v>0.19</v>
      </c>
      <c r="J1181" s="79">
        <f t="shared" si="52"/>
        <v>402828.05161290319</v>
      </c>
    </row>
    <row r="1182" spans="1:10" ht="13" x14ac:dyDescent="0.25">
      <c r="A1182" s="60" t="s">
        <v>4907</v>
      </c>
      <c r="B1182" s="67" t="s">
        <v>4769</v>
      </c>
      <c r="C1182" s="80" t="s">
        <v>1880</v>
      </c>
      <c r="D1182" s="67" t="s">
        <v>1850</v>
      </c>
      <c r="E1182" s="67" t="s">
        <v>4908</v>
      </c>
      <c r="F1182" s="81" t="s">
        <v>1880</v>
      </c>
      <c r="G1182" s="63" t="s">
        <v>74</v>
      </c>
      <c r="H1182" s="72">
        <v>223123.87096774194</v>
      </c>
      <c r="I1182" s="78">
        <v>0.19</v>
      </c>
      <c r="J1182" s="79">
        <f t="shared" si="52"/>
        <v>265517.40645161289</v>
      </c>
    </row>
    <row r="1183" spans="1:10" ht="26" x14ac:dyDescent="0.25">
      <c r="A1183" s="60" t="s">
        <v>4909</v>
      </c>
      <c r="B1183" s="67" t="s">
        <v>4769</v>
      </c>
      <c r="C1183" s="80" t="s">
        <v>1880</v>
      </c>
      <c r="D1183" s="67" t="s">
        <v>1850</v>
      </c>
      <c r="E1183" s="67" t="s">
        <v>4910</v>
      </c>
      <c r="F1183" s="62" t="s">
        <v>4794</v>
      </c>
      <c r="G1183" s="63" t="s">
        <v>74</v>
      </c>
      <c r="H1183" s="72">
        <v>406744.51612903224</v>
      </c>
      <c r="I1183" s="78">
        <v>0.19</v>
      </c>
      <c r="J1183" s="79">
        <f t="shared" si="52"/>
        <v>484025.97419354838</v>
      </c>
    </row>
    <row r="1184" spans="1:10" ht="26" x14ac:dyDescent="0.25">
      <c r="A1184" s="60" t="s">
        <v>4911</v>
      </c>
      <c r="B1184" s="67" t="s">
        <v>4769</v>
      </c>
      <c r="C1184" s="80" t="s">
        <v>1880</v>
      </c>
      <c r="D1184" s="67" t="s">
        <v>1850</v>
      </c>
      <c r="E1184" s="67" t="s">
        <v>4912</v>
      </c>
      <c r="F1184" s="62" t="s">
        <v>4794</v>
      </c>
      <c r="G1184" s="63" t="s">
        <v>74</v>
      </c>
      <c r="H1184" s="72">
        <v>253851.61290322579</v>
      </c>
      <c r="I1184" s="78">
        <v>0.19</v>
      </c>
      <c r="J1184" s="79">
        <f t="shared" si="52"/>
        <v>302083.41935483867</v>
      </c>
    </row>
    <row r="1185" spans="1:10" ht="26" x14ac:dyDescent="0.25">
      <c r="A1185" s="60" t="s">
        <v>4913</v>
      </c>
      <c r="B1185" s="67" t="s">
        <v>4769</v>
      </c>
      <c r="C1185" s="80" t="s">
        <v>1880</v>
      </c>
      <c r="D1185" s="80" t="s">
        <v>1880</v>
      </c>
      <c r="E1185" s="67" t="s">
        <v>4914</v>
      </c>
      <c r="F1185" s="81" t="s">
        <v>1880</v>
      </c>
      <c r="G1185" s="63" t="s">
        <v>74</v>
      </c>
      <c r="H1185" s="72">
        <v>265169.03225806449</v>
      </c>
      <c r="I1185" s="78">
        <v>0.19</v>
      </c>
      <c r="J1185" s="79">
        <f t="shared" si="52"/>
        <v>315551.14838709676</v>
      </c>
    </row>
    <row r="1186" spans="1:10" ht="13" x14ac:dyDescent="0.25">
      <c r="A1186" s="60" t="s">
        <v>4915</v>
      </c>
      <c r="B1186" s="67" t="s">
        <v>4769</v>
      </c>
      <c r="C1186" s="80" t="s">
        <v>1880</v>
      </c>
      <c r="D1186" s="67" t="s">
        <v>4916</v>
      </c>
      <c r="E1186" s="67" t="s">
        <v>4917</v>
      </c>
      <c r="F1186" s="81" t="s">
        <v>1880</v>
      </c>
      <c r="G1186" s="63" t="s">
        <v>74</v>
      </c>
      <c r="H1186" s="72">
        <v>2275762.5806451612</v>
      </c>
      <c r="I1186" s="78">
        <v>0.19</v>
      </c>
      <c r="J1186" s="79">
        <f t="shared" si="52"/>
        <v>2708157.4709677417</v>
      </c>
    </row>
    <row r="1187" spans="1:10" ht="13" x14ac:dyDescent="0.25">
      <c r="A1187" s="60" t="s">
        <v>4918</v>
      </c>
      <c r="B1187" s="67" t="s">
        <v>4769</v>
      </c>
      <c r="C1187" s="80" t="s">
        <v>1880</v>
      </c>
      <c r="D1187" s="67" t="s">
        <v>4919</v>
      </c>
      <c r="E1187" s="67" t="s">
        <v>4920</v>
      </c>
      <c r="F1187" s="62" t="s">
        <v>4921</v>
      </c>
      <c r="G1187" s="63" t="s">
        <v>74</v>
      </c>
      <c r="H1187" s="72">
        <v>541238.70967741939</v>
      </c>
      <c r="I1187" s="78">
        <v>0.19</v>
      </c>
      <c r="J1187" s="79">
        <f t="shared" si="52"/>
        <v>644074.06451612909</v>
      </c>
    </row>
    <row r="1188" spans="1:10" ht="13" x14ac:dyDescent="0.25">
      <c r="A1188" s="60" t="s">
        <v>4922</v>
      </c>
      <c r="B1188" s="67" t="s">
        <v>4769</v>
      </c>
      <c r="C1188" s="80" t="s">
        <v>1880</v>
      </c>
      <c r="D1188" s="67" t="s">
        <v>4923</v>
      </c>
      <c r="E1188" s="67" t="s">
        <v>4924</v>
      </c>
      <c r="F1188" s="81" t="s">
        <v>1880</v>
      </c>
      <c r="G1188" s="63" t="s">
        <v>74</v>
      </c>
      <c r="H1188" s="72">
        <v>954482.58064516122</v>
      </c>
      <c r="I1188" s="78">
        <v>0.19</v>
      </c>
      <c r="J1188" s="79">
        <f t="shared" si="52"/>
        <v>1135834.270967742</v>
      </c>
    </row>
    <row r="1189" spans="1:10" ht="26" x14ac:dyDescent="0.25">
      <c r="A1189" s="60" t="s">
        <v>4925</v>
      </c>
      <c r="B1189" s="67" t="s">
        <v>4769</v>
      </c>
      <c r="C1189" s="80" t="s">
        <v>1880</v>
      </c>
      <c r="D1189" s="67" t="s">
        <v>1850</v>
      </c>
      <c r="E1189" s="67" t="s">
        <v>4926</v>
      </c>
      <c r="F1189" s="62" t="s">
        <v>4794</v>
      </c>
      <c r="G1189" s="63" t="s">
        <v>74</v>
      </c>
      <c r="H1189" s="72">
        <v>478379.35483870964</v>
      </c>
      <c r="I1189" s="78">
        <v>0.19</v>
      </c>
      <c r="J1189" s="79">
        <f t="shared" si="52"/>
        <v>569271.43225806451</v>
      </c>
    </row>
    <row r="1190" spans="1:10" ht="26" x14ac:dyDescent="0.25">
      <c r="A1190" s="60" t="s">
        <v>4927</v>
      </c>
      <c r="B1190" s="67" t="s">
        <v>4769</v>
      </c>
      <c r="C1190" s="80" t="s">
        <v>1880</v>
      </c>
      <c r="D1190" s="67" t="s">
        <v>1850</v>
      </c>
      <c r="E1190" s="67" t="s">
        <v>4928</v>
      </c>
      <c r="F1190" s="62" t="s">
        <v>4794</v>
      </c>
      <c r="G1190" s="63" t="s">
        <v>74</v>
      </c>
      <c r="H1190" s="72">
        <v>232898.06451612903</v>
      </c>
      <c r="I1190" s="78">
        <v>0.19</v>
      </c>
      <c r="J1190" s="79">
        <f t="shared" si="52"/>
        <v>277148.69677419355</v>
      </c>
    </row>
    <row r="1191" spans="1:10" ht="13" x14ac:dyDescent="0.25">
      <c r="A1191" s="60" t="s">
        <v>4929</v>
      </c>
      <c r="B1191" s="67" t="s">
        <v>4769</v>
      </c>
      <c r="C1191" s="80" t="s">
        <v>1880</v>
      </c>
      <c r="D1191" s="67" t="s">
        <v>4930</v>
      </c>
      <c r="E1191" s="67" t="s">
        <v>4931</v>
      </c>
      <c r="F1191" s="81" t="s">
        <v>1880</v>
      </c>
      <c r="G1191" s="63" t="s">
        <v>74</v>
      </c>
      <c r="H1191" s="72">
        <v>313309.67741935485</v>
      </c>
      <c r="I1191" s="78">
        <v>0.19</v>
      </c>
      <c r="J1191" s="79">
        <f t="shared" si="52"/>
        <v>372838.51612903224</v>
      </c>
    </row>
    <row r="1192" spans="1:10" ht="26" x14ac:dyDescent="0.25">
      <c r="A1192" s="60" t="s">
        <v>4932</v>
      </c>
      <c r="B1192" s="67" t="s">
        <v>4769</v>
      </c>
      <c r="C1192" s="80" t="s">
        <v>1880</v>
      </c>
      <c r="D1192" s="67" t="s">
        <v>1850</v>
      </c>
      <c r="E1192" s="67" t="s">
        <v>4933</v>
      </c>
      <c r="F1192" s="62" t="s">
        <v>4794</v>
      </c>
      <c r="G1192" s="63" t="s">
        <v>74</v>
      </c>
      <c r="H1192" s="72">
        <v>41349.677419354841</v>
      </c>
      <c r="I1192" s="78">
        <v>0.19</v>
      </c>
      <c r="J1192" s="79">
        <f t="shared" si="52"/>
        <v>49206.116129032263</v>
      </c>
    </row>
    <row r="1193" spans="1:10" ht="13" x14ac:dyDescent="0.25">
      <c r="A1193" s="60" t="s">
        <v>4934</v>
      </c>
      <c r="B1193" s="67" t="s">
        <v>4769</v>
      </c>
      <c r="C1193" s="80" t="s">
        <v>1880</v>
      </c>
      <c r="D1193" s="67" t="s">
        <v>1998</v>
      </c>
      <c r="E1193" s="67" t="s">
        <v>4935</v>
      </c>
      <c r="F1193" s="62" t="s">
        <v>1850</v>
      </c>
      <c r="G1193" s="63" t="s">
        <v>74</v>
      </c>
      <c r="H1193" s="72">
        <v>233176.77419354839</v>
      </c>
      <c r="I1193" s="78">
        <v>0.19</v>
      </c>
      <c r="J1193" s="79">
        <f t="shared" si="52"/>
        <v>277480.36129032262</v>
      </c>
    </row>
    <row r="1194" spans="1:10" ht="13" x14ac:dyDescent="0.25">
      <c r="A1194" s="60" t="s">
        <v>4936</v>
      </c>
      <c r="B1194" s="67" t="s">
        <v>4769</v>
      </c>
      <c r="C1194" s="80" t="s">
        <v>1880</v>
      </c>
      <c r="D1194" s="67" t="s">
        <v>4937</v>
      </c>
      <c r="E1194" s="67" t="s">
        <v>4938</v>
      </c>
      <c r="F1194" s="81" t="s">
        <v>1880</v>
      </c>
      <c r="G1194" s="63" t="s">
        <v>74</v>
      </c>
      <c r="H1194" s="72">
        <v>2272930.3225806453</v>
      </c>
      <c r="I1194" s="78">
        <v>0.19</v>
      </c>
      <c r="J1194" s="79">
        <f t="shared" si="52"/>
        <v>2704787.0838709679</v>
      </c>
    </row>
    <row r="1195" spans="1:10" ht="13" x14ac:dyDescent="0.25">
      <c r="A1195" s="60" t="s">
        <v>4939</v>
      </c>
      <c r="B1195" s="67" t="s">
        <v>4769</v>
      </c>
      <c r="C1195" s="80" t="s">
        <v>1880</v>
      </c>
      <c r="D1195" s="67" t="s">
        <v>1850</v>
      </c>
      <c r="E1195" s="67" t="s">
        <v>4940</v>
      </c>
      <c r="F1195" s="62" t="s">
        <v>1850</v>
      </c>
      <c r="G1195" s="63" t="s">
        <v>74</v>
      </c>
      <c r="H1195" s="72">
        <v>56068.38709677419</v>
      </c>
      <c r="I1195" s="78">
        <v>0.19</v>
      </c>
      <c r="J1195" s="79">
        <f t="shared" si="52"/>
        <v>66721.380645161291</v>
      </c>
    </row>
    <row r="1196" spans="1:10" ht="13" x14ac:dyDescent="0.25">
      <c r="A1196" s="60" t="s">
        <v>4941</v>
      </c>
      <c r="B1196" s="67" t="s">
        <v>4769</v>
      </c>
      <c r="C1196" s="80" t="s">
        <v>1880</v>
      </c>
      <c r="D1196" s="67" t="s">
        <v>1850</v>
      </c>
      <c r="E1196" s="67" t="s">
        <v>4942</v>
      </c>
      <c r="F1196" s="81" t="s">
        <v>1880</v>
      </c>
      <c r="G1196" s="63" t="s">
        <v>74</v>
      </c>
      <c r="H1196" s="72">
        <v>16717.419354838708</v>
      </c>
      <c r="I1196" s="78">
        <v>0.19</v>
      </c>
      <c r="J1196" s="79">
        <f t="shared" si="52"/>
        <v>19893.729032258063</v>
      </c>
    </row>
    <row r="1197" spans="1:10" ht="13" x14ac:dyDescent="0.25">
      <c r="A1197" s="60" t="s">
        <v>4943</v>
      </c>
      <c r="B1197" s="67" t="s">
        <v>4769</v>
      </c>
      <c r="C1197" s="80" t="s">
        <v>1880</v>
      </c>
      <c r="D1197" s="67" t="s">
        <v>1850</v>
      </c>
      <c r="E1197" s="67" t="s">
        <v>4944</v>
      </c>
      <c r="F1197" s="81" t="s">
        <v>1880</v>
      </c>
      <c r="G1197" s="63" t="s">
        <v>74</v>
      </c>
      <c r="H1197" s="72">
        <v>15440</v>
      </c>
      <c r="I1197" s="78">
        <v>0.19</v>
      </c>
      <c r="J1197" s="79">
        <f t="shared" si="52"/>
        <v>18373.599999999999</v>
      </c>
    </row>
    <row r="1198" spans="1:10" ht="13" x14ac:dyDescent="0.25">
      <c r="A1198" s="60" t="s">
        <v>4945</v>
      </c>
      <c r="B1198" s="67" t="s">
        <v>4769</v>
      </c>
      <c r="C1198" s="80" t="s">
        <v>1880</v>
      </c>
      <c r="D1198" s="67" t="s">
        <v>1850</v>
      </c>
      <c r="E1198" s="67" t="s">
        <v>4946</v>
      </c>
      <c r="F1198" s="62" t="s">
        <v>1850</v>
      </c>
      <c r="G1198" s="63" t="s">
        <v>74</v>
      </c>
      <c r="H1198" s="72">
        <v>16228699.354838708</v>
      </c>
      <c r="I1198" s="78">
        <v>0.19</v>
      </c>
      <c r="J1198" s="79">
        <f t="shared" si="52"/>
        <v>19312152.232258063</v>
      </c>
    </row>
    <row r="1199" spans="1:10" ht="39" x14ac:dyDescent="0.25">
      <c r="A1199" s="60" t="s">
        <v>4947</v>
      </c>
      <c r="B1199" s="67" t="s">
        <v>4769</v>
      </c>
      <c r="C1199" s="80" t="s">
        <v>1880</v>
      </c>
      <c r="D1199" s="67" t="s">
        <v>4948</v>
      </c>
      <c r="E1199" s="67" t="s">
        <v>4949</v>
      </c>
      <c r="F1199" s="62" t="s">
        <v>2175</v>
      </c>
      <c r="G1199" s="63" t="s">
        <v>74</v>
      </c>
      <c r="H1199" s="72">
        <v>2857477.4193548388</v>
      </c>
      <c r="I1199" s="78">
        <v>0.19</v>
      </c>
      <c r="J1199" s="79">
        <f t="shared" si="52"/>
        <v>3400398.1290322579</v>
      </c>
    </row>
    <row r="1200" spans="1:10" ht="26" x14ac:dyDescent="0.25">
      <c r="A1200" s="60" t="s">
        <v>4950</v>
      </c>
      <c r="B1200" s="67" t="s">
        <v>4769</v>
      </c>
      <c r="C1200" s="80" t="s">
        <v>1880</v>
      </c>
      <c r="D1200" s="67" t="s">
        <v>1850</v>
      </c>
      <c r="E1200" s="67" t="s">
        <v>4951</v>
      </c>
      <c r="F1200" s="62" t="s">
        <v>2175</v>
      </c>
      <c r="G1200" s="63" t="s">
        <v>74</v>
      </c>
      <c r="H1200" s="72">
        <v>21104.516129032258</v>
      </c>
      <c r="I1200" s="78">
        <v>0.19</v>
      </c>
      <c r="J1200" s="79">
        <f t="shared" si="52"/>
        <v>25114.374193548385</v>
      </c>
    </row>
    <row r="1201" spans="1:10" ht="26" x14ac:dyDescent="0.25">
      <c r="A1201" s="60" t="s">
        <v>4952</v>
      </c>
      <c r="B1201" s="67" t="s">
        <v>4769</v>
      </c>
      <c r="C1201" s="80" t="s">
        <v>1880</v>
      </c>
      <c r="D1201" s="67" t="s">
        <v>4953</v>
      </c>
      <c r="E1201" s="67" t="s">
        <v>4954</v>
      </c>
      <c r="F1201" s="62" t="s">
        <v>1850</v>
      </c>
      <c r="G1201" s="63" t="s">
        <v>74</v>
      </c>
      <c r="H1201" s="72">
        <v>769305.80645161285</v>
      </c>
      <c r="I1201" s="78">
        <v>0.19</v>
      </c>
      <c r="J1201" s="79">
        <f t="shared" si="52"/>
        <v>915473.90967741935</v>
      </c>
    </row>
    <row r="1202" spans="1:10" ht="26" x14ac:dyDescent="0.25">
      <c r="A1202" s="60" t="s">
        <v>4955</v>
      </c>
      <c r="B1202" s="67" t="s">
        <v>4769</v>
      </c>
      <c r="C1202" s="80" t="s">
        <v>1880</v>
      </c>
      <c r="D1202" s="67" t="s">
        <v>1850</v>
      </c>
      <c r="E1202" s="67" t="s">
        <v>4956</v>
      </c>
      <c r="F1202" s="62" t="s">
        <v>4297</v>
      </c>
      <c r="G1202" s="63" t="s">
        <v>74</v>
      </c>
      <c r="H1202" s="72">
        <v>652932.90322580643</v>
      </c>
      <c r="I1202" s="78">
        <v>0.19</v>
      </c>
      <c r="J1202" s="79">
        <f t="shared" si="52"/>
        <v>776990.15483870963</v>
      </c>
    </row>
    <row r="1203" spans="1:10" ht="13" x14ac:dyDescent="0.25">
      <c r="A1203" s="60" t="s">
        <v>4957</v>
      </c>
      <c r="B1203" s="67" t="s">
        <v>4769</v>
      </c>
      <c r="C1203" s="80" t="s">
        <v>1880</v>
      </c>
      <c r="D1203" s="80" t="s">
        <v>1880</v>
      </c>
      <c r="E1203" s="67" t="s">
        <v>4958</v>
      </c>
      <c r="F1203" s="62" t="s">
        <v>1850</v>
      </c>
      <c r="G1203" s="63" t="s">
        <v>74</v>
      </c>
      <c r="H1203" s="72">
        <v>111859.35483870967</v>
      </c>
      <c r="I1203" s="78">
        <v>0.19</v>
      </c>
      <c r="J1203" s="79">
        <f t="shared" si="52"/>
        <v>133112.63225806449</v>
      </c>
    </row>
    <row r="1204" spans="1:10" ht="26" x14ac:dyDescent="0.25">
      <c r="A1204" s="60" t="s">
        <v>4959</v>
      </c>
      <c r="B1204" s="67" t="s">
        <v>4769</v>
      </c>
      <c r="C1204" s="80" t="s">
        <v>1880</v>
      </c>
      <c r="D1204" s="67" t="s">
        <v>1850</v>
      </c>
      <c r="E1204" s="67" t="s">
        <v>4960</v>
      </c>
      <c r="F1204" s="62" t="s">
        <v>1850</v>
      </c>
      <c r="G1204" s="63" t="s">
        <v>74</v>
      </c>
      <c r="H1204" s="72">
        <v>13486620.64516129</v>
      </c>
      <c r="I1204" s="78">
        <v>0.19</v>
      </c>
      <c r="J1204" s="79">
        <f t="shared" si="52"/>
        <v>16049078.567741934</v>
      </c>
    </row>
    <row r="1205" spans="1:10" ht="26" x14ac:dyDescent="0.25">
      <c r="A1205" s="60" t="s">
        <v>4961</v>
      </c>
      <c r="B1205" s="67" t="s">
        <v>4769</v>
      </c>
      <c r="C1205" s="80" t="s">
        <v>1880</v>
      </c>
      <c r="D1205" s="67" t="s">
        <v>1850</v>
      </c>
      <c r="E1205" s="67" t="s">
        <v>4962</v>
      </c>
      <c r="F1205" s="62" t="s">
        <v>4794</v>
      </c>
      <c r="G1205" s="63" t="s">
        <v>74</v>
      </c>
      <c r="H1205" s="72">
        <v>11701971.612903226</v>
      </c>
      <c r="I1205" s="78">
        <v>0.19</v>
      </c>
      <c r="J1205" s="79">
        <f t="shared" si="52"/>
        <v>13925346.219354838</v>
      </c>
    </row>
    <row r="1206" spans="1:10" ht="13" x14ac:dyDescent="0.25">
      <c r="A1206" s="60" t="s">
        <v>4963</v>
      </c>
      <c r="B1206" s="67" t="s">
        <v>4769</v>
      </c>
      <c r="C1206" s="80" t="s">
        <v>1880</v>
      </c>
      <c r="D1206" s="67" t="s">
        <v>4964</v>
      </c>
      <c r="E1206" s="67" t="s">
        <v>4965</v>
      </c>
      <c r="F1206" s="81" t="s">
        <v>1880</v>
      </c>
      <c r="G1206" s="63" t="s">
        <v>74</v>
      </c>
      <c r="H1206" s="72">
        <v>570259.3548387097</v>
      </c>
      <c r="I1206" s="78">
        <v>0.19</v>
      </c>
      <c r="J1206" s="79">
        <f t="shared" si="52"/>
        <v>678608.63225806458</v>
      </c>
    </row>
    <row r="1207" spans="1:10" ht="13" x14ac:dyDescent="0.25">
      <c r="A1207" s="60" t="s">
        <v>4966</v>
      </c>
      <c r="B1207" s="67" t="s">
        <v>4769</v>
      </c>
      <c r="C1207" s="80" t="s">
        <v>1880</v>
      </c>
      <c r="D1207" s="67" t="s">
        <v>1850</v>
      </c>
      <c r="E1207" s="67" t="s">
        <v>4967</v>
      </c>
      <c r="F1207" s="62" t="s">
        <v>1850</v>
      </c>
      <c r="G1207" s="63" t="s">
        <v>74</v>
      </c>
      <c r="H1207" s="72">
        <v>23659.354838709678</v>
      </c>
      <c r="I1207" s="78">
        <v>0.19</v>
      </c>
      <c r="J1207" s="79">
        <f t="shared" si="52"/>
        <v>28154.632258064517</v>
      </c>
    </row>
    <row r="1208" spans="1:10" ht="13" x14ac:dyDescent="0.25">
      <c r="A1208" s="60" t="s">
        <v>4968</v>
      </c>
      <c r="B1208" s="67" t="s">
        <v>4769</v>
      </c>
      <c r="C1208" s="80" t="s">
        <v>1880</v>
      </c>
      <c r="D1208" s="67" t="s">
        <v>1850</v>
      </c>
      <c r="E1208" s="67" t="s">
        <v>4969</v>
      </c>
      <c r="F1208" s="62" t="s">
        <v>1850</v>
      </c>
      <c r="G1208" s="63" t="s">
        <v>74</v>
      </c>
      <c r="H1208" s="72">
        <v>26339.354838709678</v>
      </c>
      <c r="I1208" s="78">
        <v>0.19</v>
      </c>
      <c r="J1208" s="79">
        <f t="shared" si="52"/>
        <v>31343.832258064518</v>
      </c>
    </row>
    <row r="1209" spans="1:10" ht="13" x14ac:dyDescent="0.25">
      <c r="A1209" s="60" t="s">
        <v>4970</v>
      </c>
      <c r="B1209" s="67" t="s">
        <v>4769</v>
      </c>
      <c r="C1209" s="67" t="s">
        <v>1850</v>
      </c>
      <c r="D1209" s="67" t="s">
        <v>1850</v>
      </c>
      <c r="E1209" s="67" t="s">
        <v>4971</v>
      </c>
      <c r="F1209" s="62" t="s">
        <v>1850</v>
      </c>
      <c r="G1209" s="63" t="s">
        <v>74</v>
      </c>
      <c r="H1209" s="72">
        <v>24784.516129032258</v>
      </c>
      <c r="I1209" s="78">
        <v>0.19</v>
      </c>
      <c r="J1209" s="79">
        <f t="shared" ref="J1209:J1271" si="53">(H1209*I1209)+H1209</f>
        <v>29493.574193548386</v>
      </c>
    </row>
    <row r="1210" spans="1:10" ht="13" x14ac:dyDescent="0.25">
      <c r="A1210" s="60" t="s">
        <v>4972</v>
      </c>
      <c r="B1210" s="67" t="s">
        <v>4769</v>
      </c>
      <c r="C1210" s="67" t="s">
        <v>3891</v>
      </c>
      <c r="D1210" s="67" t="s">
        <v>4973</v>
      </c>
      <c r="E1210" s="67" t="s">
        <v>4974</v>
      </c>
      <c r="F1210" s="62" t="s">
        <v>1850</v>
      </c>
      <c r="G1210" s="63" t="s">
        <v>74</v>
      </c>
      <c r="H1210" s="72">
        <v>128563.87096774192</v>
      </c>
      <c r="I1210" s="78">
        <v>0.19</v>
      </c>
      <c r="J1210" s="79">
        <f t="shared" si="53"/>
        <v>152991.00645161289</v>
      </c>
    </row>
    <row r="1211" spans="1:10" ht="13" x14ac:dyDescent="0.25">
      <c r="A1211" s="60" t="s">
        <v>4975</v>
      </c>
      <c r="B1211" s="67" t="s">
        <v>4976</v>
      </c>
      <c r="C1211" s="67" t="s">
        <v>4977</v>
      </c>
      <c r="D1211" s="67" t="s">
        <v>4978</v>
      </c>
      <c r="E1211" s="67" t="s">
        <v>4979</v>
      </c>
      <c r="F1211" s="62" t="s">
        <v>4978</v>
      </c>
      <c r="G1211" s="63" t="s">
        <v>74</v>
      </c>
      <c r="H1211" s="72">
        <v>9073473.5483870972</v>
      </c>
      <c r="I1211" s="78">
        <v>0.19</v>
      </c>
      <c r="J1211" s="79">
        <f t="shared" si="53"/>
        <v>10797433.522580646</v>
      </c>
    </row>
    <row r="1212" spans="1:10" ht="13" x14ac:dyDescent="0.25">
      <c r="A1212" s="60" t="s">
        <v>4980</v>
      </c>
      <c r="B1212" s="67" t="s">
        <v>4976</v>
      </c>
      <c r="C1212" s="67" t="s">
        <v>4981</v>
      </c>
      <c r="D1212" s="67" t="s">
        <v>4982</v>
      </c>
      <c r="E1212" s="67" t="s">
        <v>4983</v>
      </c>
      <c r="F1212" s="62" t="s">
        <v>4982</v>
      </c>
      <c r="G1212" s="63" t="s">
        <v>74</v>
      </c>
      <c r="H1212" s="72">
        <v>18671498.064516127</v>
      </c>
      <c r="I1212" s="78">
        <v>0.19</v>
      </c>
      <c r="J1212" s="79">
        <f t="shared" si="53"/>
        <v>22219082.696774192</v>
      </c>
    </row>
    <row r="1213" spans="1:10" ht="13" x14ac:dyDescent="0.25">
      <c r="A1213" s="60" t="s">
        <v>4984</v>
      </c>
      <c r="B1213" s="67" t="s">
        <v>4976</v>
      </c>
      <c r="C1213" s="67" t="s">
        <v>4985</v>
      </c>
      <c r="D1213" s="67" t="s">
        <v>4986</v>
      </c>
      <c r="E1213" s="67" t="s">
        <v>4987</v>
      </c>
      <c r="F1213" s="62" t="s">
        <v>4988</v>
      </c>
      <c r="G1213" s="63" t="s">
        <v>74</v>
      </c>
      <c r="H1213" s="72">
        <v>6374470.9677419355</v>
      </c>
      <c r="I1213" s="78">
        <v>0.19</v>
      </c>
      <c r="J1213" s="79">
        <f t="shared" si="53"/>
        <v>7585620.4516129028</v>
      </c>
    </row>
    <row r="1214" spans="1:10" ht="13" x14ac:dyDescent="0.25">
      <c r="A1214" s="60" t="s">
        <v>4989</v>
      </c>
      <c r="B1214" s="67" t="s">
        <v>4976</v>
      </c>
      <c r="C1214" s="67" t="s">
        <v>1850</v>
      </c>
      <c r="D1214" s="67" t="s">
        <v>1850</v>
      </c>
      <c r="E1214" s="67" t="s">
        <v>4990</v>
      </c>
      <c r="F1214" s="62" t="s">
        <v>4991</v>
      </c>
      <c r="G1214" s="63" t="s">
        <v>74</v>
      </c>
      <c r="H1214" s="72">
        <v>3392809.0322580645</v>
      </c>
      <c r="I1214" s="78">
        <v>0.19</v>
      </c>
      <c r="J1214" s="79">
        <f t="shared" si="53"/>
        <v>4037442.7483870969</v>
      </c>
    </row>
    <row r="1215" spans="1:10" ht="13" x14ac:dyDescent="0.25">
      <c r="A1215" s="60" t="s">
        <v>4992</v>
      </c>
      <c r="B1215" s="67" t="s">
        <v>4993</v>
      </c>
      <c r="C1215" s="67" t="s">
        <v>1898</v>
      </c>
      <c r="D1215" s="67" t="s">
        <v>4994</v>
      </c>
      <c r="E1215" s="67" t="s">
        <v>4995</v>
      </c>
      <c r="F1215" s="62" t="s">
        <v>4996</v>
      </c>
      <c r="G1215" s="63" t="s">
        <v>74</v>
      </c>
      <c r="H1215" s="72">
        <v>679411.61290322582</v>
      </c>
      <c r="I1215" s="78">
        <v>0.19</v>
      </c>
      <c r="J1215" s="79">
        <f t="shared" si="53"/>
        <v>808499.81935483869</v>
      </c>
    </row>
    <row r="1216" spans="1:10" ht="52" x14ac:dyDescent="0.25">
      <c r="A1216" s="60" t="s">
        <v>4997</v>
      </c>
      <c r="B1216" s="67" t="s">
        <v>4993</v>
      </c>
      <c r="C1216" s="67" t="s">
        <v>1898</v>
      </c>
      <c r="D1216" s="67" t="s">
        <v>4998</v>
      </c>
      <c r="E1216" s="67" t="s">
        <v>4999</v>
      </c>
      <c r="F1216" s="62" t="s">
        <v>5000</v>
      </c>
      <c r="G1216" s="63" t="s">
        <v>74</v>
      </c>
      <c r="H1216" s="72">
        <v>1082463.2258064516</v>
      </c>
      <c r="I1216" s="78">
        <v>0.19</v>
      </c>
      <c r="J1216" s="79">
        <f t="shared" si="53"/>
        <v>1288131.2387096775</v>
      </c>
    </row>
    <row r="1217" spans="1:10" ht="13" x14ac:dyDescent="0.25">
      <c r="A1217" s="60" t="s">
        <v>5001</v>
      </c>
      <c r="B1217" s="67" t="s">
        <v>4993</v>
      </c>
      <c r="C1217" s="67" t="s">
        <v>1898</v>
      </c>
      <c r="D1217" s="67" t="s">
        <v>4994</v>
      </c>
      <c r="E1217" s="67" t="s">
        <v>5002</v>
      </c>
      <c r="F1217" s="62" t="s">
        <v>5003</v>
      </c>
      <c r="G1217" s="63" t="s">
        <v>74</v>
      </c>
      <c r="H1217" s="72">
        <v>609610.32258064509</v>
      </c>
      <c r="I1217" s="78">
        <v>0.19</v>
      </c>
      <c r="J1217" s="79">
        <f t="shared" si="53"/>
        <v>725436.28387096769</v>
      </c>
    </row>
    <row r="1218" spans="1:10" ht="13" x14ac:dyDescent="0.25">
      <c r="A1218" s="60" t="s">
        <v>5004</v>
      </c>
      <c r="B1218" s="67" t="s">
        <v>4993</v>
      </c>
      <c r="C1218" s="67" t="s">
        <v>1850</v>
      </c>
      <c r="D1218" s="67" t="s">
        <v>1850</v>
      </c>
      <c r="E1218" s="67" t="s">
        <v>5005</v>
      </c>
      <c r="F1218" s="62" t="s">
        <v>1850</v>
      </c>
      <c r="G1218" s="63" t="s">
        <v>74</v>
      </c>
      <c r="H1218" s="72">
        <v>175983.22580645161</v>
      </c>
      <c r="I1218" s="78">
        <v>0.19</v>
      </c>
      <c r="J1218" s="79">
        <f t="shared" si="53"/>
        <v>209420.03870967741</v>
      </c>
    </row>
    <row r="1219" spans="1:10" ht="26" x14ac:dyDescent="0.25">
      <c r="A1219" s="60" t="s">
        <v>5006</v>
      </c>
      <c r="B1219" s="67" t="s">
        <v>4993</v>
      </c>
      <c r="C1219" s="67" t="s">
        <v>1898</v>
      </c>
      <c r="D1219" s="67" t="s">
        <v>1850</v>
      </c>
      <c r="E1219" s="67" t="s">
        <v>5007</v>
      </c>
      <c r="F1219" s="62" t="s">
        <v>5008</v>
      </c>
      <c r="G1219" s="63" t="s">
        <v>74</v>
      </c>
      <c r="H1219" s="72">
        <v>324778.06451612903</v>
      </c>
      <c r="I1219" s="78">
        <v>0.19</v>
      </c>
      <c r="J1219" s="79">
        <f t="shared" si="53"/>
        <v>386485.89677419356</v>
      </c>
    </row>
    <row r="1220" spans="1:10" ht="39" x14ac:dyDescent="0.25">
      <c r="A1220" s="60" t="s">
        <v>5009</v>
      </c>
      <c r="B1220" s="67" t="s">
        <v>4993</v>
      </c>
      <c r="C1220" s="67" t="s">
        <v>1898</v>
      </c>
      <c r="D1220" s="67" t="s">
        <v>1850</v>
      </c>
      <c r="E1220" s="67" t="s">
        <v>5010</v>
      </c>
      <c r="F1220" s="62" t="s">
        <v>5011</v>
      </c>
      <c r="G1220" s="63" t="s">
        <v>74</v>
      </c>
      <c r="H1220" s="72">
        <v>811920</v>
      </c>
      <c r="I1220" s="78">
        <v>0.19</v>
      </c>
      <c r="J1220" s="79">
        <f t="shared" si="53"/>
        <v>966184.8</v>
      </c>
    </row>
    <row r="1221" spans="1:10" ht="13" x14ac:dyDescent="0.25">
      <c r="A1221" s="60" t="s">
        <v>5012</v>
      </c>
      <c r="B1221" s="67" t="s">
        <v>4993</v>
      </c>
      <c r="C1221" s="67" t="s">
        <v>1850</v>
      </c>
      <c r="D1221" s="67" t="s">
        <v>1850</v>
      </c>
      <c r="E1221" s="67" t="s">
        <v>5013</v>
      </c>
      <c r="F1221" s="62" t="s">
        <v>1850</v>
      </c>
      <c r="G1221" s="63" t="s">
        <v>74</v>
      </c>
      <c r="H1221" s="72">
        <v>250032.25806451612</v>
      </c>
      <c r="I1221" s="78">
        <v>0.19</v>
      </c>
      <c r="J1221" s="79">
        <f t="shared" si="53"/>
        <v>297538.38709677418</v>
      </c>
    </row>
    <row r="1222" spans="1:10" ht="13" x14ac:dyDescent="0.25">
      <c r="A1222" s="60" t="s">
        <v>5014</v>
      </c>
      <c r="B1222" s="67" t="s">
        <v>4993</v>
      </c>
      <c r="C1222" s="67" t="s">
        <v>1898</v>
      </c>
      <c r="D1222" s="67" t="s">
        <v>1850</v>
      </c>
      <c r="E1222" s="67" t="s">
        <v>5015</v>
      </c>
      <c r="F1222" s="62" t="s">
        <v>5016</v>
      </c>
      <c r="G1222" s="63" t="s">
        <v>74</v>
      </c>
      <c r="H1222" s="72">
        <v>881430.96774193551</v>
      </c>
      <c r="I1222" s="78">
        <v>0.19</v>
      </c>
      <c r="J1222" s="79">
        <f t="shared" si="53"/>
        <v>1048902.8516129032</v>
      </c>
    </row>
    <row r="1223" spans="1:10" ht="13" x14ac:dyDescent="0.25">
      <c r="A1223" s="60" t="s">
        <v>5017</v>
      </c>
      <c r="B1223" s="67" t="s">
        <v>4993</v>
      </c>
      <c r="C1223" s="67" t="s">
        <v>1898</v>
      </c>
      <c r="D1223" s="67" t="s">
        <v>5018</v>
      </c>
      <c r="E1223" s="67" t="s">
        <v>5019</v>
      </c>
      <c r="F1223" s="62" t="s">
        <v>5020</v>
      </c>
      <c r="G1223" s="63" t="s">
        <v>74</v>
      </c>
      <c r="H1223" s="72">
        <v>656903.22580645164</v>
      </c>
      <c r="I1223" s="78">
        <v>0.19</v>
      </c>
      <c r="J1223" s="79">
        <f t="shared" si="53"/>
        <v>781714.83870967745</v>
      </c>
    </row>
    <row r="1224" spans="1:10" ht="13" x14ac:dyDescent="0.25">
      <c r="A1224" s="60" t="s">
        <v>5021</v>
      </c>
      <c r="B1224" s="67" t="s">
        <v>4993</v>
      </c>
      <c r="C1224" s="67" t="s">
        <v>1898</v>
      </c>
      <c r="D1224" s="67" t="s">
        <v>1850</v>
      </c>
      <c r="E1224" s="67" t="s">
        <v>5022</v>
      </c>
      <c r="F1224" s="62" t="s">
        <v>5023</v>
      </c>
      <c r="G1224" s="63" t="s">
        <v>74</v>
      </c>
      <c r="H1224" s="72">
        <v>433083.87096774194</v>
      </c>
      <c r="I1224" s="78">
        <v>0.19</v>
      </c>
      <c r="J1224" s="79">
        <f t="shared" si="53"/>
        <v>515369.80645161291</v>
      </c>
    </row>
    <row r="1225" spans="1:10" ht="13" x14ac:dyDescent="0.25">
      <c r="A1225" s="60" t="s">
        <v>5024</v>
      </c>
      <c r="B1225" s="67" t="s">
        <v>4993</v>
      </c>
      <c r="C1225" s="67" t="s">
        <v>1898</v>
      </c>
      <c r="D1225" s="67" t="s">
        <v>1850</v>
      </c>
      <c r="E1225" s="67" t="s">
        <v>5025</v>
      </c>
      <c r="F1225" s="62" t="s">
        <v>5026</v>
      </c>
      <c r="G1225" s="63" t="s">
        <v>74</v>
      </c>
      <c r="H1225" s="72">
        <v>453176.77419354836</v>
      </c>
      <c r="I1225" s="78">
        <v>0.19</v>
      </c>
      <c r="J1225" s="79">
        <f t="shared" si="53"/>
        <v>539280.36129032262</v>
      </c>
    </row>
    <row r="1226" spans="1:10" ht="13" x14ac:dyDescent="0.25">
      <c r="A1226" s="60" t="s">
        <v>5027</v>
      </c>
      <c r="B1226" s="67" t="s">
        <v>4993</v>
      </c>
      <c r="C1226" s="67" t="s">
        <v>1898</v>
      </c>
      <c r="D1226" s="67" t="s">
        <v>1850</v>
      </c>
      <c r="E1226" s="67" t="s">
        <v>5028</v>
      </c>
      <c r="F1226" s="62" t="s">
        <v>5029</v>
      </c>
      <c r="G1226" s="63" t="s">
        <v>74</v>
      </c>
      <c r="H1226" s="72">
        <v>1252629.6774193549</v>
      </c>
      <c r="I1226" s="78">
        <v>0.19</v>
      </c>
      <c r="J1226" s="79">
        <f t="shared" si="53"/>
        <v>1490629.3161290323</v>
      </c>
    </row>
    <row r="1227" spans="1:10" ht="13" x14ac:dyDescent="0.25">
      <c r="A1227" s="60" t="s">
        <v>5030</v>
      </c>
      <c r="B1227" s="67" t="s">
        <v>4993</v>
      </c>
      <c r="C1227" s="67" t="s">
        <v>1898</v>
      </c>
      <c r="D1227" s="67" t="s">
        <v>1850</v>
      </c>
      <c r="E1227" s="67" t="s">
        <v>5031</v>
      </c>
      <c r="F1227" s="62" t="s">
        <v>5032</v>
      </c>
      <c r="G1227" s="63" t="s">
        <v>74</v>
      </c>
      <c r="H1227" s="72">
        <v>918380.6451612903</v>
      </c>
      <c r="I1227" s="78">
        <v>0.19</v>
      </c>
      <c r="J1227" s="79">
        <f t="shared" si="53"/>
        <v>1092872.9677419355</v>
      </c>
    </row>
    <row r="1228" spans="1:10" ht="13" x14ac:dyDescent="0.25">
      <c r="A1228" s="60" t="s">
        <v>5033</v>
      </c>
      <c r="B1228" s="67" t="s">
        <v>4993</v>
      </c>
      <c r="C1228" s="67" t="s">
        <v>1898</v>
      </c>
      <c r="D1228" s="67" t="s">
        <v>1850</v>
      </c>
      <c r="E1228" s="67" t="s">
        <v>5034</v>
      </c>
      <c r="F1228" s="62" t="s">
        <v>5035</v>
      </c>
      <c r="G1228" s="63" t="s">
        <v>74</v>
      </c>
      <c r="H1228" s="72">
        <v>333553.54838709679</v>
      </c>
      <c r="I1228" s="78">
        <v>0.19</v>
      </c>
      <c r="J1228" s="79">
        <f t="shared" si="53"/>
        <v>396928.72258064518</v>
      </c>
    </row>
    <row r="1229" spans="1:10" ht="13" x14ac:dyDescent="0.25">
      <c r="A1229" s="60" t="s">
        <v>5036</v>
      </c>
      <c r="B1229" s="67" t="s">
        <v>4993</v>
      </c>
      <c r="C1229" s="67" t="s">
        <v>2667</v>
      </c>
      <c r="D1229" s="67" t="s">
        <v>1850</v>
      </c>
      <c r="E1229" s="67" t="s">
        <v>5037</v>
      </c>
      <c r="F1229" s="62" t="s">
        <v>5038</v>
      </c>
      <c r="G1229" s="63" t="s">
        <v>74</v>
      </c>
      <c r="H1229" s="72">
        <v>1392080</v>
      </c>
      <c r="I1229" s="78">
        <v>0.19</v>
      </c>
      <c r="J1229" s="79">
        <f t="shared" si="53"/>
        <v>1656575.2</v>
      </c>
    </row>
    <row r="1230" spans="1:10" ht="13" x14ac:dyDescent="0.25">
      <c r="A1230" s="60" t="s">
        <v>5039</v>
      </c>
      <c r="B1230" s="67" t="s">
        <v>4993</v>
      </c>
      <c r="C1230" s="67" t="s">
        <v>1850</v>
      </c>
      <c r="D1230" s="67" t="s">
        <v>5040</v>
      </c>
      <c r="E1230" s="67" t="s">
        <v>5041</v>
      </c>
      <c r="F1230" s="62" t="s">
        <v>1850</v>
      </c>
      <c r="G1230" s="63" t="s">
        <v>74</v>
      </c>
      <c r="H1230" s="72">
        <v>243798.70967741933</v>
      </c>
      <c r="I1230" s="78">
        <v>0.19</v>
      </c>
      <c r="J1230" s="79">
        <f t="shared" si="53"/>
        <v>290120.464516129</v>
      </c>
    </row>
    <row r="1231" spans="1:10" ht="13" x14ac:dyDescent="0.25">
      <c r="A1231" s="60" t="s">
        <v>5042</v>
      </c>
      <c r="B1231" s="67" t="s">
        <v>4993</v>
      </c>
      <c r="C1231" s="67" t="s">
        <v>1898</v>
      </c>
      <c r="D1231" s="67" t="s">
        <v>1850</v>
      </c>
      <c r="E1231" s="67" t="s">
        <v>5043</v>
      </c>
      <c r="F1231" s="62" t="s">
        <v>1850</v>
      </c>
      <c r="G1231" s="63" t="s">
        <v>74</v>
      </c>
      <c r="H1231" s="72">
        <v>2300824.5161290322</v>
      </c>
      <c r="I1231" s="78">
        <v>0.19</v>
      </c>
      <c r="J1231" s="79">
        <f t="shared" si="53"/>
        <v>2737981.1741935485</v>
      </c>
    </row>
    <row r="1232" spans="1:10" ht="26" x14ac:dyDescent="0.25">
      <c r="A1232" s="60" t="s">
        <v>5044</v>
      </c>
      <c r="B1232" s="67" t="s">
        <v>4993</v>
      </c>
      <c r="C1232" s="67" t="s">
        <v>1898</v>
      </c>
      <c r="D1232" s="67" t="s">
        <v>5045</v>
      </c>
      <c r="E1232" s="67" t="s">
        <v>5046</v>
      </c>
      <c r="F1232" s="62" t="s">
        <v>1906</v>
      </c>
      <c r="G1232" s="63" t="s">
        <v>74</v>
      </c>
      <c r="H1232" s="72">
        <v>231343.22580645161</v>
      </c>
      <c r="I1232" s="78">
        <v>0.19</v>
      </c>
      <c r="J1232" s="79">
        <f t="shared" si="53"/>
        <v>275298.43870967743</v>
      </c>
    </row>
    <row r="1233" spans="1:10" ht="26" x14ac:dyDescent="0.25">
      <c r="A1233" s="60" t="s">
        <v>5047</v>
      </c>
      <c r="B1233" s="67" t="s">
        <v>4993</v>
      </c>
      <c r="C1233" s="67" t="s">
        <v>1898</v>
      </c>
      <c r="D1233" s="67" t="s">
        <v>1998</v>
      </c>
      <c r="E1233" s="67" t="s">
        <v>5048</v>
      </c>
      <c r="F1233" s="62" t="s">
        <v>5049</v>
      </c>
      <c r="G1233" s="63" t="s">
        <v>74</v>
      </c>
      <c r="H1233" s="72">
        <v>316988.38709677418</v>
      </c>
      <c r="I1233" s="78">
        <v>0.19</v>
      </c>
      <c r="J1233" s="79">
        <f t="shared" si="53"/>
        <v>377216.18064516131</v>
      </c>
    </row>
    <row r="1234" spans="1:10" ht="26" x14ac:dyDescent="0.25">
      <c r="A1234" s="60" t="s">
        <v>5050</v>
      </c>
      <c r="B1234" s="67" t="s">
        <v>4993</v>
      </c>
      <c r="C1234" s="67" t="s">
        <v>1898</v>
      </c>
      <c r="D1234" s="67" t="s">
        <v>5051</v>
      </c>
      <c r="E1234" s="67" t="s">
        <v>5052</v>
      </c>
      <c r="F1234" s="62" t="s">
        <v>5053</v>
      </c>
      <c r="G1234" s="63" t="s">
        <v>74</v>
      </c>
      <c r="H1234" s="72">
        <v>2893149.6774193547</v>
      </c>
      <c r="I1234" s="78">
        <v>0.19</v>
      </c>
      <c r="J1234" s="79">
        <f t="shared" si="53"/>
        <v>3442848.1161290323</v>
      </c>
    </row>
    <row r="1235" spans="1:10" ht="13" x14ac:dyDescent="0.25">
      <c r="A1235" s="60" t="s">
        <v>5054</v>
      </c>
      <c r="B1235" s="67" t="s">
        <v>4993</v>
      </c>
      <c r="C1235" s="67" t="s">
        <v>2667</v>
      </c>
      <c r="D1235" s="67" t="s">
        <v>5055</v>
      </c>
      <c r="E1235" s="67" t="s">
        <v>5056</v>
      </c>
      <c r="F1235" s="62" t="s">
        <v>5057</v>
      </c>
      <c r="G1235" s="63" t="s">
        <v>74</v>
      </c>
      <c r="H1235" s="72">
        <v>1828110.9677419355</v>
      </c>
      <c r="I1235" s="78">
        <v>0.19</v>
      </c>
      <c r="J1235" s="79">
        <f t="shared" si="53"/>
        <v>2175452.0516129034</v>
      </c>
    </row>
    <row r="1236" spans="1:10" ht="13" x14ac:dyDescent="0.25">
      <c r="A1236" s="60" t="s">
        <v>5058</v>
      </c>
      <c r="B1236" s="67" t="s">
        <v>4993</v>
      </c>
      <c r="C1236" s="67" t="s">
        <v>2667</v>
      </c>
      <c r="D1236" s="67" t="s">
        <v>5059</v>
      </c>
      <c r="E1236" s="67" t="s">
        <v>5060</v>
      </c>
      <c r="F1236" s="62" t="s">
        <v>5061</v>
      </c>
      <c r="G1236" s="63" t="s">
        <v>74</v>
      </c>
      <c r="H1236" s="72">
        <v>1862658.064516129</v>
      </c>
      <c r="I1236" s="78">
        <v>0.19</v>
      </c>
      <c r="J1236" s="79">
        <f t="shared" si="53"/>
        <v>2216563.0967741935</v>
      </c>
    </row>
    <row r="1237" spans="1:10" ht="13" x14ac:dyDescent="0.25">
      <c r="A1237" s="60" t="s">
        <v>5062</v>
      </c>
      <c r="B1237" s="67" t="s">
        <v>4993</v>
      </c>
      <c r="C1237" s="67" t="s">
        <v>1850</v>
      </c>
      <c r="D1237" s="67" t="s">
        <v>1850</v>
      </c>
      <c r="E1237" s="67" t="s">
        <v>5063</v>
      </c>
      <c r="F1237" s="62" t="s">
        <v>1850</v>
      </c>
      <c r="G1237" s="63" t="s">
        <v>74</v>
      </c>
      <c r="H1237" s="72">
        <v>7169730.3225806449</v>
      </c>
      <c r="I1237" s="78">
        <v>0.19</v>
      </c>
      <c r="J1237" s="79">
        <f t="shared" si="53"/>
        <v>8531979.0838709679</v>
      </c>
    </row>
    <row r="1238" spans="1:10" ht="26" x14ac:dyDescent="0.25">
      <c r="A1238" s="60" t="s">
        <v>5064</v>
      </c>
      <c r="B1238" s="67" t="s">
        <v>4993</v>
      </c>
      <c r="C1238" s="67" t="s">
        <v>1898</v>
      </c>
      <c r="D1238" s="67" t="s">
        <v>5065</v>
      </c>
      <c r="E1238" s="67" t="s">
        <v>5066</v>
      </c>
      <c r="F1238" s="62" t="s">
        <v>5067</v>
      </c>
      <c r="G1238" s="63" t="s">
        <v>74</v>
      </c>
      <c r="H1238" s="72">
        <v>564429.67741935479</v>
      </c>
      <c r="I1238" s="78">
        <v>0.19</v>
      </c>
      <c r="J1238" s="79">
        <f t="shared" si="53"/>
        <v>671671.31612903217</v>
      </c>
    </row>
    <row r="1239" spans="1:10" ht="26" x14ac:dyDescent="0.25">
      <c r="A1239" s="60" t="s">
        <v>5068</v>
      </c>
      <c r="B1239" s="67" t="s">
        <v>4993</v>
      </c>
      <c r="C1239" s="67" t="s">
        <v>2667</v>
      </c>
      <c r="D1239" s="67" t="s">
        <v>1850</v>
      </c>
      <c r="E1239" s="67" t="s">
        <v>5069</v>
      </c>
      <c r="F1239" s="62" t="s">
        <v>5070</v>
      </c>
      <c r="G1239" s="63" t="s">
        <v>74</v>
      </c>
      <c r="H1239" s="72">
        <v>965673.54838709673</v>
      </c>
      <c r="I1239" s="78">
        <v>0.19</v>
      </c>
      <c r="J1239" s="79">
        <f t="shared" si="53"/>
        <v>1149151.522580645</v>
      </c>
    </row>
    <row r="1240" spans="1:10" ht="13" x14ac:dyDescent="0.25">
      <c r="A1240" s="60" t="s">
        <v>5071</v>
      </c>
      <c r="B1240" s="67" t="s">
        <v>4993</v>
      </c>
      <c r="C1240" s="67" t="s">
        <v>2667</v>
      </c>
      <c r="D1240" s="67" t="s">
        <v>5072</v>
      </c>
      <c r="E1240" s="67" t="s">
        <v>5073</v>
      </c>
      <c r="F1240" s="62" t="s">
        <v>5074</v>
      </c>
      <c r="G1240" s="63" t="s">
        <v>74</v>
      </c>
      <c r="H1240" s="72">
        <v>585407.74193548388</v>
      </c>
      <c r="I1240" s="78">
        <v>0.19</v>
      </c>
      <c r="J1240" s="79">
        <f t="shared" si="53"/>
        <v>696635.21290322579</v>
      </c>
    </row>
    <row r="1241" spans="1:10" ht="13" x14ac:dyDescent="0.25">
      <c r="A1241" s="60" t="s">
        <v>5075</v>
      </c>
      <c r="B1241" s="67" t="s">
        <v>4993</v>
      </c>
      <c r="C1241" s="67" t="s">
        <v>1898</v>
      </c>
      <c r="D1241" s="80" t="s">
        <v>1880</v>
      </c>
      <c r="E1241" s="67" t="s">
        <v>5076</v>
      </c>
      <c r="F1241" s="62" t="s">
        <v>1850</v>
      </c>
      <c r="G1241" s="63" t="s">
        <v>74</v>
      </c>
      <c r="H1241" s="72">
        <v>1496276.1290322579</v>
      </c>
      <c r="I1241" s="78">
        <v>0.19</v>
      </c>
      <c r="J1241" s="79">
        <f t="shared" si="53"/>
        <v>1780568.5935483868</v>
      </c>
    </row>
    <row r="1242" spans="1:10" ht="13" x14ac:dyDescent="0.25">
      <c r="A1242" s="60" t="s">
        <v>5077</v>
      </c>
      <c r="B1242" s="67" t="s">
        <v>4993</v>
      </c>
      <c r="C1242" s="67" t="s">
        <v>2667</v>
      </c>
      <c r="D1242" s="67" t="s">
        <v>5078</v>
      </c>
      <c r="E1242" s="67" t="s">
        <v>5079</v>
      </c>
      <c r="F1242" s="81" t="s">
        <v>1880</v>
      </c>
      <c r="G1242" s="63" t="s">
        <v>74</v>
      </c>
      <c r="H1242" s="72">
        <v>1219789.6774193549</v>
      </c>
      <c r="I1242" s="78">
        <v>0.19</v>
      </c>
      <c r="J1242" s="79">
        <f t="shared" si="53"/>
        <v>1451549.7161290324</v>
      </c>
    </row>
    <row r="1243" spans="1:10" ht="13" x14ac:dyDescent="0.25">
      <c r="A1243" s="60" t="s">
        <v>5080</v>
      </c>
      <c r="B1243" s="67" t="s">
        <v>4993</v>
      </c>
      <c r="C1243" s="67" t="s">
        <v>1898</v>
      </c>
      <c r="D1243" s="67" t="s">
        <v>1850</v>
      </c>
      <c r="E1243" s="67" t="s">
        <v>5081</v>
      </c>
      <c r="F1243" s="62" t="s">
        <v>5082</v>
      </c>
      <c r="G1243" s="63" t="s">
        <v>74</v>
      </c>
      <c r="H1243" s="72">
        <v>2439415.4838709678</v>
      </c>
      <c r="I1243" s="78">
        <v>0.19</v>
      </c>
      <c r="J1243" s="79">
        <f t="shared" si="53"/>
        <v>2902904.4258064516</v>
      </c>
    </row>
    <row r="1244" spans="1:10" ht="13" x14ac:dyDescent="0.25">
      <c r="A1244" s="60" t="s">
        <v>5083</v>
      </c>
      <c r="B1244" s="67" t="s">
        <v>4993</v>
      </c>
      <c r="C1244" s="67" t="s">
        <v>1898</v>
      </c>
      <c r="D1244" s="67">
        <v>411354001</v>
      </c>
      <c r="E1244" s="67" t="s">
        <v>5084</v>
      </c>
      <c r="F1244" s="62" t="s">
        <v>1850</v>
      </c>
      <c r="G1244" s="63" t="s">
        <v>74</v>
      </c>
      <c r="H1244" s="72">
        <v>331150.96774193546</v>
      </c>
      <c r="I1244" s="78">
        <v>0.19</v>
      </c>
      <c r="J1244" s="79">
        <f t="shared" si="53"/>
        <v>394069.65161290322</v>
      </c>
    </row>
    <row r="1245" spans="1:10" ht="13" x14ac:dyDescent="0.25">
      <c r="A1245" s="60" t="s">
        <v>5085</v>
      </c>
      <c r="B1245" s="67" t="s">
        <v>4993</v>
      </c>
      <c r="C1245" s="67" t="s">
        <v>1850</v>
      </c>
      <c r="D1245" s="67" t="s">
        <v>1850</v>
      </c>
      <c r="E1245" s="67" t="s">
        <v>5086</v>
      </c>
      <c r="F1245" s="62" t="s">
        <v>1850</v>
      </c>
      <c r="G1245" s="63" t="s">
        <v>74</v>
      </c>
      <c r="H1245" s="72">
        <v>3219621.935483871</v>
      </c>
      <c r="I1245" s="78">
        <v>0.19</v>
      </c>
      <c r="J1245" s="79">
        <f t="shared" si="53"/>
        <v>3831350.1032258067</v>
      </c>
    </row>
    <row r="1246" spans="1:10" ht="13" x14ac:dyDescent="0.25">
      <c r="A1246" s="60" t="s">
        <v>5087</v>
      </c>
      <c r="B1246" s="67" t="s">
        <v>4993</v>
      </c>
      <c r="C1246" s="67" t="s">
        <v>1898</v>
      </c>
      <c r="D1246" s="67" t="s">
        <v>1998</v>
      </c>
      <c r="E1246" s="67" t="s">
        <v>5088</v>
      </c>
      <c r="F1246" s="62" t="s">
        <v>5089</v>
      </c>
      <c r="G1246" s="63" t="s">
        <v>74</v>
      </c>
      <c r="H1246" s="72">
        <v>104917.41935483871</v>
      </c>
      <c r="I1246" s="78">
        <v>0.19</v>
      </c>
      <c r="J1246" s="79">
        <f t="shared" si="53"/>
        <v>124851.72903225807</v>
      </c>
    </row>
    <row r="1247" spans="1:10" ht="13" x14ac:dyDescent="0.25">
      <c r="A1247" s="60" t="s">
        <v>5090</v>
      </c>
      <c r="B1247" s="67" t="s">
        <v>4993</v>
      </c>
      <c r="C1247" s="67" t="s">
        <v>1898</v>
      </c>
      <c r="D1247" s="67" t="s">
        <v>1850</v>
      </c>
      <c r="E1247" s="67" t="s">
        <v>5091</v>
      </c>
      <c r="F1247" s="62" t="s">
        <v>5092</v>
      </c>
      <c r="G1247" s="63" t="s">
        <v>74</v>
      </c>
      <c r="H1247" s="72">
        <v>175983.22580645161</v>
      </c>
      <c r="I1247" s="78">
        <v>0.19</v>
      </c>
      <c r="J1247" s="79">
        <f t="shared" si="53"/>
        <v>209420.03870967741</v>
      </c>
    </row>
    <row r="1248" spans="1:10" ht="39" x14ac:dyDescent="0.25">
      <c r="A1248" s="60" t="s">
        <v>5093</v>
      </c>
      <c r="B1248" s="67" t="s">
        <v>4993</v>
      </c>
      <c r="C1248" s="67" t="s">
        <v>1898</v>
      </c>
      <c r="D1248" s="67" t="s">
        <v>5094</v>
      </c>
      <c r="E1248" s="67" t="s">
        <v>5095</v>
      </c>
      <c r="F1248" s="62" t="s">
        <v>5096</v>
      </c>
      <c r="G1248" s="63" t="s">
        <v>74</v>
      </c>
      <c r="H1248" s="72">
        <v>387207.74193548388</v>
      </c>
      <c r="I1248" s="78">
        <v>0.19</v>
      </c>
      <c r="J1248" s="79">
        <f t="shared" si="53"/>
        <v>460777.21290322579</v>
      </c>
    </row>
    <row r="1249" spans="1:10" ht="13" x14ac:dyDescent="0.25">
      <c r="A1249" s="60" t="s">
        <v>5097</v>
      </c>
      <c r="B1249" s="67" t="s">
        <v>4993</v>
      </c>
      <c r="C1249" s="67" t="s">
        <v>1898</v>
      </c>
      <c r="D1249" s="80" t="s">
        <v>1880</v>
      </c>
      <c r="E1249" s="67" t="s">
        <v>5098</v>
      </c>
      <c r="F1249" s="62" t="s">
        <v>1850</v>
      </c>
      <c r="G1249" s="63" t="s">
        <v>74</v>
      </c>
      <c r="H1249" s="72">
        <v>1228983.2258064516</v>
      </c>
      <c r="I1249" s="78">
        <v>0.19</v>
      </c>
      <c r="J1249" s="79">
        <f t="shared" si="53"/>
        <v>1462490.0387096775</v>
      </c>
    </row>
    <row r="1250" spans="1:10" ht="26" x14ac:dyDescent="0.25">
      <c r="A1250" s="60" t="s">
        <v>5099</v>
      </c>
      <c r="B1250" s="67" t="s">
        <v>4993</v>
      </c>
      <c r="C1250" s="67" t="s">
        <v>2667</v>
      </c>
      <c r="D1250" s="67" t="s">
        <v>5100</v>
      </c>
      <c r="E1250" s="67" t="s">
        <v>5101</v>
      </c>
      <c r="F1250" s="62" t="s">
        <v>5102</v>
      </c>
      <c r="G1250" s="63" t="s">
        <v>74</v>
      </c>
      <c r="H1250" s="72">
        <v>1359089.0322580645</v>
      </c>
      <c r="I1250" s="78">
        <v>0.19</v>
      </c>
      <c r="J1250" s="79">
        <f t="shared" si="53"/>
        <v>1617315.9483870966</v>
      </c>
    </row>
    <row r="1251" spans="1:10" ht="13" x14ac:dyDescent="0.25">
      <c r="A1251" s="60" t="s">
        <v>5103</v>
      </c>
      <c r="B1251" s="67" t="s">
        <v>4993</v>
      </c>
      <c r="C1251" s="67" t="s">
        <v>2667</v>
      </c>
      <c r="D1251" s="80" t="s">
        <v>1880</v>
      </c>
      <c r="E1251" s="67" t="s">
        <v>5104</v>
      </c>
      <c r="F1251" s="62" t="s">
        <v>1850</v>
      </c>
      <c r="G1251" s="63" t="s">
        <v>74</v>
      </c>
      <c r="H1251" s="72">
        <v>723442.58064516122</v>
      </c>
      <c r="I1251" s="78">
        <v>0.19</v>
      </c>
      <c r="J1251" s="79">
        <f t="shared" si="53"/>
        <v>860896.67096774187</v>
      </c>
    </row>
    <row r="1252" spans="1:10" ht="26" x14ac:dyDescent="0.25">
      <c r="A1252" s="60" t="s">
        <v>5105</v>
      </c>
      <c r="B1252" s="67" t="s">
        <v>4993</v>
      </c>
      <c r="C1252" s="67" t="s">
        <v>2667</v>
      </c>
      <c r="D1252" s="67" t="s">
        <v>1850</v>
      </c>
      <c r="E1252" s="67" t="s">
        <v>5106</v>
      </c>
      <c r="F1252" s="62" t="s">
        <v>5107</v>
      </c>
      <c r="G1252" s="63" t="s">
        <v>74</v>
      </c>
      <c r="H1252" s="72">
        <v>597723.87096774194</v>
      </c>
      <c r="I1252" s="78">
        <v>0.19</v>
      </c>
      <c r="J1252" s="79">
        <f t="shared" si="53"/>
        <v>711291.40645161294</v>
      </c>
    </row>
    <row r="1253" spans="1:10" ht="26" x14ac:dyDescent="0.25">
      <c r="A1253" s="60" t="s">
        <v>5108</v>
      </c>
      <c r="B1253" s="67" t="s">
        <v>4993</v>
      </c>
      <c r="C1253" s="67" t="s">
        <v>1898</v>
      </c>
      <c r="D1253" s="67" t="s">
        <v>5109</v>
      </c>
      <c r="E1253" s="67" t="s">
        <v>5110</v>
      </c>
      <c r="F1253" s="62" t="s">
        <v>5111</v>
      </c>
      <c r="G1253" s="63" t="s">
        <v>74</v>
      </c>
      <c r="H1253" s="72">
        <v>686492.90322580643</v>
      </c>
      <c r="I1253" s="78">
        <v>0.19</v>
      </c>
      <c r="J1253" s="79">
        <f t="shared" si="53"/>
        <v>816926.55483870965</v>
      </c>
    </row>
    <row r="1254" spans="1:10" ht="13" x14ac:dyDescent="0.25">
      <c r="A1254" s="60" t="s">
        <v>5112</v>
      </c>
      <c r="B1254" s="67" t="s">
        <v>4993</v>
      </c>
      <c r="C1254" s="80" t="s">
        <v>1880</v>
      </c>
      <c r="D1254" s="80" t="s">
        <v>1880</v>
      </c>
      <c r="E1254" s="67" t="s">
        <v>5113</v>
      </c>
      <c r="F1254" s="62" t="s">
        <v>1850</v>
      </c>
      <c r="G1254" s="63" t="s">
        <v>74</v>
      </c>
      <c r="H1254" s="72">
        <v>2217860.6451612902</v>
      </c>
      <c r="I1254" s="78">
        <v>0.19</v>
      </c>
      <c r="J1254" s="79">
        <f t="shared" si="53"/>
        <v>2639254.1677419352</v>
      </c>
    </row>
    <row r="1255" spans="1:10" ht="26" x14ac:dyDescent="0.25">
      <c r="A1255" s="60" t="s">
        <v>5114</v>
      </c>
      <c r="B1255" s="67" t="s">
        <v>4993</v>
      </c>
      <c r="C1255" s="80" t="s">
        <v>1880</v>
      </c>
      <c r="D1255" s="67" t="s">
        <v>1850</v>
      </c>
      <c r="E1255" s="67" t="s">
        <v>5115</v>
      </c>
      <c r="F1255" s="62" t="s">
        <v>5116</v>
      </c>
      <c r="G1255" s="63" t="s">
        <v>74</v>
      </c>
      <c r="H1255" s="72">
        <v>1015646.4516129032</v>
      </c>
      <c r="I1255" s="78">
        <v>0.19</v>
      </c>
      <c r="J1255" s="79">
        <f t="shared" si="53"/>
        <v>1208619.2774193548</v>
      </c>
    </row>
    <row r="1256" spans="1:10" ht="13" x14ac:dyDescent="0.25">
      <c r="A1256" s="60" t="s">
        <v>5117</v>
      </c>
      <c r="B1256" s="67" t="s">
        <v>4993</v>
      </c>
      <c r="C1256" s="80" t="s">
        <v>1880</v>
      </c>
      <c r="D1256" s="80" t="s">
        <v>1880</v>
      </c>
      <c r="E1256" s="67" t="s">
        <v>5118</v>
      </c>
      <c r="F1256" s="62" t="s">
        <v>5119</v>
      </c>
      <c r="G1256" s="63" t="s">
        <v>74</v>
      </c>
      <c r="H1256" s="72">
        <v>140880</v>
      </c>
      <c r="I1256" s="78">
        <v>0.19</v>
      </c>
      <c r="J1256" s="79">
        <f t="shared" si="53"/>
        <v>167647.20000000001</v>
      </c>
    </row>
    <row r="1257" spans="1:10" ht="13" x14ac:dyDescent="0.25">
      <c r="A1257" s="60" t="s">
        <v>5120</v>
      </c>
      <c r="B1257" s="67" t="s">
        <v>4993</v>
      </c>
      <c r="C1257" s="80" t="s">
        <v>1880</v>
      </c>
      <c r="D1257" s="67" t="s">
        <v>5121</v>
      </c>
      <c r="E1257" s="67" t="s">
        <v>5122</v>
      </c>
      <c r="F1257" s="81" t="s">
        <v>1880</v>
      </c>
      <c r="G1257" s="63" t="s">
        <v>74</v>
      </c>
      <c r="H1257" s="72">
        <v>922490.32258064509</v>
      </c>
      <c r="I1257" s="78">
        <v>0.19</v>
      </c>
      <c r="J1257" s="79">
        <f t="shared" si="53"/>
        <v>1097763.4838709678</v>
      </c>
    </row>
    <row r="1258" spans="1:10" ht="13" x14ac:dyDescent="0.25">
      <c r="A1258" s="60" t="s">
        <v>5123</v>
      </c>
      <c r="B1258" s="67" t="s">
        <v>4993</v>
      </c>
      <c r="C1258" s="80" t="s">
        <v>1880</v>
      </c>
      <c r="D1258" s="67" t="s">
        <v>1850</v>
      </c>
      <c r="E1258" s="67" t="s">
        <v>5124</v>
      </c>
      <c r="F1258" s="62" t="s">
        <v>1850</v>
      </c>
      <c r="G1258" s="63" t="s">
        <v>74</v>
      </c>
      <c r="H1258" s="72">
        <v>734203.87096774194</v>
      </c>
      <c r="I1258" s="78">
        <v>0.19</v>
      </c>
      <c r="J1258" s="79">
        <f t="shared" si="53"/>
        <v>873702.6064516129</v>
      </c>
    </row>
    <row r="1259" spans="1:10" ht="13" x14ac:dyDescent="0.25">
      <c r="A1259" s="60" t="s">
        <v>5125</v>
      </c>
      <c r="B1259" s="67" t="s">
        <v>4993</v>
      </c>
      <c r="C1259" s="80" t="s">
        <v>1880</v>
      </c>
      <c r="D1259" s="67" t="s">
        <v>5126</v>
      </c>
      <c r="E1259" s="67" t="s">
        <v>5127</v>
      </c>
      <c r="F1259" s="62" t="s">
        <v>1850</v>
      </c>
      <c r="G1259" s="63" t="s">
        <v>74</v>
      </c>
      <c r="H1259" s="72">
        <v>810643.87096774194</v>
      </c>
      <c r="I1259" s="78">
        <v>0.19</v>
      </c>
      <c r="J1259" s="79">
        <f t="shared" si="53"/>
        <v>964666.20645161287</v>
      </c>
    </row>
    <row r="1260" spans="1:10" ht="13" x14ac:dyDescent="0.25">
      <c r="A1260" s="60" t="s">
        <v>5128</v>
      </c>
      <c r="B1260" s="67" t="s">
        <v>4993</v>
      </c>
      <c r="C1260" s="80" t="s">
        <v>1880</v>
      </c>
      <c r="D1260" s="67" t="s">
        <v>2516</v>
      </c>
      <c r="E1260" s="67" t="s">
        <v>5129</v>
      </c>
      <c r="F1260" s="62" t="s">
        <v>5130</v>
      </c>
      <c r="G1260" s="63" t="s">
        <v>74</v>
      </c>
      <c r="H1260" s="72">
        <v>503859.35483870964</v>
      </c>
      <c r="I1260" s="78">
        <v>0.19</v>
      </c>
      <c r="J1260" s="79">
        <f t="shared" si="53"/>
        <v>599592.63225806446</v>
      </c>
    </row>
    <row r="1261" spans="1:10" ht="13" x14ac:dyDescent="0.25">
      <c r="A1261" s="60" t="s">
        <v>5131</v>
      </c>
      <c r="B1261" s="67" t="s">
        <v>4993</v>
      </c>
      <c r="C1261" s="80" t="s">
        <v>1880</v>
      </c>
      <c r="D1261" s="67" t="s">
        <v>1850</v>
      </c>
      <c r="E1261" s="67" t="s">
        <v>5132</v>
      </c>
      <c r="F1261" s="62" t="s">
        <v>1850</v>
      </c>
      <c r="G1261" s="63" t="s">
        <v>74</v>
      </c>
      <c r="H1261" s="72">
        <v>7916516.1290322579</v>
      </c>
      <c r="I1261" s="78">
        <v>0.19</v>
      </c>
      <c r="J1261" s="79">
        <f t="shared" si="53"/>
        <v>9420654.1935483869</v>
      </c>
    </row>
    <row r="1262" spans="1:10" ht="13" x14ac:dyDescent="0.25">
      <c r="A1262" s="60" t="s">
        <v>5133</v>
      </c>
      <c r="B1262" s="67" t="s">
        <v>4993</v>
      </c>
      <c r="C1262" s="80" t="s">
        <v>1880</v>
      </c>
      <c r="D1262" s="67" t="s">
        <v>5134</v>
      </c>
      <c r="E1262" s="67" t="s">
        <v>5135</v>
      </c>
      <c r="F1262" s="62" t="s">
        <v>1850</v>
      </c>
      <c r="G1262" s="63" t="s">
        <v>74</v>
      </c>
      <c r="H1262" s="72">
        <v>444401.29032258061</v>
      </c>
      <c r="I1262" s="78">
        <v>0.19</v>
      </c>
      <c r="J1262" s="79">
        <f t="shared" si="53"/>
        <v>528837.53548387089</v>
      </c>
    </row>
    <row r="1263" spans="1:10" ht="13" x14ac:dyDescent="0.25">
      <c r="A1263" s="60" t="s">
        <v>5136</v>
      </c>
      <c r="B1263" s="67" t="s">
        <v>4993</v>
      </c>
      <c r="C1263" s="67" t="s">
        <v>1898</v>
      </c>
      <c r="D1263" s="67" t="s">
        <v>1850</v>
      </c>
      <c r="E1263" s="67" t="s">
        <v>5137</v>
      </c>
      <c r="F1263" s="62" t="s">
        <v>1850</v>
      </c>
      <c r="G1263" s="63" t="s">
        <v>74</v>
      </c>
      <c r="H1263" s="72">
        <v>373058.06451612903</v>
      </c>
      <c r="I1263" s="78">
        <v>0.19</v>
      </c>
      <c r="J1263" s="79">
        <f t="shared" si="53"/>
        <v>443939.09677419357</v>
      </c>
    </row>
    <row r="1264" spans="1:10" ht="13" x14ac:dyDescent="0.25">
      <c r="A1264" s="60" t="s">
        <v>5138</v>
      </c>
      <c r="B1264" s="67" t="s">
        <v>4993</v>
      </c>
      <c r="C1264" s="67" t="s">
        <v>3265</v>
      </c>
      <c r="D1264" s="67" t="s">
        <v>1850</v>
      </c>
      <c r="E1264" s="67" t="s">
        <v>5139</v>
      </c>
      <c r="F1264" s="62" t="s">
        <v>5140</v>
      </c>
      <c r="G1264" s="63" t="s">
        <v>74</v>
      </c>
      <c r="H1264" s="72">
        <v>3133683.8709677421</v>
      </c>
      <c r="I1264" s="78">
        <v>0.19</v>
      </c>
      <c r="J1264" s="79">
        <f t="shared" si="53"/>
        <v>3729083.8064516131</v>
      </c>
    </row>
    <row r="1265" spans="1:10" ht="13" x14ac:dyDescent="0.25">
      <c r="A1265" s="60" t="s">
        <v>5141</v>
      </c>
      <c r="B1265" s="67" t="s">
        <v>5142</v>
      </c>
      <c r="C1265" s="67" t="s">
        <v>2667</v>
      </c>
      <c r="D1265" s="67" t="s">
        <v>5143</v>
      </c>
      <c r="E1265" s="67" t="s">
        <v>5144</v>
      </c>
      <c r="F1265" s="62" t="s">
        <v>2195</v>
      </c>
      <c r="G1265" s="63" t="s">
        <v>74</v>
      </c>
      <c r="H1265" s="72">
        <v>154115630.96774194</v>
      </c>
      <c r="I1265" s="78">
        <v>0.19</v>
      </c>
      <c r="J1265" s="79">
        <f t="shared" si="53"/>
        <v>183397600.8516129</v>
      </c>
    </row>
    <row r="1266" spans="1:10" ht="13" x14ac:dyDescent="0.25">
      <c r="A1266" s="60" t="s">
        <v>5145</v>
      </c>
      <c r="B1266" s="67" t="s">
        <v>4993</v>
      </c>
      <c r="C1266" s="67" t="s">
        <v>1850</v>
      </c>
      <c r="D1266" s="67" t="s">
        <v>1850</v>
      </c>
      <c r="E1266" s="67" t="s">
        <v>5146</v>
      </c>
      <c r="F1266" s="62" t="s">
        <v>1850</v>
      </c>
      <c r="G1266" s="63" t="s">
        <v>74</v>
      </c>
      <c r="H1266" s="72">
        <v>25503268.387096774</v>
      </c>
      <c r="I1266" s="78">
        <v>0.19</v>
      </c>
      <c r="J1266" s="79">
        <f t="shared" si="53"/>
        <v>30348889.38064516</v>
      </c>
    </row>
    <row r="1267" spans="1:10" ht="26" x14ac:dyDescent="0.25">
      <c r="A1267" s="60" t="s">
        <v>5147</v>
      </c>
      <c r="B1267" s="67" t="s">
        <v>4993</v>
      </c>
      <c r="C1267" s="67" t="s">
        <v>2667</v>
      </c>
      <c r="D1267" s="67" t="s">
        <v>5148</v>
      </c>
      <c r="E1267" s="67" t="s">
        <v>5149</v>
      </c>
      <c r="F1267" s="62" t="s">
        <v>5148</v>
      </c>
      <c r="G1267" s="63" t="s">
        <v>74</v>
      </c>
      <c r="H1267" s="72">
        <v>30223469.677419353</v>
      </c>
      <c r="I1267" s="78">
        <v>0.19</v>
      </c>
      <c r="J1267" s="79">
        <f t="shared" si="53"/>
        <v>35965928.91612903</v>
      </c>
    </row>
    <row r="1268" spans="1:10" ht="26" x14ac:dyDescent="0.25">
      <c r="A1268" s="60" t="s">
        <v>5150</v>
      </c>
      <c r="B1268" s="67" t="s">
        <v>5151</v>
      </c>
      <c r="C1268" s="67" t="s">
        <v>5152</v>
      </c>
      <c r="D1268" s="67" t="s">
        <v>5153</v>
      </c>
      <c r="E1268" s="67" t="s">
        <v>5154</v>
      </c>
      <c r="F1268" s="62" t="s">
        <v>5153</v>
      </c>
      <c r="G1268" s="63" t="s">
        <v>74</v>
      </c>
      <c r="H1268" s="72">
        <v>2247286.4516129033</v>
      </c>
      <c r="I1268" s="78">
        <v>0.19</v>
      </c>
      <c r="J1268" s="79">
        <f t="shared" si="53"/>
        <v>2674270.8774193549</v>
      </c>
    </row>
    <row r="1269" spans="1:10" ht="26" x14ac:dyDescent="0.25">
      <c r="A1269" s="60" t="s">
        <v>5155</v>
      </c>
      <c r="B1269" s="67" t="s">
        <v>5151</v>
      </c>
      <c r="C1269" s="67" t="s">
        <v>1850</v>
      </c>
      <c r="D1269" s="67" t="s">
        <v>5156</v>
      </c>
      <c r="E1269" s="67" t="s">
        <v>5157</v>
      </c>
      <c r="F1269" s="62" t="s">
        <v>5156</v>
      </c>
      <c r="G1269" s="63" t="s">
        <v>74</v>
      </c>
      <c r="H1269" s="72">
        <v>3450945.8064516126</v>
      </c>
      <c r="I1269" s="78">
        <v>0.19</v>
      </c>
      <c r="J1269" s="79">
        <f t="shared" si="53"/>
        <v>4106625.509677419</v>
      </c>
    </row>
    <row r="1270" spans="1:10" ht="13" x14ac:dyDescent="0.25">
      <c r="A1270" s="60" t="s">
        <v>5158</v>
      </c>
      <c r="B1270" s="67" t="s">
        <v>5159</v>
      </c>
      <c r="C1270" s="67" t="s">
        <v>5160</v>
      </c>
      <c r="D1270" s="67" t="s">
        <v>5161</v>
      </c>
      <c r="E1270" s="67" t="s">
        <v>5162</v>
      </c>
      <c r="F1270" s="62" t="s">
        <v>5161</v>
      </c>
      <c r="G1270" s="63" t="s">
        <v>74</v>
      </c>
      <c r="H1270" s="72">
        <v>33104761.290322579</v>
      </c>
      <c r="I1270" s="78">
        <v>0.19</v>
      </c>
      <c r="J1270" s="79">
        <f t="shared" si="53"/>
        <v>39394665.935483873</v>
      </c>
    </row>
    <row r="1271" spans="1:10" ht="13" x14ac:dyDescent="0.25">
      <c r="A1271" s="60" t="s">
        <v>5163</v>
      </c>
      <c r="B1271" s="67" t="s">
        <v>5164</v>
      </c>
      <c r="C1271" s="67" t="s">
        <v>1850</v>
      </c>
      <c r="D1271" s="67" t="s">
        <v>5165</v>
      </c>
      <c r="E1271" s="67" t="s">
        <v>5166</v>
      </c>
      <c r="F1271" s="62" t="s">
        <v>5165</v>
      </c>
      <c r="G1271" s="63" t="s">
        <v>74</v>
      </c>
      <c r="H1271" s="72">
        <v>70807.741935483864</v>
      </c>
      <c r="I1271" s="78">
        <v>0.19</v>
      </c>
      <c r="J1271" s="79">
        <f t="shared" si="53"/>
        <v>84261.212903225794</v>
      </c>
    </row>
    <row r="1272" spans="1:10" ht="13" x14ac:dyDescent="0.25">
      <c r="A1272" s="60" t="s">
        <v>5167</v>
      </c>
      <c r="B1272" s="67" t="s">
        <v>5168</v>
      </c>
      <c r="C1272" s="67" t="s">
        <v>1850</v>
      </c>
      <c r="D1272" s="67" t="s">
        <v>5169</v>
      </c>
      <c r="E1272" s="67" t="s">
        <v>5170</v>
      </c>
      <c r="F1272" s="62" t="s">
        <v>5169</v>
      </c>
      <c r="G1272" s="63" t="s">
        <v>74</v>
      </c>
      <c r="H1272" s="72">
        <v>196145.80645161291</v>
      </c>
      <c r="I1272" s="78">
        <v>0.19</v>
      </c>
      <c r="J1272" s="79">
        <f t="shared" ref="J1272:J1335" si="54">(H1272*I1272)+H1272</f>
        <v>233413.50967741935</v>
      </c>
    </row>
    <row r="1273" spans="1:10" ht="13" x14ac:dyDescent="0.25">
      <c r="A1273" s="60" t="s">
        <v>5171</v>
      </c>
      <c r="B1273" s="67" t="s">
        <v>5172</v>
      </c>
      <c r="C1273" s="67" t="s">
        <v>1850</v>
      </c>
      <c r="D1273" s="67" t="s">
        <v>5173</v>
      </c>
      <c r="E1273" s="67" t="s">
        <v>5174</v>
      </c>
      <c r="F1273" s="62" t="s">
        <v>5175</v>
      </c>
      <c r="G1273" s="63" t="s">
        <v>74</v>
      </c>
      <c r="H1273" s="72">
        <v>2506781.935483871</v>
      </c>
      <c r="I1273" s="78">
        <v>0.19</v>
      </c>
      <c r="J1273" s="79">
        <f t="shared" si="54"/>
        <v>2983070.5032258066</v>
      </c>
    </row>
    <row r="1274" spans="1:10" ht="26" x14ac:dyDescent="0.25">
      <c r="A1274" s="60" t="s">
        <v>5176</v>
      </c>
      <c r="B1274" s="67" t="s">
        <v>5177</v>
      </c>
      <c r="C1274" s="67" t="s">
        <v>5178</v>
      </c>
      <c r="D1274" s="67" t="s">
        <v>5179</v>
      </c>
      <c r="E1274" s="67" t="s">
        <v>5180</v>
      </c>
      <c r="F1274" s="62" t="s">
        <v>5179</v>
      </c>
      <c r="G1274" s="63" t="s">
        <v>74</v>
      </c>
      <c r="H1274" s="72">
        <v>375187.09677419352</v>
      </c>
      <c r="I1274" s="78">
        <v>0.19</v>
      </c>
      <c r="J1274" s="79">
        <f t="shared" si="54"/>
        <v>446472.6451612903</v>
      </c>
    </row>
    <row r="1275" spans="1:10" ht="13" x14ac:dyDescent="0.25">
      <c r="A1275" s="60" t="s">
        <v>5181</v>
      </c>
      <c r="B1275" s="67" t="s">
        <v>5177</v>
      </c>
      <c r="C1275" s="67" t="s">
        <v>2155</v>
      </c>
      <c r="D1275" s="67" t="s">
        <v>5182</v>
      </c>
      <c r="E1275" s="67" t="s">
        <v>5183</v>
      </c>
      <c r="F1275" s="62" t="s">
        <v>5184</v>
      </c>
      <c r="G1275" s="63" t="s">
        <v>74</v>
      </c>
      <c r="H1275" s="72">
        <v>61635665.806451611</v>
      </c>
      <c r="I1275" s="78">
        <v>0.19</v>
      </c>
      <c r="J1275" s="79">
        <f t="shared" si="54"/>
        <v>73346442.309677422</v>
      </c>
    </row>
    <row r="1276" spans="1:10" ht="39" x14ac:dyDescent="0.25">
      <c r="A1276" s="60" t="s">
        <v>5185</v>
      </c>
      <c r="B1276" s="67" t="s">
        <v>5177</v>
      </c>
      <c r="C1276" s="67" t="s">
        <v>1850</v>
      </c>
      <c r="D1276" s="67" t="s">
        <v>5186</v>
      </c>
      <c r="E1276" s="67" t="s">
        <v>5187</v>
      </c>
      <c r="F1276" s="62" t="s">
        <v>5186</v>
      </c>
      <c r="G1276" s="63" t="s">
        <v>74</v>
      </c>
      <c r="H1276" s="72">
        <v>4675402.5806451607</v>
      </c>
      <c r="I1276" s="78">
        <v>0.19</v>
      </c>
      <c r="J1276" s="79">
        <f t="shared" si="54"/>
        <v>5563729.0709677413</v>
      </c>
    </row>
    <row r="1277" spans="1:10" ht="13" x14ac:dyDescent="0.25">
      <c r="A1277" s="60" t="s">
        <v>5188</v>
      </c>
      <c r="B1277" s="67" t="s">
        <v>5177</v>
      </c>
      <c r="C1277" s="67" t="s">
        <v>5189</v>
      </c>
      <c r="D1277" s="67" t="s">
        <v>5190</v>
      </c>
      <c r="E1277" s="67" t="s">
        <v>5191</v>
      </c>
      <c r="F1277" s="62" t="s">
        <v>5190</v>
      </c>
      <c r="G1277" s="63" t="s">
        <v>74</v>
      </c>
      <c r="H1277" s="72">
        <v>49559851.612903222</v>
      </c>
      <c r="I1277" s="78">
        <v>0.19</v>
      </c>
      <c r="J1277" s="79">
        <f t="shared" si="54"/>
        <v>58976223.419354834</v>
      </c>
    </row>
    <row r="1278" spans="1:10" ht="13" x14ac:dyDescent="0.25">
      <c r="A1278" s="60" t="s">
        <v>5192</v>
      </c>
      <c r="B1278" s="67" t="s">
        <v>5177</v>
      </c>
      <c r="C1278" s="67" t="s">
        <v>3187</v>
      </c>
      <c r="D1278" s="67" t="s">
        <v>5193</v>
      </c>
      <c r="E1278" s="67" t="s">
        <v>5194</v>
      </c>
      <c r="F1278" s="62" t="s">
        <v>5193</v>
      </c>
      <c r="G1278" s="63" t="s">
        <v>74</v>
      </c>
      <c r="H1278" s="72">
        <v>1428588.3870967741</v>
      </c>
      <c r="I1278" s="78">
        <v>0.19</v>
      </c>
      <c r="J1278" s="79">
        <f t="shared" si="54"/>
        <v>1700020.1806451611</v>
      </c>
    </row>
    <row r="1279" spans="1:10" ht="13" x14ac:dyDescent="0.25">
      <c r="A1279" s="60" t="s">
        <v>5195</v>
      </c>
      <c r="B1279" s="67" t="s">
        <v>5177</v>
      </c>
      <c r="C1279" s="67" t="s">
        <v>2836</v>
      </c>
      <c r="D1279" s="67" t="s">
        <v>5196</v>
      </c>
      <c r="E1279" s="67" t="s">
        <v>5197</v>
      </c>
      <c r="F1279" s="62" t="s">
        <v>5198</v>
      </c>
      <c r="G1279" s="63" t="s">
        <v>74</v>
      </c>
      <c r="H1279" s="72">
        <v>10308691.612903226</v>
      </c>
      <c r="I1279" s="78">
        <v>0.19</v>
      </c>
      <c r="J1279" s="79">
        <f t="shared" si="54"/>
        <v>12267343.019354839</v>
      </c>
    </row>
    <row r="1280" spans="1:10" ht="13" x14ac:dyDescent="0.25">
      <c r="A1280" s="60" t="s">
        <v>5199</v>
      </c>
      <c r="B1280" s="67" t="s">
        <v>5177</v>
      </c>
      <c r="C1280" s="67" t="s">
        <v>1850</v>
      </c>
      <c r="D1280" s="67" t="s">
        <v>5200</v>
      </c>
      <c r="E1280" s="67" t="s">
        <v>5201</v>
      </c>
      <c r="F1280" s="62" t="s">
        <v>5200</v>
      </c>
      <c r="G1280" s="63" t="s">
        <v>74</v>
      </c>
      <c r="H1280" s="72">
        <v>83129.032258064515</v>
      </c>
      <c r="I1280" s="78">
        <v>0.19</v>
      </c>
      <c r="J1280" s="79">
        <f t="shared" si="54"/>
        <v>98923.548387096773</v>
      </c>
    </row>
    <row r="1281" spans="1:10" ht="13" x14ac:dyDescent="0.25">
      <c r="A1281" s="60" t="s">
        <v>5202</v>
      </c>
      <c r="B1281" s="67" t="s">
        <v>5203</v>
      </c>
      <c r="C1281" s="67" t="s">
        <v>1850</v>
      </c>
      <c r="D1281" s="67" t="s">
        <v>5204</v>
      </c>
      <c r="E1281" s="67" t="s">
        <v>5205</v>
      </c>
      <c r="F1281" s="62" t="s">
        <v>5204</v>
      </c>
      <c r="G1281" s="63" t="s">
        <v>74</v>
      </c>
      <c r="H1281" s="72">
        <v>1755615.4838709678</v>
      </c>
      <c r="I1281" s="78">
        <v>0.19</v>
      </c>
      <c r="J1281" s="79">
        <f t="shared" si="54"/>
        <v>2089182.4258064516</v>
      </c>
    </row>
    <row r="1282" spans="1:10" ht="13" x14ac:dyDescent="0.25">
      <c r="A1282" s="60" t="s">
        <v>5206</v>
      </c>
      <c r="B1282" s="67" t="s">
        <v>5203</v>
      </c>
      <c r="C1282" s="80" t="s">
        <v>1880</v>
      </c>
      <c r="D1282" s="67" t="s">
        <v>1850</v>
      </c>
      <c r="E1282" s="67" t="s">
        <v>5207</v>
      </c>
      <c r="F1282" s="62" t="s">
        <v>1850</v>
      </c>
      <c r="G1282" s="63" t="s">
        <v>74</v>
      </c>
      <c r="H1282" s="72">
        <v>16785642.580645163</v>
      </c>
      <c r="I1282" s="78">
        <v>0.19</v>
      </c>
      <c r="J1282" s="79">
        <f t="shared" si="54"/>
        <v>19974914.670967743</v>
      </c>
    </row>
    <row r="1283" spans="1:10" ht="13" x14ac:dyDescent="0.25">
      <c r="A1283" s="60" t="s">
        <v>5208</v>
      </c>
      <c r="B1283" s="67" t="s">
        <v>5203</v>
      </c>
      <c r="C1283" s="67" t="s">
        <v>5209</v>
      </c>
      <c r="D1283" s="67" t="s">
        <v>5209</v>
      </c>
      <c r="E1283" s="67" t="s">
        <v>5210</v>
      </c>
      <c r="F1283" s="62" t="s">
        <v>5209</v>
      </c>
      <c r="G1283" s="63" t="s">
        <v>74</v>
      </c>
      <c r="H1283" s="72">
        <v>882347.09677419357</v>
      </c>
      <c r="I1283" s="78">
        <v>0.19</v>
      </c>
      <c r="J1283" s="79">
        <f t="shared" si="54"/>
        <v>1049993.0451612903</v>
      </c>
    </row>
    <row r="1284" spans="1:10" ht="39" x14ac:dyDescent="0.25">
      <c r="A1284" s="60" t="s">
        <v>5208</v>
      </c>
      <c r="B1284" s="67" t="s">
        <v>5211</v>
      </c>
      <c r="C1284" s="67" t="s">
        <v>5212</v>
      </c>
      <c r="D1284" s="67" t="s">
        <v>5213</v>
      </c>
      <c r="E1284" s="67" t="s">
        <v>5214</v>
      </c>
      <c r="F1284" s="62" t="s">
        <v>5215</v>
      </c>
      <c r="G1284" s="63" t="s">
        <v>74</v>
      </c>
      <c r="H1284" s="72">
        <v>882347.09677419357</v>
      </c>
      <c r="I1284" s="78">
        <v>0.19</v>
      </c>
      <c r="J1284" s="79">
        <f t="shared" si="54"/>
        <v>1049993.0451612903</v>
      </c>
    </row>
    <row r="1285" spans="1:10" ht="13" x14ac:dyDescent="0.25">
      <c r="A1285" s="60" t="s">
        <v>5216</v>
      </c>
      <c r="B1285" s="67" t="s">
        <v>5211</v>
      </c>
      <c r="C1285" s="67" t="s">
        <v>5212</v>
      </c>
      <c r="D1285" s="67" t="s">
        <v>5217</v>
      </c>
      <c r="E1285" s="67" t="s">
        <v>5218</v>
      </c>
      <c r="F1285" s="62" t="s">
        <v>5219</v>
      </c>
      <c r="G1285" s="63" t="s">
        <v>74</v>
      </c>
      <c r="H1285" s="72">
        <v>3155659.3548387098</v>
      </c>
      <c r="I1285" s="78">
        <v>0.19</v>
      </c>
      <c r="J1285" s="79">
        <f t="shared" si="54"/>
        <v>3755234.6322580646</v>
      </c>
    </row>
    <row r="1286" spans="1:10" ht="26" x14ac:dyDescent="0.25">
      <c r="A1286" s="60" t="s">
        <v>5220</v>
      </c>
      <c r="B1286" s="67" t="s">
        <v>5221</v>
      </c>
      <c r="C1286" s="67" t="s">
        <v>1850</v>
      </c>
      <c r="D1286" s="67" t="s">
        <v>5222</v>
      </c>
      <c r="E1286" s="67" t="s">
        <v>5223</v>
      </c>
      <c r="F1286" s="62" t="s">
        <v>5222</v>
      </c>
      <c r="G1286" s="63" t="s">
        <v>74</v>
      </c>
      <c r="H1286" s="72">
        <v>328489.03225806449</v>
      </c>
      <c r="I1286" s="78">
        <v>0.19</v>
      </c>
      <c r="J1286" s="79">
        <f t="shared" si="54"/>
        <v>390901.94838709675</v>
      </c>
    </row>
    <row r="1287" spans="1:10" ht="26" x14ac:dyDescent="0.25">
      <c r="A1287" s="60" t="s">
        <v>5224</v>
      </c>
      <c r="B1287" s="67" t="s">
        <v>5221</v>
      </c>
      <c r="C1287" s="67" t="s">
        <v>1850</v>
      </c>
      <c r="D1287" s="67" t="s">
        <v>5225</v>
      </c>
      <c r="E1287" s="67" t="s">
        <v>5226</v>
      </c>
      <c r="F1287" s="62" t="s">
        <v>5225</v>
      </c>
      <c r="G1287" s="63" t="s">
        <v>74</v>
      </c>
      <c r="H1287" s="72">
        <v>679976.77419354836</v>
      </c>
      <c r="I1287" s="78">
        <v>0.19</v>
      </c>
      <c r="J1287" s="79">
        <f t="shared" si="54"/>
        <v>809172.36129032262</v>
      </c>
    </row>
    <row r="1288" spans="1:10" ht="39" x14ac:dyDescent="0.25">
      <c r="A1288" s="60" t="s">
        <v>5227</v>
      </c>
      <c r="B1288" s="67" t="s">
        <v>5228</v>
      </c>
      <c r="C1288" s="67" t="s">
        <v>5229</v>
      </c>
      <c r="D1288" s="67" t="s">
        <v>5230</v>
      </c>
      <c r="E1288" s="67" t="s">
        <v>5231</v>
      </c>
      <c r="F1288" s="62" t="s">
        <v>5230</v>
      </c>
      <c r="G1288" s="63" t="s">
        <v>74</v>
      </c>
      <c r="H1288" s="72">
        <v>8172798.7096774187</v>
      </c>
      <c r="I1288" s="78">
        <v>0.19</v>
      </c>
      <c r="J1288" s="79">
        <f t="shared" si="54"/>
        <v>9725630.4645161275</v>
      </c>
    </row>
    <row r="1289" spans="1:10" ht="39" x14ac:dyDescent="0.25">
      <c r="A1289" s="60" t="s">
        <v>5232</v>
      </c>
      <c r="B1289" s="67" t="s">
        <v>5233</v>
      </c>
      <c r="C1289" s="67" t="s">
        <v>1850</v>
      </c>
      <c r="D1289" s="67" t="s">
        <v>5234</v>
      </c>
      <c r="E1289" s="67" t="s">
        <v>5235</v>
      </c>
      <c r="F1289" s="62" t="s">
        <v>5236</v>
      </c>
      <c r="G1289" s="63" t="s">
        <v>74</v>
      </c>
      <c r="H1289" s="72">
        <v>8484143.2258064505</v>
      </c>
      <c r="I1289" s="78">
        <v>0.19</v>
      </c>
      <c r="J1289" s="79">
        <f t="shared" si="54"/>
        <v>10096130.438709676</v>
      </c>
    </row>
    <row r="1290" spans="1:10" ht="13" x14ac:dyDescent="0.25">
      <c r="A1290" s="60" t="s">
        <v>5237</v>
      </c>
      <c r="B1290" s="67" t="s">
        <v>5238</v>
      </c>
      <c r="C1290" s="67" t="s">
        <v>1850</v>
      </c>
      <c r="D1290" s="67" t="s">
        <v>5239</v>
      </c>
      <c r="E1290" s="67" t="s">
        <v>5240</v>
      </c>
      <c r="F1290" s="62" t="s">
        <v>1850</v>
      </c>
      <c r="G1290" s="63" t="s">
        <v>74</v>
      </c>
      <c r="H1290" s="72">
        <v>965167.74193548388</v>
      </c>
      <c r="I1290" s="78">
        <v>0.19</v>
      </c>
      <c r="J1290" s="79">
        <f t="shared" si="54"/>
        <v>1148549.6129032257</v>
      </c>
    </row>
    <row r="1291" spans="1:10" ht="13" x14ac:dyDescent="0.25">
      <c r="A1291" s="60" t="s">
        <v>5241</v>
      </c>
      <c r="B1291" s="67" t="s">
        <v>5242</v>
      </c>
      <c r="C1291" s="67" t="s">
        <v>1850</v>
      </c>
      <c r="D1291" s="67" t="s">
        <v>1850</v>
      </c>
      <c r="E1291" s="67" t="s">
        <v>5243</v>
      </c>
      <c r="F1291" s="62" t="s">
        <v>1850</v>
      </c>
      <c r="G1291" s="63" t="s">
        <v>74</v>
      </c>
      <c r="H1291" s="72">
        <v>778.0645161290322</v>
      </c>
      <c r="I1291" s="78">
        <v>0.19</v>
      </c>
      <c r="J1291" s="79">
        <f t="shared" si="54"/>
        <v>925.89677419354825</v>
      </c>
    </row>
    <row r="1292" spans="1:10" ht="13" x14ac:dyDescent="0.25">
      <c r="A1292" s="60" t="s">
        <v>5244</v>
      </c>
      <c r="B1292" s="67" t="s">
        <v>5242</v>
      </c>
      <c r="C1292" s="67" t="s">
        <v>1850</v>
      </c>
      <c r="D1292" s="67" t="s">
        <v>1850</v>
      </c>
      <c r="E1292" s="67" t="s">
        <v>5245</v>
      </c>
      <c r="F1292" s="62" t="s">
        <v>1850</v>
      </c>
      <c r="G1292" s="63" t="s">
        <v>74</v>
      </c>
      <c r="H1292" s="72">
        <v>8126.4516129032254</v>
      </c>
      <c r="I1292" s="78">
        <v>0.19</v>
      </c>
      <c r="J1292" s="79">
        <f t="shared" si="54"/>
        <v>9670.4774193548383</v>
      </c>
    </row>
    <row r="1293" spans="1:10" ht="13" x14ac:dyDescent="0.25">
      <c r="A1293" s="60" t="s">
        <v>5246</v>
      </c>
      <c r="B1293" s="67" t="s">
        <v>5242</v>
      </c>
      <c r="C1293" s="67" t="s">
        <v>1850</v>
      </c>
      <c r="D1293" s="67" t="s">
        <v>1850</v>
      </c>
      <c r="E1293" s="67" t="s">
        <v>5247</v>
      </c>
      <c r="F1293" s="62" t="s">
        <v>1850</v>
      </c>
      <c r="G1293" s="63" t="s">
        <v>74</v>
      </c>
      <c r="H1293" s="72">
        <v>992.25806451612902</v>
      </c>
      <c r="I1293" s="78">
        <v>0.19</v>
      </c>
      <c r="J1293" s="79">
        <f t="shared" si="54"/>
        <v>1180.7870967741935</v>
      </c>
    </row>
    <row r="1294" spans="1:10" ht="13" x14ac:dyDescent="0.25">
      <c r="A1294" s="60" t="s">
        <v>5248</v>
      </c>
      <c r="B1294" s="67" t="s">
        <v>5249</v>
      </c>
      <c r="C1294" s="67" t="s">
        <v>1850</v>
      </c>
      <c r="D1294" s="67" t="s">
        <v>5250</v>
      </c>
      <c r="E1294" s="67" t="s">
        <v>5251</v>
      </c>
      <c r="F1294" s="62" t="s">
        <v>5250</v>
      </c>
      <c r="G1294" s="63" t="s">
        <v>74</v>
      </c>
      <c r="H1294" s="72">
        <v>68376.774193548379</v>
      </c>
      <c r="I1294" s="78">
        <v>0.19</v>
      </c>
      <c r="J1294" s="79">
        <f t="shared" si="54"/>
        <v>81368.361290322573</v>
      </c>
    </row>
    <row r="1295" spans="1:10" ht="13" x14ac:dyDescent="0.25">
      <c r="A1295" s="60" t="s">
        <v>5252</v>
      </c>
      <c r="B1295" s="67" t="s">
        <v>5249</v>
      </c>
      <c r="C1295" s="67" t="s">
        <v>1850</v>
      </c>
      <c r="D1295" s="67" t="s">
        <v>1850</v>
      </c>
      <c r="E1295" s="67" t="s">
        <v>5253</v>
      </c>
      <c r="F1295" s="62" t="s">
        <v>1850</v>
      </c>
      <c r="G1295" s="63" t="s">
        <v>74</v>
      </c>
      <c r="H1295" s="72">
        <v>177318.70967741936</v>
      </c>
      <c r="I1295" s="78">
        <v>0.19</v>
      </c>
      <c r="J1295" s="79">
        <f t="shared" si="54"/>
        <v>211009.26451612904</v>
      </c>
    </row>
    <row r="1296" spans="1:10" ht="13" x14ac:dyDescent="0.25">
      <c r="A1296" s="60" t="s">
        <v>5254</v>
      </c>
      <c r="B1296" s="67" t="s">
        <v>5255</v>
      </c>
      <c r="C1296" s="67" t="s">
        <v>1850</v>
      </c>
      <c r="D1296" s="67" t="s">
        <v>5256</v>
      </c>
      <c r="E1296" s="67" t="s">
        <v>5257</v>
      </c>
      <c r="F1296" s="62" t="s">
        <v>5256</v>
      </c>
      <c r="G1296" s="63" t="s">
        <v>74</v>
      </c>
      <c r="H1296" s="72">
        <v>21015.483870967742</v>
      </c>
      <c r="I1296" s="78">
        <v>0.19</v>
      </c>
      <c r="J1296" s="79">
        <f t="shared" si="54"/>
        <v>25008.425806451614</v>
      </c>
    </row>
    <row r="1297" spans="1:10" ht="13" x14ac:dyDescent="0.25">
      <c r="A1297" s="60" t="s">
        <v>5258</v>
      </c>
      <c r="B1297" s="67" t="s">
        <v>5259</v>
      </c>
      <c r="C1297" s="67" t="s">
        <v>5259</v>
      </c>
      <c r="D1297" s="67" t="s">
        <v>5260</v>
      </c>
      <c r="E1297" s="67" t="s">
        <v>5261</v>
      </c>
      <c r="F1297" s="62" t="s">
        <v>5260</v>
      </c>
      <c r="G1297" s="63" t="s">
        <v>74</v>
      </c>
      <c r="H1297" s="72">
        <v>4854175.4838709673</v>
      </c>
      <c r="I1297" s="78">
        <v>0.19</v>
      </c>
      <c r="J1297" s="79">
        <f t="shared" si="54"/>
        <v>5776468.825806451</v>
      </c>
    </row>
    <row r="1298" spans="1:10" ht="26" x14ac:dyDescent="0.25">
      <c r="A1298" s="60" t="s">
        <v>5262</v>
      </c>
      <c r="B1298" s="67" t="s">
        <v>5263</v>
      </c>
      <c r="C1298" s="67" t="s">
        <v>2828</v>
      </c>
      <c r="D1298" s="67" t="s">
        <v>1850</v>
      </c>
      <c r="E1298" s="67" t="s">
        <v>5264</v>
      </c>
      <c r="F1298" s="81" t="s">
        <v>1880</v>
      </c>
      <c r="G1298" s="63" t="s">
        <v>74</v>
      </c>
      <c r="H1298" s="72">
        <v>2005219.3548387096</v>
      </c>
      <c r="I1298" s="78">
        <v>0.19</v>
      </c>
      <c r="J1298" s="79">
        <f t="shared" si="54"/>
        <v>2386211.0322580645</v>
      </c>
    </row>
    <row r="1299" spans="1:10" ht="26" x14ac:dyDescent="0.25">
      <c r="A1299" s="60" t="s">
        <v>5265</v>
      </c>
      <c r="B1299" s="67" t="s">
        <v>5263</v>
      </c>
      <c r="C1299" s="67" t="s">
        <v>1850</v>
      </c>
      <c r="D1299" s="67" t="s">
        <v>1850</v>
      </c>
      <c r="E1299" s="67" t="s">
        <v>5266</v>
      </c>
      <c r="F1299" s="62" t="s">
        <v>1850</v>
      </c>
      <c r="G1299" s="63" t="s">
        <v>74</v>
      </c>
      <c r="H1299" s="72">
        <v>3077339.3548387098</v>
      </c>
      <c r="I1299" s="78">
        <v>0.19</v>
      </c>
      <c r="J1299" s="79">
        <f t="shared" si="54"/>
        <v>3662033.8322580648</v>
      </c>
    </row>
    <row r="1300" spans="1:10" ht="26" x14ac:dyDescent="0.25">
      <c r="A1300" s="60" t="s">
        <v>5267</v>
      </c>
      <c r="B1300" s="67" t="s">
        <v>5263</v>
      </c>
      <c r="C1300" s="67" t="s">
        <v>1850</v>
      </c>
      <c r="D1300" s="67" t="s">
        <v>1850</v>
      </c>
      <c r="E1300" s="67" t="s">
        <v>5268</v>
      </c>
      <c r="F1300" s="62" t="s">
        <v>1850</v>
      </c>
      <c r="G1300" s="63" t="s">
        <v>74</v>
      </c>
      <c r="H1300" s="72">
        <v>417505.80645161291</v>
      </c>
      <c r="I1300" s="78">
        <v>0.19</v>
      </c>
      <c r="J1300" s="79">
        <f t="shared" si="54"/>
        <v>496831.90967741935</v>
      </c>
    </row>
    <row r="1301" spans="1:10" ht="26" x14ac:dyDescent="0.25">
      <c r="A1301" s="60" t="s">
        <v>5269</v>
      </c>
      <c r="B1301" s="67" t="s">
        <v>5263</v>
      </c>
      <c r="C1301" s="67" t="s">
        <v>2832</v>
      </c>
      <c r="D1301" s="67" t="s">
        <v>1850</v>
      </c>
      <c r="E1301" s="67" t="s">
        <v>5270</v>
      </c>
      <c r="F1301" s="62" t="s">
        <v>1850</v>
      </c>
      <c r="G1301" s="63" t="s">
        <v>74</v>
      </c>
      <c r="H1301" s="72">
        <v>569272.25806451612</v>
      </c>
      <c r="I1301" s="78">
        <v>0.19</v>
      </c>
      <c r="J1301" s="79">
        <f t="shared" si="54"/>
        <v>677433.98709677416</v>
      </c>
    </row>
    <row r="1302" spans="1:10" ht="26" x14ac:dyDescent="0.25">
      <c r="A1302" s="60" t="s">
        <v>5271</v>
      </c>
      <c r="B1302" s="67" t="s">
        <v>5263</v>
      </c>
      <c r="C1302" s="67" t="s">
        <v>1850</v>
      </c>
      <c r="D1302" s="67" t="s">
        <v>1850</v>
      </c>
      <c r="E1302" s="67" t="s">
        <v>5272</v>
      </c>
      <c r="F1302" s="62" t="s">
        <v>1850</v>
      </c>
      <c r="G1302" s="63" t="s">
        <v>74</v>
      </c>
      <c r="H1302" s="72">
        <v>569272.25806451612</v>
      </c>
      <c r="I1302" s="78">
        <v>0.19</v>
      </c>
      <c r="J1302" s="79">
        <f t="shared" si="54"/>
        <v>677433.98709677416</v>
      </c>
    </row>
    <row r="1303" spans="1:10" ht="26" x14ac:dyDescent="0.25">
      <c r="A1303" s="60" t="s">
        <v>5273</v>
      </c>
      <c r="B1303" s="67" t="s">
        <v>5263</v>
      </c>
      <c r="C1303" s="67" t="s">
        <v>1850</v>
      </c>
      <c r="D1303" s="67" t="s">
        <v>1850</v>
      </c>
      <c r="E1303" s="67" t="s">
        <v>5274</v>
      </c>
      <c r="F1303" s="62" t="s">
        <v>1850</v>
      </c>
      <c r="G1303" s="63" t="s">
        <v>74</v>
      </c>
      <c r="H1303" s="72">
        <v>287538.06451612903</v>
      </c>
      <c r="I1303" s="78">
        <v>0.19</v>
      </c>
      <c r="J1303" s="79">
        <f t="shared" si="54"/>
        <v>342170.29677419353</v>
      </c>
    </row>
    <row r="1304" spans="1:10" ht="26" x14ac:dyDescent="0.25">
      <c r="A1304" s="60" t="s">
        <v>5275</v>
      </c>
      <c r="B1304" s="67" t="s">
        <v>5263</v>
      </c>
      <c r="C1304" s="67" t="s">
        <v>1850</v>
      </c>
      <c r="D1304" s="67" t="s">
        <v>1850</v>
      </c>
      <c r="E1304" s="67" t="s">
        <v>5276</v>
      </c>
      <c r="F1304" s="62" t="s">
        <v>1850</v>
      </c>
      <c r="G1304" s="63" t="s">
        <v>74</v>
      </c>
      <c r="H1304" s="72">
        <v>822820.6451612903</v>
      </c>
      <c r="I1304" s="78">
        <v>0.19</v>
      </c>
      <c r="J1304" s="79">
        <f t="shared" si="54"/>
        <v>979156.56774193549</v>
      </c>
    </row>
    <row r="1305" spans="1:10" ht="13" x14ac:dyDescent="0.25">
      <c r="A1305" s="60" t="s">
        <v>5277</v>
      </c>
      <c r="B1305" s="67" t="s">
        <v>5278</v>
      </c>
      <c r="C1305" s="67" t="s">
        <v>1850</v>
      </c>
      <c r="D1305" s="67" t="s">
        <v>2634</v>
      </c>
      <c r="E1305" s="67" t="s">
        <v>5279</v>
      </c>
      <c r="F1305" s="62" t="s">
        <v>2634</v>
      </c>
      <c r="G1305" s="63" t="s">
        <v>74</v>
      </c>
      <c r="H1305" s="72">
        <v>243252.90322580645</v>
      </c>
      <c r="I1305" s="78">
        <v>0.19</v>
      </c>
      <c r="J1305" s="79">
        <f t="shared" si="54"/>
        <v>289470.95483870967</v>
      </c>
    </row>
    <row r="1306" spans="1:10" ht="13" x14ac:dyDescent="0.25">
      <c r="A1306" s="60" t="s">
        <v>5280</v>
      </c>
      <c r="B1306" s="67" t="s">
        <v>5278</v>
      </c>
      <c r="C1306" s="67" t="s">
        <v>1850</v>
      </c>
      <c r="D1306" s="67" t="s">
        <v>5281</v>
      </c>
      <c r="E1306" s="67" t="s">
        <v>5282</v>
      </c>
      <c r="F1306" s="62" t="s">
        <v>5281</v>
      </c>
      <c r="G1306" s="63" t="s">
        <v>74</v>
      </c>
      <c r="H1306" s="72">
        <v>531620.6451612903</v>
      </c>
      <c r="I1306" s="78">
        <v>0.19</v>
      </c>
      <c r="J1306" s="79">
        <f t="shared" si="54"/>
        <v>632628.56774193549</v>
      </c>
    </row>
    <row r="1307" spans="1:10" ht="52" x14ac:dyDescent="0.25">
      <c r="A1307" s="60" t="s">
        <v>5283</v>
      </c>
      <c r="B1307" s="67" t="s">
        <v>5284</v>
      </c>
      <c r="C1307" s="67" t="s">
        <v>1850</v>
      </c>
      <c r="D1307" s="67" t="s">
        <v>5285</v>
      </c>
      <c r="E1307" s="67" t="s">
        <v>5286</v>
      </c>
      <c r="F1307" s="62" t="s">
        <v>5285</v>
      </c>
      <c r="G1307" s="63" t="s">
        <v>74</v>
      </c>
      <c r="H1307" s="72">
        <v>2526437.4193548388</v>
      </c>
      <c r="I1307" s="78">
        <v>0.19</v>
      </c>
      <c r="J1307" s="79">
        <f t="shared" si="54"/>
        <v>3006460.5290322583</v>
      </c>
    </row>
    <row r="1308" spans="1:10" ht="26" x14ac:dyDescent="0.25">
      <c r="A1308" s="60" t="s">
        <v>5287</v>
      </c>
      <c r="B1308" s="67" t="s">
        <v>5288</v>
      </c>
      <c r="C1308" s="67" t="s">
        <v>1850</v>
      </c>
      <c r="D1308" s="67" t="s">
        <v>1850</v>
      </c>
      <c r="E1308" s="67" t="s">
        <v>5289</v>
      </c>
      <c r="F1308" s="62" t="s">
        <v>1850</v>
      </c>
      <c r="G1308" s="63" t="s">
        <v>74</v>
      </c>
      <c r="H1308" s="72">
        <v>1366219.3548387096</v>
      </c>
      <c r="I1308" s="78">
        <v>0.19</v>
      </c>
      <c r="J1308" s="79">
        <f t="shared" si="54"/>
        <v>1625801.0322580645</v>
      </c>
    </row>
    <row r="1309" spans="1:10" ht="13" x14ac:dyDescent="0.25">
      <c r="A1309" s="60" t="s">
        <v>5290</v>
      </c>
      <c r="B1309" s="67" t="s">
        <v>5291</v>
      </c>
      <c r="C1309" s="67" t="s">
        <v>2784</v>
      </c>
      <c r="D1309" s="67" t="s">
        <v>5292</v>
      </c>
      <c r="E1309" s="67" t="s">
        <v>5293</v>
      </c>
      <c r="F1309" s="62" t="s">
        <v>5292</v>
      </c>
      <c r="G1309" s="63" t="s">
        <v>74</v>
      </c>
      <c r="H1309" s="72">
        <v>2864370.3225806449</v>
      </c>
      <c r="I1309" s="78">
        <v>0.19</v>
      </c>
      <c r="J1309" s="79">
        <f t="shared" si="54"/>
        <v>3408600.6838709675</v>
      </c>
    </row>
    <row r="1310" spans="1:10" ht="13" x14ac:dyDescent="0.25">
      <c r="A1310" s="60" t="s">
        <v>5294</v>
      </c>
      <c r="B1310" s="67" t="s">
        <v>5295</v>
      </c>
      <c r="C1310" s="67" t="s">
        <v>5296</v>
      </c>
      <c r="D1310" s="80" t="s">
        <v>1880</v>
      </c>
      <c r="E1310" s="67" t="s">
        <v>5297</v>
      </c>
      <c r="F1310" s="81" t="s">
        <v>1880</v>
      </c>
      <c r="G1310" s="63" t="s">
        <v>74</v>
      </c>
      <c r="H1310" s="72">
        <v>4649765.1612903224</v>
      </c>
      <c r="I1310" s="78">
        <v>0.19</v>
      </c>
      <c r="J1310" s="79">
        <f t="shared" si="54"/>
        <v>5533220.5419354839</v>
      </c>
    </row>
    <row r="1311" spans="1:10" ht="26" x14ac:dyDescent="0.25">
      <c r="A1311" s="60" t="s">
        <v>5298</v>
      </c>
      <c r="B1311" s="67" t="s">
        <v>5295</v>
      </c>
      <c r="C1311" s="67" t="s">
        <v>1850</v>
      </c>
      <c r="D1311" s="67" t="s">
        <v>1850</v>
      </c>
      <c r="E1311" s="67" t="s">
        <v>5299</v>
      </c>
      <c r="F1311" s="81" t="s">
        <v>1880</v>
      </c>
      <c r="G1311" s="63" t="s">
        <v>74</v>
      </c>
      <c r="H1311" s="72">
        <v>36254.193548387098</v>
      </c>
      <c r="I1311" s="78">
        <v>0.19</v>
      </c>
      <c r="J1311" s="79">
        <f t="shared" si="54"/>
        <v>43142.490322580648</v>
      </c>
    </row>
    <row r="1312" spans="1:10" ht="26" x14ac:dyDescent="0.25">
      <c r="A1312" s="60" t="s">
        <v>5300</v>
      </c>
      <c r="B1312" s="67" t="s">
        <v>5295</v>
      </c>
      <c r="C1312" s="67" t="s">
        <v>1850</v>
      </c>
      <c r="D1312" s="67" t="s">
        <v>1850</v>
      </c>
      <c r="E1312" s="67" t="s">
        <v>5301</v>
      </c>
      <c r="F1312" s="81" t="s">
        <v>1880</v>
      </c>
      <c r="G1312" s="63" t="s">
        <v>74</v>
      </c>
      <c r="H1312" s="72">
        <v>34129.032258064515</v>
      </c>
      <c r="I1312" s="78">
        <v>0.19</v>
      </c>
      <c r="J1312" s="79">
        <f t="shared" si="54"/>
        <v>40613.548387096773</v>
      </c>
    </row>
    <row r="1313" spans="1:10" ht="13" x14ac:dyDescent="0.25">
      <c r="A1313" s="60" t="s">
        <v>5302</v>
      </c>
      <c r="B1313" s="67" t="s">
        <v>5295</v>
      </c>
      <c r="C1313" s="67" t="s">
        <v>1850</v>
      </c>
      <c r="D1313" s="67" t="s">
        <v>1850</v>
      </c>
      <c r="E1313" s="67" t="s">
        <v>5303</v>
      </c>
      <c r="F1313" s="81" t="s">
        <v>1880</v>
      </c>
      <c r="G1313" s="63" t="s">
        <v>74</v>
      </c>
      <c r="H1313" s="72">
        <v>220581.93548387097</v>
      </c>
      <c r="I1313" s="78">
        <v>0.19</v>
      </c>
      <c r="J1313" s="79">
        <f t="shared" si="54"/>
        <v>262492.50322580646</v>
      </c>
    </row>
    <row r="1314" spans="1:10" ht="13" x14ac:dyDescent="0.25">
      <c r="A1314" s="60" t="s">
        <v>5304</v>
      </c>
      <c r="B1314" s="67" t="s">
        <v>5295</v>
      </c>
      <c r="C1314" s="67" t="s">
        <v>1850</v>
      </c>
      <c r="D1314" s="67" t="s">
        <v>1850</v>
      </c>
      <c r="E1314" s="67" t="s">
        <v>5305</v>
      </c>
      <c r="F1314" s="62" t="s">
        <v>1850</v>
      </c>
      <c r="G1314" s="63" t="s">
        <v>74</v>
      </c>
      <c r="H1314" s="72">
        <v>442.58064516129031</v>
      </c>
      <c r="I1314" s="78">
        <v>0.19</v>
      </c>
      <c r="J1314" s="79">
        <f t="shared" si="54"/>
        <v>526.67096774193544</v>
      </c>
    </row>
    <row r="1315" spans="1:10" ht="13" x14ac:dyDescent="0.25">
      <c r="A1315" s="60" t="s">
        <v>5306</v>
      </c>
      <c r="B1315" s="67" t="s">
        <v>5295</v>
      </c>
      <c r="C1315" s="67" t="s">
        <v>5307</v>
      </c>
      <c r="D1315" s="80" t="s">
        <v>1880</v>
      </c>
      <c r="E1315" s="67" t="s">
        <v>5308</v>
      </c>
      <c r="F1315" s="62" t="s">
        <v>1850</v>
      </c>
      <c r="G1315" s="63" t="s">
        <v>74</v>
      </c>
      <c r="H1315" s="72">
        <v>294758.70967741933</v>
      </c>
      <c r="I1315" s="78">
        <v>0.19</v>
      </c>
      <c r="J1315" s="79">
        <f t="shared" si="54"/>
        <v>350762.86451612902</v>
      </c>
    </row>
    <row r="1316" spans="1:10" ht="13" x14ac:dyDescent="0.25">
      <c r="A1316" s="60" t="s">
        <v>5309</v>
      </c>
      <c r="B1316" s="67" t="s">
        <v>5295</v>
      </c>
      <c r="C1316" s="67" t="s">
        <v>5310</v>
      </c>
      <c r="D1316" s="67" t="s">
        <v>5311</v>
      </c>
      <c r="E1316" s="67" t="s">
        <v>5312</v>
      </c>
      <c r="F1316" s="62" t="s">
        <v>1899</v>
      </c>
      <c r="G1316" s="63" t="s">
        <v>74</v>
      </c>
      <c r="H1316" s="72">
        <v>189145.80645161291</v>
      </c>
      <c r="I1316" s="78">
        <v>0.19</v>
      </c>
      <c r="J1316" s="79">
        <f t="shared" si="54"/>
        <v>225083.50967741935</v>
      </c>
    </row>
    <row r="1317" spans="1:10" ht="13" x14ac:dyDescent="0.25">
      <c r="A1317" s="60" t="s">
        <v>5313</v>
      </c>
      <c r="B1317" s="67" t="s">
        <v>5295</v>
      </c>
      <c r="C1317" s="67" t="s">
        <v>5296</v>
      </c>
      <c r="D1317" s="80" t="s">
        <v>1880</v>
      </c>
      <c r="E1317" s="67" t="s">
        <v>5314</v>
      </c>
      <c r="F1317" s="62" t="s">
        <v>5315</v>
      </c>
      <c r="G1317" s="63" t="s">
        <v>74</v>
      </c>
      <c r="H1317" s="72">
        <v>744256.77419354836</v>
      </c>
      <c r="I1317" s="78">
        <v>0.19</v>
      </c>
      <c r="J1317" s="79">
        <f t="shared" si="54"/>
        <v>885665.56129032257</v>
      </c>
    </row>
    <row r="1318" spans="1:10" ht="13" x14ac:dyDescent="0.25">
      <c r="A1318" s="60" t="s">
        <v>5316</v>
      </c>
      <c r="B1318" s="67" t="s">
        <v>5295</v>
      </c>
      <c r="C1318" s="67" t="s">
        <v>5317</v>
      </c>
      <c r="D1318" s="67" t="s">
        <v>5318</v>
      </c>
      <c r="E1318" s="67" t="s">
        <v>5319</v>
      </c>
      <c r="F1318" s="81" t="s">
        <v>1880</v>
      </c>
      <c r="G1318" s="63" t="s">
        <v>74</v>
      </c>
      <c r="H1318" s="72">
        <v>1376362.5806451612</v>
      </c>
      <c r="I1318" s="78">
        <v>0.19</v>
      </c>
      <c r="J1318" s="79">
        <f t="shared" si="54"/>
        <v>1637871.4709677419</v>
      </c>
    </row>
    <row r="1319" spans="1:10" ht="13" x14ac:dyDescent="0.25">
      <c r="A1319" s="60" t="s">
        <v>5320</v>
      </c>
      <c r="B1319" s="67" t="s">
        <v>5295</v>
      </c>
      <c r="C1319" s="67" t="s">
        <v>5321</v>
      </c>
      <c r="D1319" s="80" t="s">
        <v>1880</v>
      </c>
      <c r="E1319" s="67" t="s">
        <v>5322</v>
      </c>
      <c r="F1319" s="62" t="s">
        <v>5323</v>
      </c>
      <c r="G1319" s="63" t="s">
        <v>74</v>
      </c>
      <c r="H1319" s="72">
        <v>364976.77419354836</v>
      </c>
      <c r="I1319" s="78">
        <v>0.19</v>
      </c>
      <c r="J1319" s="79">
        <f t="shared" si="54"/>
        <v>434322.36129032256</v>
      </c>
    </row>
    <row r="1320" spans="1:10" ht="13" x14ac:dyDescent="0.25">
      <c r="A1320" s="60" t="s">
        <v>5324</v>
      </c>
      <c r="B1320" s="67" t="s">
        <v>5295</v>
      </c>
      <c r="C1320" s="67" t="s">
        <v>5325</v>
      </c>
      <c r="D1320" s="67" t="s">
        <v>5326</v>
      </c>
      <c r="E1320" s="67" t="s">
        <v>5327</v>
      </c>
      <c r="F1320" s="81" t="s">
        <v>1880</v>
      </c>
      <c r="G1320" s="63" t="s">
        <v>74</v>
      </c>
      <c r="H1320" s="72">
        <v>129549.67741935483</v>
      </c>
      <c r="I1320" s="78">
        <v>0.19</v>
      </c>
      <c r="J1320" s="79">
        <f t="shared" si="54"/>
        <v>154164.11612903225</v>
      </c>
    </row>
    <row r="1321" spans="1:10" ht="13" x14ac:dyDescent="0.25">
      <c r="A1321" s="60" t="s">
        <v>5328</v>
      </c>
      <c r="B1321" s="67" t="s">
        <v>5295</v>
      </c>
      <c r="C1321" s="67" t="s">
        <v>5295</v>
      </c>
      <c r="D1321" s="80" t="s">
        <v>1880</v>
      </c>
      <c r="E1321" s="67" t="s">
        <v>5329</v>
      </c>
      <c r="F1321" s="81" t="s">
        <v>1880</v>
      </c>
      <c r="G1321" s="63" t="s">
        <v>74</v>
      </c>
      <c r="H1321" s="72">
        <v>470589.67741935485</v>
      </c>
      <c r="I1321" s="78">
        <v>0.19</v>
      </c>
      <c r="J1321" s="79">
        <f t="shared" si="54"/>
        <v>560001.71612903231</v>
      </c>
    </row>
    <row r="1322" spans="1:10" ht="13" x14ac:dyDescent="0.25">
      <c r="A1322" s="60" t="s">
        <v>5330</v>
      </c>
      <c r="B1322" s="67" t="s">
        <v>5295</v>
      </c>
      <c r="C1322" s="67" t="s">
        <v>5331</v>
      </c>
      <c r="D1322" s="80" t="s">
        <v>1880</v>
      </c>
      <c r="E1322" s="67" t="s">
        <v>5332</v>
      </c>
      <c r="F1322" s="62" t="s">
        <v>5333</v>
      </c>
      <c r="G1322" s="63" t="s">
        <v>74</v>
      </c>
      <c r="H1322" s="72">
        <v>465215.48387096776</v>
      </c>
      <c r="I1322" s="78">
        <v>0.19</v>
      </c>
      <c r="J1322" s="79">
        <f t="shared" si="54"/>
        <v>553606.42580645159</v>
      </c>
    </row>
    <row r="1323" spans="1:10" ht="26" x14ac:dyDescent="0.25">
      <c r="A1323" s="60" t="s">
        <v>5334</v>
      </c>
      <c r="B1323" s="67" t="s">
        <v>5295</v>
      </c>
      <c r="C1323" s="67" t="s">
        <v>5335</v>
      </c>
      <c r="D1323" s="67" t="s">
        <v>5336</v>
      </c>
      <c r="E1323" s="67" t="s">
        <v>5337</v>
      </c>
      <c r="F1323" s="62" t="s">
        <v>5336</v>
      </c>
      <c r="G1323" s="63" t="s">
        <v>74</v>
      </c>
      <c r="H1323" s="72">
        <v>228081.29032258064</v>
      </c>
      <c r="I1323" s="78">
        <v>0.19</v>
      </c>
      <c r="J1323" s="79">
        <f t="shared" si="54"/>
        <v>271416.73548387096</v>
      </c>
    </row>
    <row r="1324" spans="1:10" ht="13" x14ac:dyDescent="0.25">
      <c r="A1324" s="60" t="s">
        <v>5338</v>
      </c>
      <c r="B1324" s="67" t="s">
        <v>5295</v>
      </c>
      <c r="C1324" s="67" t="s">
        <v>1888</v>
      </c>
      <c r="D1324" s="67" t="s">
        <v>5339</v>
      </c>
      <c r="E1324" s="67" t="s">
        <v>5340</v>
      </c>
      <c r="F1324" s="62" t="s">
        <v>5339</v>
      </c>
      <c r="G1324" s="63" t="s">
        <v>74</v>
      </c>
      <c r="H1324" s="72">
        <v>7940.645161290322</v>
      </c>
      <c r="I1324" s="78">
        <v>0.19</v>
      </c>
      <c r="J1324" s="79">
        <f t="shared" si="54"/>
        <v>9449.3677419354826</v>
      </c>
    </row>
    <row r="1325" spans="1:10" ht="26" x14ac:dyDescent="0.25">
      <c r="A1325" s="60" t="s">
        <v>5341</v>
      </c>
      <c r="B1325" s="67" t="s">
        <v>5295</v>
      </c>
      <c r="C1325" s="67" t="s">
        <v>1850</v>
      </c>
      <c r="D1325" s="67" t="s">
        <v>1850</v>
      </c>
      <c r="E1325" s="67" t="s">
        <v>5342</v>
      </c>
      <c r="F1325" s="62" t="s">
        <v>1850</v>
      </c>
      <c r="G1325" s="63" t="s">
        <v>74</v>
      </c>
      <c r="H1325" s="72">
        <v>13883.870967741936</v>
      </c>
      <c r="I1325" s="78">
        <v>0.19</v>
      </c>
      <c r="J1325" s="79">
        <f t="shared" si="54"/>
        <v>16521.806451612902</v>
      </c>
    </row>
    <row r="1326" spans="1:10" ht="13" x14ac:dyDescent="0.25">
      <c r="A1326" s="60" t="s">
        <v>5343</v>
      </c>
      <c r="B1326" s="67" t="s">
        <v>5295</v>
      </c>
      <c r="C1326" s="67" t="s">
        <v>1850</v>
      </c>
      <c r="D1326" s="67" t="s">
        <v>1850</v>
      </c>
      <c r="E1326" s="67" t="s">
        <v>5344</v>
      </c>
      <c r="F1326" s="81" t="s">
        <v>1880</v>
      </c>
      <c r="G1326" s="63" t="s">
        <v>74</v>
      </c>
      <c r="H1326" s="72">
        <v>8927.7419354838712</v>
      </c>
      <c r="I1326" s="78">
        <v>0.19</v>
      </c>
      <c r="J1326" s="79">
        <f t="shared" si="54"/>
        <v>10624.012903225806</v>
      </c>
    </row>
    <row r="1327" spans="1:10" ht="39" x14ac:dyDescent="0.25">
      <c r="A1327" s="60" t="s">
        <v>5345</v>
      </c>
      <c r="B1327" s="67" t="s">
        <v>5295</v>
      </c>
      <c r="C1327" s="67" t="s">
        <v>5346</v>
      </c>
      <c r="D1327" s="80" t="s">
        <v>1880</v>
      </c>
      <c r="E1327" s="67" t="s">
        <v>5347</v>
      </c>
      <c r="F1327" s="62" t="s">
        <v>5348</v>
      </c>
      <c r="G1327" s="63" t="s">
        <v>74</v>
      </c>
      <c r="H1327" s="72">
        <v>57206.451612903227</v>
      </c>
      <c r="I1327" s="78">
        <v>0.19</v>
      </c>
      <c r="J1327" s="79">
        <f t="shared" si="54"/>
        <v>68075.677419354848</v>
      </c>
    </row>
    <row r="1328" spans="1:10" ht="39" x14ac:dyDescent="0.25">
      <c r="A1328" s="60" t="s">
        <v>5349</v>
      </c>
      <c r="B1328" s="67" t="s">
        <v>5295</v>
      </c>
      <c r="C1328" s="67" t="s">
        <v>5346</v>
      </c>
      <c r="D1328" s="80" t="s">
        <v>1880</v>
      </c>
      <c r="E1328" s="67" t="s">
        <v>5350</v>
      </c>
      <c r="F1328" s="62" t="s">
        <v>5348</v>
      </c>
      <c r="G1328" s="63" t="s">
        <v>74</v>
      </c>
      <c r="H1328" s="72">
        <v>24215.483870967742</v>
      </c>
      <c r="I1328" s="78">
        <v>0.19</v>
      </c>
      <c r="J1328" s="79">
        <f t="shared" si="54"/>
        <v>28816.425806451614</v>
      </c>
    </row>
    <row r="1329" spans="1:10" ht="39" x14ac:dyDescent="0.25">
      <c r="A1329" s="60" t="s">
        <v>5351</v>
      </c>
      <c r="B1329" s="67" t="s">
        <v>5295</v>
      </c>
      <c r="C1329" s="67" t="s">
        <v>5346</v>
      </c>
      <c r="D1329" s="80" t="s">
        <v>1880</v>
      </c>
      <c r="E1329" s="67" t="s">
        <v>5352</v>
      </c>
      <c r="F1329" s="62" t="s">
        <v>5348</v>
      </c>
      <c r="G1329" s="63" t="s">
        <v>74</v>
      </c>
      <c r="H1329" s="72">
        <v>22660.645161290322</v>
      </c>
      <c r="I1329" s="78">
        <v>0.19</v>
      </c>
      <c r="J1329" s="79">
        <f t="shared" si="54"/>
        <v>26966.167741935482</v>
      </c>
    </row>
    <row r="1330" spans="1:10" ht="26" x14ac:dyDescent="0.25">
      <c r="A1330" s="60" t="s">
        <v>5353</v>
      </c>
      <c r="B1330" s="67" t="s">
        <v>5295</v>
      </c>
      <c r="C1330" s="67" t="s">
        <v>1945</v>
      </c>
      <c r="D1330" s="80" t="s">
        <v>1880</v>
      </c>
      <c r="E1330" s="67" t="s">
        <v>5354</v>
      </c>
      <c r="F1330" s="62" t="s">
        <v>5355</v>
      </c>
      <c r="G1330" s="63" t="s">
        <v>74</v>
      </c>
      <c r="H1330" s="72">
        <v>172442.58064516127</v>
      </c>
      <c r="I1330" s="78">
        <v>0.19</v>
      </c>
      <c r="J1330" s="79">
        <f t="shared" si="54"/>
        <v>205206.67096774193</v>
      </c>
    </row>
    <row r="1331" spans="1:10" ht="26" x14ac:dyDescent="0.25">
      <c r="A1331" s="60" t="s">
        <v>5356</v>
      </c>
      <c r="B1331" s="67" t="s">
        <v>5295</v>
      </c>
      <c r="C1331" s="67" t="s">
        <v>5357</v>
      </c>
      <c r="D1331" s="67" t="s">
        <v>5358</v>
      </c>
      <c r="E1331" s="67" t="s">
        <v>5359</v>
      </c>
      <c r="F1331" s="62" t="s">
        <v>5360</v>
      </c>
      <c r="G1331" s="63" t="s">
        <v>74</v>
      </c>
      <c r="H1331" s="72">
        <v>102223.22580645161</v>
      </c>
      <c r="I1331" s="78">
        <v>0.19</v>
      </c>
      <c r="J1331" s="79">
        <f t="shared" si="54"/>
        <v>121645.63870967741</v>
      </c>
    </row>
    <row r="1332" spans="1:10" ht="13" x14ac:dyDescent="0.25">
      <c r="A1332" s="60" t="s">
        <v>5361</v>
      </c>
      <c r="B1332" s="67" t="s">
        <v>5295</v>
      </c>
      <c r="C1332" s="67" t="s">
        <v>5362</v>
      </c>
      <c r="D1332" s="67" t="s">
        <v>5363</v>
      </c>
      <c r="E1332" s="67" t="s">
        <v>5364</v>
      </c>
      <c r="F1332" s="62" t="s">
        <v>5363</v>
      </c>
      <c r="G1332" s="63" t="s">
        <v>74</v>
      </c>
      <c r="H1332" s="72">
        <v>28754.838709677417</v>
      </c>
      <c r="I1332" s="78">
        <v>0.19</v>
      </c>
      <c r="J1332" s="79">
        <f t="shared" si="54"/>
        <v>34218.258064516129</v>
      </c>
    </row>
    <row r="1333" spans="1:10" ht="13" x14ac:dyDescent="0.25">
      <c r="A1333" s="60" t="s">
        <v>5365</v>
      </c>
      <c r="B1333" s="67" t="s">
        <v>5295</v>
      </c>
      <c r="C1333" s="67" t="s">
        <v>5362</v>
      </c>
      <c r="D1333" s="67" t="s">
        <v>5366</v>
      </c>
      <c r="E1333" s="67" t="s">
        <v>5367</v>
      </c>
      <c r="F1333" s="62" t="s">
        <v>5368</v>
      </c>
      <c r="G1333" s="63" t="s">
        <v>74</v>
      </c>
      <c r="H1333" s="72">
        <v>6095.4838709677415</v>
      </c>
      <c r="I1333" s="78">
        <v>0.19</v>
      </c>
      <c r="J1333" s="79">
        <f t="shared" si="54"/>
        <v>7253.6258064516123</v>
      </c>
    </row>
    <row r="1334" spans="1:10" ht="13" x14ac:dyDescent="0.25">
      <c r="A1334" s="60" t="s">
        <v>5369</v>
      </c>
      <c r="B1334" s="67" t="s">
        <v>5295</v>
      </c>
      <c r="C1334" s="67" t="s">
        <v>1850</v>
      </c>
      <c r="D1334" s="67" t="s">
        <v>1850</v>
      </c>
      <c r="E1334" s="67" t="s">
        <v>5370</v>
      </c>
      <c r="F1334" s="81" t="s">
        <v>1880</v>
      </c>
      <c r="G1334" s="63" t="s">
        <v>74</v>
      </c>
      <c r="H1334" s="72">
        <v>124023.22580645161</v>
      </c>
      <c r="I1334" s="78">
        <v>0.19</v>
      </c>
      <c r="J1334" s="79">
        <f t="shared" si="54"/>
        <v>147587.63870967741</v>
      </c>
    </row>
    <row r="1335" spans="1:10" ht="13" x14ac:dyDescent="0.25">
      <c r="A1335" s="60" t="s">
        <v>5371</v>
      </c>
      <c r="B1335" s="67" t="s">
        <v>5295</v>
      </c>
      <c r="C1335" s="67" t="s">
        <v>5372</v>
      </c>
      <c r="D1335" s="80" t="s">
        <v>1880</v>
      </c>
      <c r="E1335" s="67" t="s">
        <v>5373</v>
      </c>
      <c r="F1335" s="62" t="s">
        <v>5374</v>
      </c>
      <c r="G1335" s="63" t="s">
        <v>74</v>
      </c>
      <c r="H1335" s="72">
        <v>1044237.4193548387</v>
      </c>
      <c r="I1335" s="78">
        <v>0.19</v>
      </c>
      <c r="J1335" s="79">
        <f t="shared" si="54"/>
        <v>1242642.5290322581</v>
      </c>
    </row>
    <row r="1336" spans="1:10" ht="13" x14ac:dyDescent="0.25">
      <c r="A1336" s="60" t="s">
        <v>5375</v>
      </c>
      <c r="B1336" s="67" t="s">
        <v>5295</v>
      </c>
      <c r="C1336" s="67" t="s">
        <v>5376</v>
      </c>
      <c r="D1336" s="80" t="s">
        <v>1880</v>
      </c>
      <c r="E1336" s="67" t="s">
        <v>5377</v>
      </c>
      <c r="F1336" s="81" t="s">
        <v>1880</v>
      </c>
      <c r="G1336" s="63" t="s">
        <v>74</v>
      </c>
      <c r="H1336" s="72">
        <v>2047554.8387096773</v>
      </c>
      <c r="I1336" s="78">
        <v>0.19</v>
      </c>
      <c r="J1336" s="79">
        <f t="shared" ref="J1336:J1399" si="55">(H1336*I1336)+H1336</f>
        <v>2436590.2580645159</v>
      </c>
    </row>
    <row r="1337" spans="1:10" ht="13" x14ac:dyDescent="0.25">
      <c r="A1337" s="60" t="s">
        <v>5378</v>
      </c>
      <c r="B1337" s="67" t="s">
        <v>5295</v>
      </c>
      <c r="C1337" s="67" t="s">
        <v>5379</v>
      </c>
      <c r="D1337" s="67" t="s">
        <v>5380</v>
      </c>
      <c r="E1337" s="67" t="s">
        <v>5381</v>
      </c>
      <c r="F1337" s="81" t="s">
        <v>1880</v>
      </c>
      <c r="G1337" s="63" t="s">
        <v>74</v>
      </c>
      <c r="H1337" s="72">
        <v>7535681.2903225804</v>
      </c>
      <c r="I1337" s="78">
        <v>0.19</v>
      </c>
      <c r="J1337" s="79">
        <f t="shared" si="55"/>
        <v>8967460.7354838699</v>
      </c>
    </row>
    <row r="1338" spans="1:10" ht="13" x14ac:dyDescent="0.25">
      <c r="A1338" s="60" t="s">
        <v>5382</v>
      </c>
      <c r="B1338" s="67" t="s">
        <v>5295</v>
      </c>
      <c r="C1338" s="67" t="s">
        <v>1850</v>
      </c>
      <c r="D1338" s="67" t="s">
        <v>1850</v>
      </c>
      <c r="E1338" s="67" t="s">
        <v>5383</v>
      </c>
      <c r="F1338" s="62" t="s">
        <v>1850</v>
      </c>
      <c r="G1338" s="63" t="s">
        <v>74</v>
      </c>
      <c r="H1338" s="72">
        <v>422322.58064516127</v>
      </c>
      <c r="I1338" s="78">
        <v>0.19</v>
      </c>
      <c r="J1338" s="79">
        <f t="shared" si="55"/>
        <v>502563.87096774194</v>
      </c>
    </row>
    <row r="1339" spans="1:10" ht="13" x14ac:dyDescent="0.25">
      <c r="A1339" s="60" t="s">
        <v>5384</v>
      </c>
      <c r="B1339" s="67" t="s">
        <v>5295</v>
      </c>
      <c r="C1339" s="67" t="s">
        <v>5385</v>
      </c>
      <c r="D1339" s="67" t="s">
        <v>5386</v>
      </c>
      <c r="E1339" s="67" t="s">
        <v>5387</v>
      </c>
      <c r="F1339" s="81" t="s">
        <v>1880</v>
      </c>
      <c r="G1339" s="63" t="s">
        <v>74</v>
      </c>
      <c r="H1339" s="72">
        <v>374473.54838709679</v>
      </c>
      <c r="I1339" s="78">
        <v>0.19</v>
      </c>
      <c r="J1339" s="79">
        <f t="shared" si="55"/>
        <v>445623.52258064516</v>
      </c>
    </row>
    <row r="1340" spans="1:10" ht="13" x14ac:dyDescent="0.25">
      <c r="A1340" s="60" t="s">
        <v>5388</v>
      </c>
      <c r="B1340" s="67" t="s">
        <v>5295</v>
      </c>
      <c r="C1340" s="67" t="s">
        <v>1850</v>
      </c>
      <c r="D1340" s="67" t="s">
        <v>1850</v>
      </c>
      <c r="E1340" s="67" t="s">
        <v>5389</v>
      </c>
      <c r="F1340" s="62" t="s">
        <v>1850</v>
      </c>
      <c r="G1340" s="63" t="s">
        <v>74</v>
      </c>
      <c r="H1340" s="72">
        <v>1117010.3225806451</v>
      </c>
      <c r="I1340" s="78">
        <v>0.19</v>
      </c>
      <c r="J1340" s="79">
        <f t="shared" si="55"/>
        <v>1329242.2838709676</v>
      </c>
    </row>
    <row r="1341" spans="1:10" ht="13" x14ac:dyDescent="0.25">
      <c r="A1341" s="60" t="s">
        <v>5390</v>
      </c>
      <c r="B1341" s="67" t="s">
        <v>5295</v>
      </c>
      <c r="C1341" s="67" t="s">
        <v>5362</v>
      </c>
      <c r="D1341" s="67">
        <v>290265</v>
      </c>
      <c r="E1341" s="67" t="s">
        <v>5391</v>
      </c>
      <c r="F1341" s="62">
        <v>290265</v>
      </c>
      <c r="G1341" s="63" t="s">
        <v>74</v>
      </c>
      <c r="H1341" s="72">
        <v>8788.3870967741932</v>
      </c>
      <c r="I1341" s="78">
        <v>0.19</v>
      </c>
      <c r="J1341" s="79">
        <f t="shared" si="55"/>
        <v>10458.18064516129</v>
      </c>
    </row>
    <row r="1342" spans="1:10" ht="13" x14ac:dyDescent="0.25">
      <c r="A1342" s="60" t="s">
        <v>5392</v>
      </c>
      <c r="B1342" s="67" t="s">
        <v>5295</v>
      </c>
      <c r="C1342" s="67" t="s">
        <v>1850</v>
      </c>
      <c r="D1342" s="67" t="s">
        <v>1850</v>
      </c>
      <c r="E1342" s="67" t="s">
        <v>5393</v>
      </c>
      <c r="F1342" s="62" t="s">
        <v>1850</v>
      </c>
      <c r="G1342" s="63" t="s">
        <v>74</v>
      </c>
      <c r="H1342" s="72">
        <v>859.35483870967744</v>
      </c>
      <c r="I1342" s="78">
        <v>0.19</v>
      </c>
      <c r="J1342" s="79">
        <f t="shared" si="55"/>
        <v>1022.6322580645161</v>
      </c>
    </row>
    <row r="1343" spans="1:10" ht="13" x14ac:dyDescent="0.25">
      <c r="A1343" s="60" t="s">
        <v>5394</v>
      </c>
      <c r="B1343" s="67" t="s">
        <v>5295</v>
      </c>
      <c r="C1343" s="67" t="s">
        <v>5395</v>
      </c>
      <c r="D1343" s="67" t="s">
        <v>5380</v>
      </c>
      <c r="E1343" s="67" t="s">
        <v>5396</v>
      </c>
      <c r="F1343" s="81" t="s">
        <v>1880</v>
      </c>
      <c r="G1343" s="63" t="s">
        <v>74</v>
      </c>
      <c r="H1343" s="72">
        <v>955758.70967741928</v>
      </c>
      <c r="I1343" s="78">
        <v>0.19</v>
      </c>
      <c r="J1343" s="79">
        <f t="shared" si="55"/>
        <v>1137352.864516129</v>
      </c>
    </row>
    <row r="1344" spans="1:10" ht="13" x14ac:dyDescent="0.25">
      <c r="A1344" s="60" t="s">
        <v>5397</v>
      </c>
      <c r="B1344" s="67" t="s">
        <v>5295</v>
      </c>
      <c r="C1344" s="67" t="s">
        <v>5398</v>
      </c>
      <c r="D1344" s="67" t="s">
        <v>5399</v>
      </c>
      <c r="E1344" s="67" t="s">
        <v>5400</v>
      </c>
      <c r="F1344" s="62" t="s">
        <v>5399</v>
      </c>
      <c r="G1344" s="63" t="s">
        <v>74</v>
      </c>
      <c r="H1344" s="72">
        <v>77590.967741935485</v>
      </c>
      <c r="I1344" s="78">
        <v>0.19</v>
      </c>
      <c r="J1344" s="79">
        <f t="shared" si="55"/>
        <v>92333.25161290323</v>
      </c>
    </row>
    <row r="1345" spans="1:10" ht="13" x14ac:dyDescent="0.25">
      <c r="A1345" s="60" t="s">
        <v>5401</v>
      </c>
      <c r="B1345" s="67" t="s">
        <v>5295</v>
      </c>
      <c r="C1345" s="67" t="s">
        <v>1850</v>
      </c>
      <c r="D1345" s="80" t="s">
        <v>1880</v>
      </c>
      <c r="E1345" s="67" t="s">
        <v>5402</v>
      </c>
      <c r="F1345" s="62" t="s">
        <v>5403</v>
      </c>
      <c r="G1345" s="63" t="s">
        <v>74</v>
      </c>
      <c r="H1345" s="72">
        <v>14592.258064516129</v>
      </c>
      <c r="I1345" s="78">
        <v>0.19</v>
      </c>
      <c r="J1345" s="79">
        <f t="shared" si="55"/>
        <v>17364.787096774195</v>
      </c>
    </row>
    <row r="1346" spans="1:10" ht="13" x14ac:dyDescent="0.25">
      <c r="A1346" s="60" t="s">
        <v>5404</v>
      </c>
      <c r="B1346" s="67" t="s">
        <v>5295</v>
      </c>
      <c r="C1346" s="80" t="s">
        <v>1880</v>
      </c>
      <c r="D1346" s="67" t="s">
        <v>1850</v>
      </c>
      <c r="E1346" s="67" t="s">
        <v>5405</v>
      </c>
      <c r="F1346" s="62" t="s">
        <v>1850</v>
      </c>
      <c r="G1346" s="63" t="s">
        <v>74</v>
      </c>
      <c r="H1346" s="72">
        <v>3398563.8709677421</v>
      </c>
      <c r="I1346" s="78">
        <v>0.19</v>
      </c>
      <c r="J1346" s="79">
        <f t="shared" si="55"/>
        <v>4044291.0064516133</v>
      </c>
    </row>
    <row r="1347" spans="1:10" ht="26" x14ac:dyDescent="0.25">
      <c r="A1347" s="60" t="s">
        <v>5406</v>
      </c>
      <c r="B1347" s="67" t="s">
        <v>5295</v>
      </c>
      <c r="C1347" s="80" t="s">
        <v>1880</v>
      </c>
      <c r="D1347" s="80" t="s">
        <v>1880</v>
      </c>
      <c r="E1347" s="67" t="s">
        <v>5407</v>
      </c>
      <c r="F1347" s="62" t="s">
        <v>5408</v>
      </c>
      <c r="G1347" s="63" t="s">
        <v>74</v>
      </c>
      <c r="H1347" s="72">
        <v>10670771.612903226</v>
      </c>
      <c r="I1347" s="78">
        <v>0.19</v>
      </c>
      <c r="J1347" s="79">
        <f t="shared" si="55"/>
        <v>12698218.219354838</v>
      </c>
    </row>
    <row r="1348" spans="1:10" ht="13" x14ac:dyDescent="0.25">
      <c r="A1348" s="60" t="s">
        <v>5409</v>
      </c>
      <c r="B1348" s="67" t="s">
        <v>5295</v>
      </c>
      <c r="C1348" s="80" t="s">
        <v>1880</v>
      </c>
      <c r="D1348" s="67" t="s">
        <v>1850</v>
      </c>
      <c r="E1348" s="67" t="s">
        <v>5410</v>
      </c>
      <c r="F1348" s="62" t="s">
        <v>5411</v>
      </c>
      <c r="G1348" s="63" t="s">
        <v>74</v>
      </c>
      <c r="H1348" s="72">
        <v>7663.2258064516127</v>
      </c>
      <c r="I1348" s="78">
        <v>0.19</v>
      </c>
      <c r="J1348" s="79">
        <f t="shared" si="55"/>
        <v>9119.2387096774182</v>
      </c>
    </row>
    <row r="1349" spans="1:10" ht="13" x14ac:dyDescent="0.25">
      <c r="A1349" s="60" t="s">
        <v>5412</v>
      </c>
      <c r="B1349" s="67" t="s">
        <v>5295</v>
      </c>
      <c r="C1349" s="80" t="s">
        <v>1880</v>
      </c>
      <c r="D1349" s="67" t="s">
        <v>1850</v>
      </c>
      <c r="E1349" s="67" t="s">
        <v>5413</v>
      </c>
      <c r="F1349" s="62" t="s">
        <v>1850</v>
      </c>
      <c r="G1349" s="63" t="s">
        <v>74</v>
      </c>
      <c r="H1349" s="72">
        <v>616691.61290322582</v>
      </c>
      <c r="I1349" s="78">
        <v>0.19</v>
      </c>
      <c r="J1349" s="79">
        <f t="shared" si="55"/>
        <v>733863.01935483876</v>
      </c>
    </row>
    <row r="1350" spans="1:10" ht="13" x14ac:dyDescent="0.25">
      <c r="A1350" s="60" t="s">
        <v>5414</v>
      </c>
      <c r="B1350" s="67" t="s">
        <v>5295</v>
      </c>
      <c r="C1350" s="80" t="s">
        <v>1880</v>
      </c>
      <c r="D1350" s="67" t="s">
        <v>1998</v>
      </c>
      <c r="E1350" s="67" t="s">
        <v>5415</v>
      </c>
      <c r="F1350" s="62" t="s">
        <v>1906</v>
      </c>
      <c r="G1350" s="63" t="s">
        <v>74</v>
      </c>
      <c r="H1350" s="72">
        <v>278901.93548387097</v>
      </c>
      <c r="I1350" s="78">
        <v>0.19</v>
      </c>
      <c r="J1350" s="79">
        <f t="shared" si="55"/>
        <v>331893.30322580645</v>
      </c>
    </row>
    <row r="1351" spans="1:10" ht="13" x14ac:dyDescent="0.25">
      <c r="A1351" s="60" t="s">
        <v>5416</v>
      </c>
      <c r="B1351" s="67" t="s">
        <v>5295</v>
      </c>
      <c r="C1351" s="80" t="s">
        <v>1880</v>
      </c>
      <c r="D1351" s="67" t="s">
        <v>1850</v>
      </c>
      <c r="E1351" s="67" t="s">
        <v>5417</v>
      </c>
      <c r="F1351" s="62" t="s">
        <v>1850</v>
      </c>
      <c r="G1351" s="63" t="s">
        <v>74</v>
      </c>
      <c r="H1351" s="72">
        <v>128272.25806451612</v>
      </c>
      <c r="I1351" s="78">
        <v>0.19</v>
      </c>
      <c r="J1351" s="79">
        <f t="shared" si="55"/>
        <v>152643.98709677419</v>
      </c>
    </row>
    <row r="1352" spans="1:10" ht="13" x14ac:dyDescent="0.25">
      <c r="A1352" s="60" t="s">
        <v>5418</v>
      </c>
      <c r="B1352" s="67" t="s">
        <v>5295</v>
      </c>
      <c r="C1352" s="80" t="s">
        <v>1880</v>
      </c>
      <c r="D1352" s="67" t="s">
        <v>1850</v>
      </c>
      <c r="E1352" s="67" t="s">
        <v>5419</v>
      </c>
      <c r="F1352" s="62" t="s">
        <v>1850</v>
      </c>
      <c r="G1352" s="63" t="s">
        <v>74</v>
      </c>
      <c r="H1352" s="72">
        <v>66852868.38709677</v>
      </c>
      <c r="I1352" s="78">
        <v>0.19</v>
      </c>
      <c r="J1352" s="79">
        <f t="shared" si="55"/>
        <v>79554913.380645156</v>
      </c>
    </row>
    <row r="1353" spans="1:10" ht="13" x14ac:dyDescent="0.25">
      <c r="A1353" s="60" t="s">
        <v>5420</v>
      </c>
      <c r="B1353" s="67" t="s">
        <v>5295</v>
      </c>
      <c r="C1353" s="80" t="s">
        <v>1880</v>
      </c>
      <c r="D1353" s="67" t="s">
        <v>5421</v>
      </c>
      <c r="E1353" s="67" t="s">
        <v>5422</v>
      </c>
      <c r="F1353" s="62" t="s">
        <v>5421</v>
      </c>
      <c r="G1353" s="63" t="s">
        <v>74</v>
      </c>
      <c r="H1353" s="72">
        <v>9926.4516129032254</v>
      </c>
      <c r="I1353" s="78">
        <v>0.19</v>
      </c>
      <c r="J1353" s="79">
        <f t="shared" si="55"/>
        <v>11812.477419354838</v>
      </c>
    </row>
    <row r="1354" spans="1:10" ht="13" x14ac:dyDescent="0.25">
      <c r="A1354" s="60" t="s">
        <v>5423</v>
      </c>
      <c r="B1354" s="67" t="s">
        <v>5295</v>
      </c>
      <c r="C1354" s="80" t="s">
        <v>1880</v>
      </c>
      <c r="D1354" s="67" t="s">
        <v>1850</v>
      </c>
      <c r="E1354" s="67" t="s">
        <v>5424</v>
      </c>
      <c r="F1354" s="62" t="s">
        <v>5425</v>
      </c>
      <c r="G1354" s="63" t="s">
        <v>74</v>
      </c>
      <c r="H1354" s="72">
        <v>7954033.5483870963</v>
      </c>
      <c r="I1354" s="78">
        <v>0.19</v>
      </c>
      <c r="J1354" s="79">
        <f t="shared" si="55"/>
        <v>9465299.9225806445</v>
      </c>
    </row>
    <row r="1355" spans="1:10" ht="13" x14ac:dyDescent="0.25">
      <c r="A1355" s="60" t="s">
        <v>5426</v>
      </c>
      <c r="B1355" s="67" t="s">
        <v>5295</v>
      </c>
      <c r="C1355" s="80" t="s">
        <v>1880</v>
      </c>
      <c r="D1355" s="67" t="s">
        <v>5427</v>
      </c>
      <c r="E1355" s="67" t="s">
        <v>5428</v>
      </c>
      <c r="F1355" s="62" t="s">
        <v>5427</v>
      </c>
      <c r="G1355" s="63" t="s">
        <v>74</v>
      </c>
      <c r="H1355" s="72">
        <v>7003243.8709677421</v>
      </c>
      <c r="I1355" s="78">
        <v>0.19</v>
      </c>
      <c r="J1355" s="79">
        <f t="shared" si="55"/>
        <v>8333860.2064516135</v>
      </c>
    </row>
    <row r="1356" spans="1:10" ht="13" x14ac:dyDescent="0.25">
      <c r="A1356" s="60" t="s">
        <v>5429</v>
      </c>
      <c r="B1356" s="67" t="s">
        <v>5295</v>
      </c>
      <c r="C1356" s="80" t="s">
        <v>1880</v>
      </c>
      <c r="D1356" s="67" t="s">
        <v>5430</v>
      </c>
      <c r="E1356" s="67" t="s">
        <v>5431</v>
      </c>
      <c r="F1356" s="81" t="s">
        <v>1880</v>
      </c>
      <c r="G1356" s="63" t="s">
        <v>74</v>
      </c>
      <c r="H1356" s="72">
        <v>5801587.0967741935</v>
      </c>
      <c r="I1356" s="78">
        <v>0.19</v>
      </c>
      <c r="J1356" s="79">
        <f t="shared" si="55"/>
        <v>6903888.6451612897</v>
      </c>
    </row>
    <row r="1357" spans="1:10" ht="13" x14ac:dyDescent="0.25">
      <c r="A1357" s="60" t="s">
        <v>5432</v>
      </c>
      <c r="B1357" s="67" t="s">
        <v>5295</v>
      </c>
      <c r="C1357" s="80" t="s">
        <v>1880</v>
      </c>
      <c r="D1357" s="67" t="s">
        <v>5433</v>
      </c>
      <c r="E1357" s="67" t="s">
        <v>5434</v>
      </c>
      <c r="F1357" s="62" t="s">
        <v>5433</v>
      </c>
      <c r="G1357" s="63" t="s">
        <v>74</v>
      </c>
      <c r="H1357" s="72">
        <v>6568326.4516129028</v>
      </c>
      <c r="I1357" s="78">
        <v>0.19</v>
      </c>
      <c r="J1357" s="79">
        <f t="shared" si="55"/>
        <v>7816308.477419354</v>
      </c>
    </row>
    <row r="1358" spans="1:10" ht="13" x14ac:dyDescent="0.25">
      <c r="A1358" s="60" t="s">
        <v>5435</v>
      </c>
      <c r="B1358" s="67" t="s">
        <v>5295</v>
      </c>
      <c r="C1358" s="80" t="s">
        <v>1880</v>
      </c>
      <c r="D1358" s="67" t="s">
        <v>5436</v>
      </c>
      <c r="E1358" s="67" t="s">
        <v>5437</v>
      </c>
      <c r="F1358" s="81" t="s">
        <v>1880</v>
      </c>
      <c r="G1358" s="63" t="s">
        <v>74</v>
      </c>
      <c r="H1358" s="72">
        <v>3582184.5161290322</v>
      </c>
      <c r="I1358" s="78">
        <v>0.19</v>
      </c>
      <c r="J1358" s="79">
        <f t="shared" si="55"/>
        <v>4262799.5741935484</v>
      </c>
    </row>
    <row r="1359" spans="1:10" ht="13" x14ac:dyDescent="0.25">
      <c r="A1359" s="60" t="s">
        <v>5438</v>
      </c>
      <c r="B1359" s="67" t="s">
        <v>5295</v>
      </c>
      <c r="C1359" s="80" t="s">
        <v>1880</v>
      </c>
      <c r="D1359" s="67" t="s">
        <v>1850</v>
      </c>
      <c r="E1359" s="67" t="s">
        <v>5439</v>
      </c>
      <c r="F1359" s="62" t="s">
        <v>1850</v>
      </c>
      <c r="G1359" s="63" t="s">
        <v>74</v>
      </c>
      <c r="H1359" s="72">
        <v>11324969.032258064</v>
      </c>
      <c r="I1359" s="78">
        <v>0.19</v>
      </c>
      <c r="J1359" s="79">
        <f t="shared" si="55"/>
        <v>13476713.148387095</v>
      </c>
    </row>
    <row r="1360" spans="1:10" ht="13" x14ac:dyDescent="0.25">
      <c r="A1360" s="60" t="s">
        <v>5440</v>
      </c>
      <c r="B1360" s="67" t="s">
        <v>5295</v>
      </c>
      <c r="C1360" s="80" t="s">
        <v>1880</v>
      </c>
      <c r="D1360" s="80" t="s">
        <v>1880</v>
      </c>
      <c r="E1360" s="67" t="s">
        <v>5441</v>
      </c>
      <c r="F1360" s="62" t="s">
        <v>1850</v>
      </c>
      <c r="G1360" s="63" t="s">
        <v>74</v>
      </c>
      <c r="H1360" s="72">
        <v>3882304.5161290322</v>
      </c>
      <c r="I1360" s="78">
        <v>0.19</v>
      </c>
      <c r="J1360" s="79">
        <f t="shared" si="55"/>
        <v>4619942.3741935482</v>
      </c>
    </row>
    <row r="1361" spans="1:10" ht="13" x14ac:dyDescent="0.25">
      <c r="A1361" s="60" t="s">
        <v>5442</v>
      </c>
      <c r="B1361" s="67" t="s">
        <v>5295</v>
      </c>
      <c r="C1361" s="80" t="s">
        <v>1880</v>
      </c>
      <c r="D1361" s="67" t="s">
        <v>5443</v>
      </c>
      <c r="E1361" s="67" t="s">
        <v>5444</v>
      </c>
      <c r="F1361" s="62" t="s">
        <v>5443</v>
      </c>
      <c r="G1361" s="63" t="s">
        <v>74</v>
      </c>
      <c r="H1361" s="72">
        <v>4824748.3870967738</v>
      </c>
      <c r="I1361" s="78">
        <v>0.19</v>
      </c>
      <c r="J1361" s="79">
        <f t="shared" si="55"/>
        <v>5741450.5806451607</v>
      </c>
    </row>
    <row r="1362" spans="1:10" ht="13" x14ac:dyDescent="0.25">
      <c r="A1362" s="60" t="s">
        <v>5445</v>
      </c>
      <c r="B1362" s="67" t="s">
        <v>5295</v>
      </c>
      <c r="C1362" s="80" t="s">
        <v>1880</v>
      </c>
      <c r="D1362" s="67" t="s">
        <v>5446</v>
      </c>
      <c r="E1362" s="67" t="s">
        <v>5447</v>
      </c>
      <c r="F1362" s="62" t="s">
        <v>5446</v>
      </c>
      <c r="G1362" s="63" t="s">
        <v>74</v>
      </c>
      <c r="H1362" s="72">
        <v>4334344.5161290318</v>
      </c>
      <c r="I1362" s="78">
        <v>0.19</v>
      </c>
      <c r="J1362" s="79">
        <f t="shared" si="55"/>
        <v>5157869.9741935479</v>
      </c>
    </row>
    <row r="1363" spans="1:10" ht="13" x14ac:dyDescent="0.25">
      <c r="A1363" s="60" t="s">
        <v>5448</v>
      </c>
      <c r="B1363" s="67" t="s">
        <v>5295</v>
      </c>
      <c r="C1363" s="80" t="s">
        <v>1880</v>
      </c>
      <c r="D1363" s="67" t="s">
        <v>1850</v>
      </c>
      <c r="E1363" s="67" t="s">
        <v>5449</v>
      </c>
      <c r="F1363" s="62" t="s">
        <v>1850</v>
      </c>
      <c r="G1363" s="63" t="s">
        <v>74</v>
      </c>
      <c r="H1363" s="72">
        <v>11378205.161290321</v>
      </c>
      <c r="I1363" s="78">
        <v>0.19</v>
      </c>
      <c r="J1363" s="79">
        <f t="shared" si="55"/>
        <v>13540064.141935483</v>
      </c>
    </row>
    <row r="1364" spans="1:10" ht="26" x14ac:dyDescent="0.25">
      <c r="A1364" s="60" t="s">
        <v>5450</v>
      </c>
      <c r="B1364" s="67" t="s">
        <v>5295</v>
      </c>
      <c r="C1364" s="80" t="s">
        <v>1880</v>
      </c>
      <c r="D1364" s="67" t="s">
        <v>5451</v>
      </c>
      <c r="E1364" s="67" t="s">
        <v>5452</v>
      </c>
      <c r="F1364" s="62" t="s">
        <v>5453</v>
      </c>
      <c r="G1364" s="63" t="s">
        <v>74</v>
      </c>
      <c r="H1364" s="72">
        <v>12533707.096774193</v>
      </c>
      <c r="I1364" s="78">
        <v>0.19</v>
      </c>
      <c r="J1364" s="79">
        <f t="shared" si="55"/>
        <v>14915111.445161289</v>
      </c>
    </row>
    <row r="1365" spans="1:10" ht="13" x14ac:dyDescent="0.25">
      <c r="A1365" s="60" t="s">
        <v>5454</v>
      </c>
      <c r="B1365" s="67" t="s">
        <v>5295</v>
      </c>
      <c r="C1365" s="80" t="s">
        <v>1880</v>
      </c>
      <c r="D1365" s="67" t="s">
        <v>1850</v>
      </c>
      <c r="E1365" s="67" t="s">
        <v>5455</v>
      </c>
      <c r="F1365" s="81" t="s">
        <v>1880</v>
      </c>
      <c r="G1365" s="63" t="s">
        <v>74</v>
      </c>
      <c r="H1365" s="72">
        <v>1859.3548387096773</v>
      </c>
      <c r="I1365" s="78">
        <v>0.19</v>
      </c>
      <c r="J1365" s="79">
        <f t="shared" si="55"/>
        <v>2212.632258064516</v>
      </c>
    </row>
    <row r="1366" spans="1:10" ht="13" x14ac:dyDescent="0.25">
      <c r="A1366" s="60" t="s">
        <v>5456</v>
      </c>
      <c r="B1366" s="67" t="s">
        <v>5295</v>
      </c>
      <c r="C1366" s="80" t="s">
        <v>1880</v>
      </c>
      <c r="D1366" s="67" t="s">
        <v>1850</v>
      </c>
      <c r="E1366" s="67" t="s">
        <v>5457</v>
      </c>
      <c r="F1366" s="62" t="s">
        <v>1850</v>
      </c>
      <c r="G1366" s="63" t="s">
        <v>74</v>
      </c>
      <c r="H1366" s="72">
        <v>8649.0322580645152</v>
      </c>
      <c r="I1366" s="78">
        <v>0.19</v>
      </c>
      <c r="J1366" s="79">
        <f t="shared" si="55"/>
        <v>10292.348387096774</v>
      </c>
    </row>
    <row r="1367" spans="1:10" ht="13" x14ac:dyDescent="0.25">
      <c r="A1367" s="60" t="s">
        <v>5458</v>
      </c>
      <c r="B1367" s="67" t="s">
        <v>5295</v>
      </c>
      <c r="C1367" s="80" t="s">
        <v>1880</v>
      </c>
      <c r="D1367" s="67" t="s">
        <v>5459</v>
      </c>
      <c r="E1367" s="67" t="s">
        <v>5460</v>
      </c>
      <c r="F1367" s="62" t="s">
        <v>5459</v>
      </c>
      <c r="G1367" s="63" t="s">
        <v>74</v>
      </c>
      <c r="H1367" s="72">
        <v>12468.387096774193</v>
      </c>
      <c r="I1367" s="78">
        <v>0.19</v>
      </c>
      <c r="J1367" s="79">
        <f t="shared" si="55"/>
        <v>14837.380645161291</v>
      </c>
    </row>
    <row r="1368" spans="1:10" ht="13" x14ac:dyDescent="0.25">
      <c r="A1368" s="60" t="s">
        <v>5461</v>
      </c>
      <c r="B1368" s="67" t="s">
        <v>5295</v>
      </c>
      <c r="C1368" s="80" t="s">
        <v>1880</v>
      </c>
      <c r="D1368" s="67" t="s">
        <v>1850</v>
      </c>
      <c r="E1368" s="67" t="s">
        <v>5462</v>
      </c>
      <c r="F1368" s="62" t="s">
        <v>1850</v>
      </c>
      <c r="G1368" s="63" t="s">
        <v>74</v>
      </c>
      <c r="H1368" s="72">
        <v>3830.9677419354839</v>
      </c>
      <c r="I1368" s="78">
        <v>0.19</v>
      </c>
      <c r="J1368" s="79">
        <f t="shared" si="55"/>
        <v>4558.8516129032259</v>
      </c>
    </row>
    <row r="1369" spans="1:10" ht="13" x14ac:dyDescent="0.25">
      <c r="A1369" s="60" t="s">
        <v>5463</v>
      </c>
      <c r="B1369" s="67" t="s">
        <v>5295</v>
      </c>
      <c r="C1369" s="80" t="s">
        <v>1880</v>
      </c>
      <c r="D1369" s="67" t="s">
        <v>5464</v>
      </c>
      <c r="E1369" s="67" t="s">
        <v>5465</v>
      </c>
      <c r="F1369" s="62" t="s">
        <v>5466</v>
      </c>
      <c r="G1369" s="63" t="s">
        <v>74</v>
      </c>
      <c r="H1369" s="72">
        <v>621649.03225806449</v>
      </c>
      <c r="I1369" s="78">
        <v>0.19</v>
      </c>
      <c r="J1369" s="79">
        <f t="shared" si="55"/>
        <v>739762.34838709678</v>
      </c>
    </row>
    <row r="1370" spans="1:10" ht="13" x14ac:dyDescent="0.25">
      <c r="A1370" s="60" t="s">
        <v>5467</v>
      </c>
      <c r="B1370" s="67" t="s">
        <v>5295</v>
      </c>
      <c r="C1370" s="80" t="s">
        <v>1880</v>
      </c>
      <c r="D1370" s="80" t="s">
        <v>1880</v>
      </c>
      <c r="E1370" s="67" t="s">
        <v>5468</v>
      </c>
      <c r="F1370" s="62" t="s">
        <v>5469</v>
      </c>
      <c r="G1370" s="63" t="s">
        <v>74</v>
      </c>
      <c r="H1370" s="72">
        <v>34558.709677419356</v>
      </c>
      <c r="I1370" s="78">
        <v>0.19</v>
      </c>
      <c r="J1370" s="79">
        <f t="shared" si="55"/>
        <v>41124.864516129033</v>
      </c>
    </row>
    <row r="1371" spans="1:10" ht="13" x14ac:dyDescent="0.25">
      <c r="A1371" s="60" t="s">
        <v>5470</v>
      </c>
      <c r="B1371" s="67" t="s">
        <v>5295</v>
      </c>
      <c r="C1371" s="80" t="s">
        <v>1880</v>
      </c>
      <c r="D1371" s="67">
        <v>1130200</v>
      </c>
      <c r="E1371" s="67" t="s">
        <v>5471</v>
      </c>
      <c r="F1371" s="62">
        <v>1130200</v>
      </c>
      <c r="G1371" s="63" t="s">
        <v>74</v>
      </c>
      <c r="H1371" s="72">
        <v>9926.4516129032254</v>
      </c>
      <c r="I1371" s="78">
        <v>0.19</v>
      </c>
      <c r="J1371" s="79">
        <f t="shared" si="55"/>
        <v>11812.477419354838</v>
      </c>
    </row>
    <row r="1372" spans="1:10" ht="65" x14ac:dyDescent="0.25">
      <c r="A1372" s="60" t="s">
        <v>5472</v>
      </c>
      <c r="B1372" s="67" t="s">
        <v>5295</v>
      </c>
      <c r="C1372" s="67" t="s">
        <v>5473</v>
      </c>
      <c r="D1372" s="67" t="s">
        <v>5474</v>
      </c>
      <c r="E1372" s="67" t="s">
        <v>5475</v>
      </c>
      <c r="F1372" s="62">
        <v>0</v>
      </c>
      <c r="G1372" s="63" t="s">
        <v>74</v>
      </c>
      <c r="H1372" s="72">
        <v>95517818.064516127</v>
      </c>
      <c r="I1372" s="78">
        <v>0.19</v>
      </c>
      <c r="J1372" s="79">
        <f t="shared" si="55"/>
        <v>113666203.4967742</v>
      </c>
    </row>
    <row r="1373" spans="1:10" ht="13" x14ac:dyDescent="0.25">
      <c r="A1373" s="60" t="s">
        <v>5476</v>
      </c>
      <c r="B1373" s="67" t="s">
        <v>5295</v>
      </c>
      <c r="C1373" s="67" t="s">
        <v>1888</v>
      </c>
      <c r="D1373" s="67" t="s">
        <v>5339</v>
      </c>
      <c r="E1373" s="67" t="s">
        <v>5477</v>
      </c>
      <c r="F1373" s="62" t="s">
        <v>1850</v>
      </c>
      <c r="G1373" s="63" t="s">
        <v>74</v>
      </c>
      <c r="H1373" s="72">
        <v>7940.645161290322</v>
      </c>
      <c r="I1373" s="78">
        <v>0.19</v>
      </c>
      <c r="J1373" s="79">
        <f t="shared" si="55"/>
        <v>9449.3677419354826</v>
      </c>
    </row>
    <row r="1374" spans="1:10" ht="13" x14ac:dyDescent="0.25">
      <c r="A1374" s="60" t="s">
        <v>5478</v>
      </c>
      <c r="B1374" s="67" t="s">
        <v>5295</v>
      </c>
      <c r="C1374" s="67" t="s">
        <v>1888</v>
      </c>
      <c r="D1374" s="67" t="s">
        <v>5339</v>
      </c>
      <c r="E1374" s="67" t="s">
        <v>5479</v>
      </c>
      <c r="F1374" s="62" t="s">
        <v>1850</v>
      </c>
      <c r="G1374" s="63" t="s">
        <v>74</v>
      </c>
      <c r="H1374" s="72">
        <v>7940.645161290322</v>
      </c>
      <c r="I1374" s="78">
        <v>0.19</v>
      </c>
      <c r="J1374" s="79">
        <f t="shared" si="55"/>
        <v>9449.3677419354826</v>
      </c>
    </row>
    <row r="1375" spans="1:10" ht="39" x14ac:dyDescent="0.25">
      <c r="A1375" s="60" t="s">
        <v>5480</v>
      </c>
      <c r="B1375" s="67" t="s">
        <v>5295</v>
      </c>
      <c r="C1375" s="67" t="s">
        <v>5346</v>
      </c>
      <c r="D1375" s="80" t="s">
        <v>1880</v>
      </c>
      <c r="E1375" s="67" t="s">
        <v>5481</v>
      </c>
      <c r="F1375" s="62" t="s">
        <v>1850</v>
      </c>
      <c r="G1375" s="63" t="s">
        <v>74</v>
      </c>
      <c r="H1375" s="72">
        <v>8927.7419354838712</v>
      </c>
      <c r="I1375" s="78">
        <v>0.19</v>
      </c>
      <c r="J1375" s="79">
        <f t="shared" si="55"/>
        <v>10624.012903225806</v>
      </c>
    </row>
    <row r="1376" spans="1:10" ht="13" x14ac:dyDescent="0.25">
      <c r="A1376" s="60" t="s">
        <v>5482</v>
      </c>
      <c r="B1376" s="67" t="s">
        <v>5295</v>
      </c>
      <c r="C1376" s="67" t="s">
        <v>2243</v>
      </c>
      <c r="D1376" s="67" t="s">
        <v>5483</v>
      </c>
      <c r="E1376" s="67" t="s">
        <v>5484</v>
      </c>
      <c r="F1376" s="62" t="s">
        <v>1850</v>
      </c>
      <c r="G1376" s="63" t="s">
        <v>74</v>
      </c>
      <c r="H1376" s="72">
        <v>184758.70967741936</v>
      </c>
      <c r="I1376" s="78">
        <v>0.19</v>
      </c>
      <c r="J1376" s="79">
        <f t="shared" si="55"/>
        <v>219862.86451612905</v>
      </c>
    </row>
    <row r="1377" spans="1:10" ht="13" x14ac:dyDescent="0.25">
      <c r="A1377" s="60" t="s">
        <v>5485</v>
      </c>
      <c r="B1377" s="67" t="s">
        <v>5295</v>
      </c>
      <c r="C1377" s="67" t="s">
        <v>5486</v>
      </c>
      <c r="D1377" s="67" t="s">
        <v>5487</v>
      </c>
      <c r="E1377" s="67" t="s">
        <v>5488</v>
      </c>
      <c r="F1377" s="62" t="s">
        <v>1850</v>
      </c>
      <c r="G1377" s="63" t="s">
        <v>74</v>
      </c>
      <c r="H1377" s="72">
        <v>318544.51612903224</v>
      </c>
      <c r="I1377" s="78">
        <v>0.19</v>
      </c>
      <c r="J1377" s="79">
        <f t="shared" si="55"/>
        <v>379067.97419354838</v>
      </c>
    </row>
    <row r="1378" spans="1:10" ht="26" x14ac:dyDescent="0.25">
      <c r="A1378" s="60" t="s">
        <v>5489</v>
      </c>
      <c r="B1378" s="67" t="s">
        <v>5295</v>
      </c>
      <c r="C1378" s="67" t="s">
        <v>1850</v>
      </c>
      <c r="D1378" s="67" t="s">
        <v>1850</v>
      </c>
      <c r="E1378" s="67" t="s">
        <v>5490</v>
      </c>
      <c r="F1378" s="62" t="s">
        <v>1850</v>
      </c>
      <c r="G1378" s="63" t="s">
        <v>74</v>
      </c>
      <c r="H1378" s="72">
        <v>20396.129032258064</v>
      </c>
      <c r="I1378" s="78">
        <v>0.19</v>
      </c>
      <c r="J1378" s="79">
        <f t="shared" si="55"/>
        <v>24271.393548387096</v>
      </c>
    </row>
    <row r="1379" spans="1:10" ht="13" x14ac:dyDescent="0.25">
      <c r="A1379" s="60" t="s">
        <v>5491</v>
      </c>
      <c r="B1379" s="67" t="s">
        <v>5295</v>
      </c>
      <c r="C1379" s="67" t="s">
        <v>5492</v>
      </c>
      <c r="D1379" s="67" t="s">
        <v>5493</v>
      </c>
      <c r="E1379" s="67" t="s">
        <v>5494</v>
      </c>
      <c r="F1379" s="62" t="s">
        <v>1850</v>
      </c>
      <c r="G1379" s="63" t="s">
        <v>74</v>
      </c>
      <c r="H1379" s="72">
        <v>129549.67741935483</v>
      </c>
      <c r="I1379" s="78">
        <v>0.19</v>
      </c>
      <c r="J1379" s="79">
        <f t="shared" si="55"/>
        <v>154164.11612903225</v>
      </c>
    </row>
    <row r="1380" spans="1:10" ht="13" x14ac:dyDescent="0.25">
      <c r="A1380" s="60" t="s">
        <v>5495</v>
      </c>
      <c r="B1380" s="67" t="s">
        <v>5295</v>
      </c>
      <c r="C1380" s="67" t="s">
        <v>5492</v>
      </c>
      <c r="D1380" s="80" t="s">
        <v>1880</v>
      </c>
      <c r="E1380" s="67" t="s">
        <v>5496</v>
      </c>
      <c r="F1380" s="62" t="s">
        <v>1850</v>
      </c>
      <c r="G1380" s="63" t="s">
        <v>74</v>
      </c>
      <c r="H1380" s="72">
        <v>375029.67741935485</v>
      </c>
      <c r="I1380" s="78">
        <v>0.19</v>
      </c>
      <c r="J1380" s="79">
        <f t="shared" si="55"/>
        <v>446285.31612903229</v>
      </c>
    </row>
    <row r="1381" spans="1:10" ht="26" x14ac:dyDescent="0.25">
      <c r="A1381" s="60" t="s">
        <v>5497</v>
      </c>
      <c r="B1381" s="67" t="s">
        <v>5295</v>
      </c>
      <c r="C1381" s="67" t="s">
        <v>5498</v>
      </c>
      <c r="D1381" s="67" t="s">
        <v>5499</v>
      </c>
      <c r="E1381" s="67" t="s">
        <v>5500</v>
      </c>
      <c r="F1381" s="62" t="s">
        <v>1850</v>
      </c>
      <c r="G1381" s="63" t="s">
        <v>74</v>
      </c>
      <c r="H1381" s="72">
        <v>879167.74193548388</v>
      </c>
      <c r="I1381" s="78">
        <v>0.19</v>
      </c>
      <c r="J1381" s="79">
        <f t="shared" si="55"/>
        <v>1046209.6129032258</v>
      </c>
    </row>
    <row r="1382" spans="1:10" ht="13" x14ac:dyDescent="0.25">
      <c r="A1382" s="60" t="s">
        <v>5501</v>
      </c>
      <c r="B1382" s="67" t="s">
        <v>5295</v>
      </c>
      <c r="C1382" s="67" t="s">
        <v>1850</v>
      </c>
      <c r="D1382" s="80" t="s">
        <v>1880</v>
      </c>
      <c r="E1382" s="67" t="s">
        <v>5502</v>
      </c>
      <c r="F1382" s="62" t="s">
        <v>1850</v>
      </c>
      <c r="G1382" s="63" t="s">
        <v>74</v>
      </c>
      <c r="H1382" s="72">
        <v>72356.129032258061</v>
      </c>
      <c r="I1382" s="78">
        <v>0.19</v>
      </c>
      <c r="J1382" s="79">
        <f t="shared" si="55"/>
        <v>86103.793548387097</v>
      </c>
    </row>
    <row r="1383" spans="1:10" ht="26" x14ac:dyDescent="0.25">
      <c r="A1383" s="60" t="s">
        <v>5503</v>
      </c>
      <c r="B1383" s="67" t="s">
        <v>5295</v>
      </c>
      <c r="C1383" s="67" t="s">
        <v>5504</v>
      </c>
      <c r="D1383" s="67" t="s">
        <v>5505</v>
      </c>
      <c r="E1383" s="67" t="s">
        <v>5506</v>
      </c>
      <c r="F1383" s="62" t="s">
        <v>1850</v>
      </c>
      <c r="G1383" s="63" t="s">
        <v>74</v>
      </c>
      <c r="H1383" s="72">
        <v>1961618.064516129</v>
      </c>
      <c r="I1383" s="78">
        <v>0.19</v>
      </c>
      <c r="J1383" s="79">
        <f t="shared" si="55"/>
        <v>2334325.4967741934</v>
      </c>
    </row>
    <row r="1384" spans="1:10" ht="13" x14ac:dyDescent="0.25">
      <c r="A1384" s="60" t="s">
        <v>5507</v>
      </c>
      <c r="B1384" s="67" t="s">
        <v>5295</v>
      </c>
      <c r="C1384" s="67" t="s">
        <v>1850</v>
      </c>
      <c r="D1384" s="67" t="s">
        <v>1850</v>
      </c>
      <c r="E1384" s="67" t="s">
        <v>5508</v>
      </c>
      <c r="F1384" s="62" t="s">
        <v>1850</v>
      </c>
      <c r="G1384" s="63" t="s">
        <v>74</v>
      </c>
      <c r="H1384" s="72">
        <v>4678.7096774193551</v>
      </c>
      <c r="I1384" s="78">
        <v>0.19</v>
      </c>
      <c r="J1384" s="79">
        <f t="shared" si="55"/>
        <v>5567.6645161290326</v>
      </c>
    </row>
    <row r="1385" spans="1:10" ht="13" x14ac:dyDescent="0.25">
      <c r="A1385" s="60" t="s">
        <v>5509</v>
      </c>
      <c r="B1385" s="67" t="s">
        <v>5295</v>
      </c>
      <c r="C1385" s="67" t="s">
        <v>5295</v>
      </c>
      <c r="D1385" s="80" t="s">
        <v>1880</v>
      </c>
      <c r="E1385" s="67" t="s">
        <v>5510</v>
      </c>
      <c r="F1385" s="62" t="s">
        <v>1850</v>
      </c>
      <c r="G1385" s="63" t="s">
        <v>74</v>
      </c>
      <c r="H1385" s="72">
        <v>1188645.1612903224</v>
      </c>
      <c r="I1385" s="78">
        <v>0.19</v>
      </c>
      <c r="J1385" s="79">
        <f t="shared" si="55"/>
        <v>1414487.7419354836</v>
      </c>
    </row>
    <row r="1386" spans="1:10" ht="13" x14ac:dyDescent="0.25">
      <c r="A1386" s="60" t="s">
        <v>5511</v>
      </c>
      <c r="B1386" s="67" t="s">
        <v>5295</v>
      </c>
      <c r="C1386" s="67" t="s">
        <v>5512</v>
      </c>
      <c r="D1386" s="67" t="s">
        <v>5513</v>
      </c>
      <c r="E1386" s="67" t="s">
        <v>5514</v>
      </c>
      <c r="F1386" s="62" t="s">
        <v>5515</v>
      </c>
      <c r="G1386" s="63" t="s">
        <v>74</v>
      </c>
      <c r="H1386" s="72">
        <v>77932917.419354841</v>
      </c>
      <c r="I1386" s="78">
        <v>0.19</v>
      </c>
      <c r="J1386" s="79">
        <f t="shared" si="55"/>
        <v>92740171.729032263</v>
      </c>
    </row>
    <row r="1387" spans="1:10" ht="13" x14ac:dyDescent="0.25">
      <c r="A1387" s="60" t="s">
        <v>5516</v>
      </c>
      <c r="B1387" s="67" t="s">
        <v>5295</v>
      </c>
      <c r="C1387" s="67" t="s">
        <v>5517</v>
      </c>
      <c r="D1387" s="67" t="s">
        <v>5518</v>
      </c>
      <c r="E1387" s="67" t="s">
        <v>5519</v>
      </c>
      <c r="F1387" s="62" t="s">
        <v>5518</v>
      </c>
      <c r="G1387" s="63" t="s">
        <v>74</v>
      </c>
      <c r="H1387" s="72">
        <v>26804763.870967742</v>
      </c>
      <c r="I1387" s="78">
        <v>0.19</v>
      </c>
      <c r="J1387" s="79">
        <f t="shared" si="55"/>
        <v>31897669.006451614</v>
      </c>
    </row>
    <row r="1388" spans="1:10" ht="13" x14ac:dyDescent="0.25">
      <c r="A1388" s="60" t="s">
        <v>5520</v>
      </c>
      <c r="B1388" s="67" t="s">
        <v>5295</v>
      </c>
      <c r="C1388" s="67" t="s">
        <v>5521</v>
      </c>
      <c r="D1388" s="67" t="s">
        <v>5522</v>
      </c>
      <c r="E1388" s="67" t="s">
        <v>5523</v>
      </c>
      <c r="F1388" s="62" t="s">
        <v>5522</v>
      </c>
      <c r="G1388" s="63" t="s">
        <v>74</v>
      </c>
      <c r="H1388" s="72">
        <v>27171317.419354837</v>
      </c>
      <c r="I1388" s="78">
        <v>0.19</v>
      </c>
      <c r="J1388" s="79">
        <f t="shared" si="55"/>
        <v>32333867.729032256</v>
      </c>
    </row>
    <row r="1389" spans="1:10" ht="13" x14ac:dyDescent="0.25">
      <c r="A1389" s="60" t="s">
        <v>5524</v>
      </c>
      <c r="B1389" s="67" t="s">
        <v>5295</v>
      </c>
      <c r="C1389" s="67" t="s">
        <v>1850</v>
      </c>
      <c r="D1389" s="67" t="s">
        <v>1850</v>
      </c>
      <c r="E1389" s="67" t="s">
        <v>5525</v>
      </c>
      <c r="F1389" s="62" t="s">
        <v>1850</v>
      </c>
      <c r="G1389" s="63" t="s">
        <v>74</v>
      </c>
      <c r="H1389" s="72">
        <v>12131634.838709677</v>
      </c>
      <c r="I1389" s="78">
        <v>0.19</v>
      </c>
      <c r="J1389" s="79">
        <f t="shared" si="55"/>
        <v>14436645.458064515</v>
      </c>
    </row>
    <row r="1390" spans="1:10" ht="13" x14ac:dyDescent="0.25">
      <c r="A1390" s="60" t="s">
        <v>5526</v>
      </c>
      <c r="B1390" s="67" t="s">
        <v>5295</v>
      </c>
      <c r="C1390" s="67" t="s">
        <v>5527</v>
      </c>
      <c r="D1390" s="67" t="s">
        <v>5528</v>
      </c>
      <c r="E1390" s="67" t="s">
        <v>5529</v>
      </c>
      <c r="F1390" s="62" t="s">
        <v>5528</v>
      </c>
      <c r="G1390" s="63" t="s">
        <v>74</v>
      </c>
      <c r="H1390" s="72">
        <v>20435117.419354837</v>
      </c>
      <c r="I1390" s="78">
        <v>0.19</v>
      </c>
      <c r="J1390" s="79">
        <f t="shared" si="55"/>
        <v>24317789.729032256</v>
      </c>
    </row>
    <row r="1391" spans="1:10" ht="13" x14ac:dyDescent="0.25">
      <c r="A1391" s="60" t="s">
        <v>5530</v>
      </c>
      <c r="B1391" s="67" t="s">
        <v>5295</v>
      </c>
      <c r="C1391" s="67" t="s">
        <v>1850</v>
      </c>
      <c r="D1391" s="67" t="s">
        <v>1850</v>
      </c>
      <c r="E1391" s="67" t="s">
        <v>5531</v>
      </c>
      <c r="F1391" s="62" t="s">
        <v>1850</v>
      </c>
      <c r="G1391" s="63" t="s">
        <v>74</v>
      </c>
      <c r="H1391" s="72">
        <v>82869423.225806445</v>
      </c>
      <c r="I1391" s="78">
        <v>0.19</v>
      </c>
      <c r="J1391" s="79">
        <f t="shared" si="55"/>
        <v>98614613.638709664</v>
      </c>
    </row>
    <row r="1392" spans="1:10" ht="26" x14ac:dyDescent="0.25">
      <c r="A1392" s="60" t="s">
        <v>5532</v>
      </c>
      <c r="B1392" s="67" t="s">
        <v>5533</v>
      </c>
      <c r="C1392" s="67" t="s">
        <v>1850</v>
      </c>
      <c r="D1392" s="67" t="s">
        <v>5534</v>
      </c>
      <c r="E1392" s="67" t="s">
        <v>5535</v>
      </c>
      <c r="F1392" s="62" t="s">
        <v>5534</v>
      </c>
      <c r="G1392" s="63" t="s">
        <v>74</v>
      </c>
      <c r="H1392" s="72">
        <v>71369.032258064515</v>
      </c>
      <c r="I1392" s="78">
        <v>0.19</v>
      </c>
      <c r="J1392" s="79">
        <f t="shared" si="55"/>
        <v>84929.148387096779</v>
      </c>
    </row>
    <row r="1393" spans="1:10" ht="13" x14ac:dyDescent="0.25">
      <c r="A1393" s="60" t="s">
        <v>5536</v>
      </c>
      <c r="B1393" s="67" t="s">
        <v>5533</v>
      </c>
      <c r="C1393" s="67" t="s">
        <v>1850</v>
      </c>
      <c r="D1393" s="67" t="s">
        <v>5537</v>
      </c>
      <c r="E1393" s="67" t="s">
        <v>5538</v>
      </c>
      <c r="F1393" s="62" t="s">
        <v>5537</v>
      </c>
      <c r="G1393" s="63" t="s">
        <v>74</v>
      </c>
      <c r="H1393" s="72">
        <v>63441.290322580644</v>
      </c>
      <c r="I1393" s="78">
        <v>0.19</v>
      </c>
      <c r="J1393" s="79">
        <f t="shared" si="55"/>
        <v>75495.135483870967</v>
      </c>
    </row>
    <row r="1394" spans="1:10" ht="26" x14ac:dyDescent="0.25">
      <c r="A1394" s="60" t="s">
        <v>5539</v>
      </c>
      <c r="B1394" s="67" t="s">
        <v>5533</v>
      </c>
      <c r="C1394" s="67" t="s">
        <v>1850</v>
      </c>
      <c r="D1394" s="67" t="s">
        <v>5540</v>
      </c>
      <c r="E1394" s="67" t="s">
        <v>5541</v>
      </c>
      <c r="F1394" s="62" t="s">
        <v>5540</v>
      </c>
      <c r="G1394" s="63" t="s">
        <v>74</v>
      </c>
      <c r="H1394" s="72">
        <v>1962465.8064516129</v>
      </c>
      <c r="I1394" s="78">
        <v>0.19</v>
      </c>
      <c r="J1394" s="79">
        <f t="shared" si="55"/>
        <v>2335334.3096774193</v>
      </c>
    </row>
    <row r="1395" spans="1:10" ht="13" x14ac:dyDescent="0.25">
      <c r="A1395" s="60" t="s">
        <v>5542</v>
      </c>
      <c r="B1395" s="67" t="s">
        <v>5533</v>
      </c>
      <c r="C1395" s="67" t="s">
        <v>1850</v>
      </c>
      <c r="D1395" s="67" t="s">
        <v>5543</v>
      </c>
      <c r="E1395" s="67" t="s">
        <v>5544</v>
      </c>
      <c r="F1395" s="62" t="s">
        <v>5543</v>
      </c>
      <c r="G1395" s="63" t="s">
        <v>74</v>
      </c>
      <c r="H1395" s="72">
        <v>271541.93548387097</v>
      </c>
      <c r="I1395" s="78">
        <v>0.19</v>
      </c>
      <c r="J1395" s="79">
        <f t="shared" si="55"/>
        <v>323134.90322580643</v>
      </c>
    </row>
    <row r="1396" spans="1:10" ht="13" x14ac:dyDescent="0.25">
      <c r="A1396" s="60" t="s">
        <v>5545</v>
      </c>
      <c r="B1396" s="67" t="s">
        <v>5533</v>
      </c>
      <c r="C1396" s="67" t="s">
        <v>1850</v>
      </c>
      <c r="D1396" s="67" t="s">
        <v>5546</v>
      </c>
      <c r="E1396" s="67" t="s">
        <v>5547</v>
      </c>
      <c r="F1396" s="62" t="s">
        <v>5546</v>
      </c>
      <c r="G1396" s="63" t="s">
        <v>74</v>
      </c>
      <c r="H1396" s="72">
        <v>129549.67741935483</v>
      </c>
      <c r="I1396" s="78">
        <v>0.19</v>
      </c>
      <c r="J1396" s="79">
        <f t="shared" si="55"/>
        <v>154164.11612903225</v>
      </c>
    </row>
    <row r="1397" spans="1:10" ht="13" x14ac:dyDescent="0.25">
      <c r="A1397" s="60" t="s">
        <v>5548</v>
      </c>
      <c r="B1397" s="67" t="s">
        <v>5533</v>
      </c>
      <c r="C1397" s="67" t="s">
        <v>1850</v>
      </c>
      <c r="D1397" s="67" t="s">
        <v>5549</v>
      </c>
      <c r="E1397" s="67" t="s">
        <v>5550</v>
      </c>
      <c r="F1397" s="62" t="s">
        <v>5549</v>
      </c>
      <c r="G1397" s="63" t="s">
        <v>74</v>
      </c>
      <c r="H1397" s="72">
        <v>375029.67741935485</v>
      </c>
      <c r="I1397" s="78">
        <v>0.19</v>
      </c>
      <c r="J1397" s="79">
        <f t="shared" si="55"/>
        <v>446285.31612903229</v>
      </c>
    </row>
    <row r="1398" spans="1:10" ht="13" x14ac:dyDescent="0.25">
      <c r="A1398" s="60" t="s">
        <v>5551</v>
      </c>
      <c r="B1398" s="67" t="s">
        <v>5533</v>
      </c>
      <c r="C1398" s="67" t="s">
        <v>1850</v>
      </c>
      <c r="D1398" s="67" t="s">
        <v>5552</v>
      </c>
      <c r="E1398" s="67" t="s">
        <v>5553</v>
      </c>
      <c r="F1398" s="62" t="s">
        <v>5552</v>
      </c>
      <c r="G1398" s="63" t="s">
        <v>74</v>
      </c>
      <c r="H1398" s="72">
        <v>100099.35483870968</v>
      </c>
      <c r="I1398" s="78">
        <v>0.19</v>
      </c>
      <c r="J1398" s="79">
        <f t="shared" si="55"/>
        <v>119118.23225806453</v>
      </c>
    </row>
    <row r="1399" spans="1:10" ht="13" x14ac:dyDescent="0.25">
      <c r="A1399" s="60" t="s">
        <v>5554</v>
      </c>
      <c r="B1399" s="67" t="s">
        <v>5533</v>
      </c>
      <c r="C1399" s="67" t="s">
        <v>1850</v>
      </c>
      <c r="D1399" s="67" t="s">
        <v>5555</v>
      </c>
      <c r="E1399" s="67" t="s">
        <v>5556</v>
      </c>
      <c r="F1399" s="62" t="s">
        <v>5555</v>
      </c>
      <c r="G1399" s="63" t="s">
        <v>74</v>
      </c>
      <c r="H1399" s="72">
        <v>689882.58064516122</v>
      </c>
      <c r="I1399" s="78">
        <v>0.19</v>
      </c>
      <c r="J1399" s="79">
        <f t="shared" si="55"/>
        <v>820960.27096774185</v>
      </c>
    </row>
    <row r="1400" spans="1:10" ht="13" x14ac:dyDescent="0.25">
      <c r="A1400" s="60" t="s">
        <v>5557</v>
      </c>
      <c r="B1400" s="67" t="s">
        <v>5533</v>
      </c>
      <c r="C1400" s="67" t="s">
        <v>1850</v>
      </c>
      <c r="D1400" s="67" t="s">
        <v>5558</v>
      </c>
      <c r="E1400" s="67" t="s">
        <v>5559</v>
      </c>
      <c r="F1400" s="62" t="s">
        <v>5558</v>
      </c>
      <c r="G1400" s="63" t="s">
        <v>74</v>
      </c>
      <c r="H1400" s="72">
        <v>879167.74193548388</v>
      </c>
      <c r="I1400" s="78">
        <v>0.19</v>
      </c>
      <c r="J1400" s="79">
        <f t="shared" ref="J1400:J1420" si="56">(H1400*I1400)+H1400</f>
        <v>1046209.6129032258</v>
      </c>
    </row>
    <row r="1401" spans="1:10" ht="13" x14ac:dyDescent="0.25">
      <c r="A1401" s="60" t="s">
        <v>5560</v>
      </c>
      <c r="B1401" s="67" t="s">
        <v>5533</v>
      </c>
      <c r="C1401" s="67" t="s">
        <v>1850</v>
      </c>
      <c r="D1401" s="67" t="s">
        <v>5561</v>
      </c>
      <c r="E1401" s="67" t="s">
        <v>5562</v>
      </c>
      <c r="F1401" s="62" t="s">
        <v>5561</v>
      </c>
      <c r="G1401" s="63" t="s">
        <v>74</v>
      </c>
      <c r="H1401" s="72">
        <v>90905.806451612894</v>
      </c>
      <c r="I1401" s="78">
        <v>0.19</v>
      </c>
      <c r="J1401" s="79">
        <f t="shared" si="56"/>
        <v>108177.90967741935</v>
      </c>
    </row>
    <row r="1402" spans="1:10" ht="13" x14ac:dyDescent="0.25">
      <c r="A1402" s="60" t="s">
        <v>5563</v>
      </c>
      <c r="B1402" s="67" t="s">
        <v>5533</v>
      </c>
      <c r="C1402" s="67" t="s">
        <v>1850</v>
      </c>
      <c r="D1402" s="67" t="s">
        <v>5564</v>
      </c>
      <c r="E1402" s="67" t="s">
        <v>5565</v>
      </c>
      <c r="F1402" s="62" t="s">
        <v>5564</v>
      </c>
      <c r="G1402" s="63" t="s">
        <v>74</v>
      </c>
      <c r="H1402" s="72">
        <v>125023.22580645161</v>
      </c>
      <c r="I1402" s="78">
        <v>0.19</v>
      </c>
      <c r="J1402" s="79">
        <f t="shared" si="56"/>
        <v>148777.63870967741</v>
      </c>
    </row>
    <row r="1403" spans="1:10" ht="13" x14ac:dyDescent="0.25">
      <c r="A1403" s="60" t="s">
        <v>5566</v>
      </c>
      <c r="B1403" s="67" t="s">
        <v>5533</v>
      </c>
      <c r="C1403" s="67" t="s">
        <v>1850</v>
      </c>
      <c r="D1403" s="67" t="s">
        <v>5567</v>
      </c>
      <c r="E1403" s="67" t="s">
        <v>5568</v>
      </c>
      <c r="F1403" s="62" t="s">
        <v>5567</v>
      </c>
      <c r="G1403" s="63" t="s">
        <v>74</v>
      </c>
      <c r="H1403" s="72">
        <v>1652988.3870967741</v>
      </c>
      <c r="I1403" s="78">
        <v>0.19</v>
      </c>
      <c r="J1403" s="79">
        <f t="shared" si="56"/>
        <v>1967056.1806451611</v>
      </c>
    </row>
    <row r="1404" spans="1:10" ht="13" x14ac:dyDescent="0.25">
      <c r="A1404" s="60" t="s">
        <v>5569</v>
      </c>
      <c r="B1404" s="67" t="s">
        <v>5533</v>
      </c>
      <c r="C1404" s="67" t="s">
        <v>1850</v>
      </c>
      <c r="D1404" s="67" t="s">
        <v>5570</v>
      </c>
      <c r="E1404" s="67" t="s">
        <v>5571</v>
      </c>
      <c r="F1404" s="62" t="s">
        <v>5570</v>
      </c>
      <c r="G1404" s="63" t="s">
        <v>74</v>
      </c>
      <c r="H1404" s="72">
        <v>129549.67741935483</v>
      </c>
      <c r="I1404" s="78">
        <v>0.19</v>
      </c>
      <c r="J1404" s="79">
        <f t="shared" si="56"/>
        <v>154164.11612903225</v>
      </c>
    </row>
    <row r="1405" spans="1:10" ht="13" x14ac:dyDescent="0.25">
      <c r="A1405" s="60" t="s">
        <v>5572</v>
      </c>
      <c r="B1405" s="67" t="s">
        <v>5533</v>
      </c>
      <c r="C1405" s="67" t="s">
        <v>1850</v>
      </c>
      <c r="D1405" s="67" t="s">
        <v>5573</v>
      </c>
      <c r="E1405" s="67" t="s">
        <v>5574</v>
      </c>
      <c r="F1405" s="62" t="s">
        <v>5573</v>
      </c>
      <c r="G1405" s="63" t="s">
        <v>74</v>
      </c>
      <c r="H1405" s="72">
        <v>1921698.064516129</v>
      </c>
      <c r="I1405" s="78">
        <v>0.19</v>
      </c>
      <c r="J1405" s="79">
        <f t="shared" si="56"/>
        <v>2286820.6967741936</v>
      </c>
    </row>
    <row r="1406" spans="1:10" ht="26" x14ac:dyDescent="0.25">
      <c r="A1406" s="60" t="s">
        <v>5575</v>
      </c>
      <c r="B1406" s="67" t="s">
        <v>5533</v>
      </c>
      <c r="C1406" s="67" t="s">
        <v>1850</v>
      </c>
      <c r="D1406" s="67" t="s">
        <v>1850</v>
      </c>
      <c r="E1406" s="67" t="s">
        <v>5576</v>
      </c>
      <c r="F1406" s="62" t="s">
        <v>1850</v>
      </c>
      <c r="G1406" s="63" t="s">
        <v>74</v>
      </c>
      <c r="H1406" s="72">
        <v>104209.03225806452</v>
      </c>
      <c r="I1406" s="78">
        <v>0.19</v>
      </c>
      <c r="J1406" s="79">
        <f t="shared" si="56"/>
        <v>124008.74838709677</v>
      </c>
    </row>
    <row r="1407" spans="1:10" ht="13" x14ac:dyDescent="0.25">
      <c r="A1407" s="60" t="s">
        <v>5577</v>
      </c>
      <c r="B1407" s="67" t="s">
        <v>5533</v>
      </c>
      <c r="C1407" s="67" t="s">
        <v>1850</v>
      </c>
      <c r="D1407" s="67" t="s">
        <v>1850</v>
      </c>
      <c r="E1407" s="67" t="s">
        <v>5578</v>
      </c>
      <c r="F1407" s="62" t="s">
        <v>1850</v>
      </c>
      <c r="G1407" s="63" t="s">
        <v>74</v>
      </c>
      <c r="H1407" s="72">
        <v>621649.03225806449</v>
      </c>
      <c r="I1407" s="78">
        <v>0.19</v>
      </c>
      <c r="J1407" s="79">
        <f t="shared" si="56"/>
        <v>739762.34838709678</v>
      </c>
    </row>
    <row r="1408" spans="1:10" ht="13" x14ac:dyDescent="0.25">
      <c r="A1408" s="60" t="s">
        <v>5579</v>
      </c>
      <c r="B1408" s="67" t="s">
        <v>5533</v>
      </c>
      <c r="C1408" s="67" t="s">
        <v>1850</v>
      </c>
      <c r="D1408" s="67" t="s">
        <v>1850</v>
      </c>
      <c r="E1408" s="67" t="s">
        <v>5580</v>
      </c>
      <c r="F1408" s="62" t="s">
        <v>1850</v>
      </c>
      <c r="G1408" s="63" t="s">
        <v>74</v>
      </c>
      <c r="H1408" s="72">
        <v>115387.09677419355</v>
      </c>
      <c r="I1408" s="78">
        <v>0.19</v>
      </c>
      <c r="J1408" s="79">
        <f t="shared" si="56"/>
        <v>137310.6451612903</v>
      </c>
    </row>
    <row r="1409" spans="1:10" ht="13" x14ac:dyDescent="0.25">
      <c r="A1409" s="60" t="s">
        <v>5581</v>
      </c>
      <c r="B1409" s="67" t="s">
        <v>5533</v>
      </c>
      <c r="C1409" s="67" t="s">
        <v>1850</v>
      </c>
      <c r="D1409" s="67" t="s">
        <v>1850</v>
      </c>
      <c r="E1409" s="67" t="s">
        <v>5582</v>
      </c>
      <c r="F1409" s="62" t="s">
        <v>1850</v>
      </c>
      <c r="G1409" s="63" t="s">
        <v>74</v>
      </c>
      <c r="H1409" s="72">
        <v>32574.193548387095</v>
      </c>
      <c r="I1409" s="78">
        <v>0.19</v>
      </c>
      <c r="J1409" s="79">
        <f t="shared" si="56"/>
        <v>38763.290322580644</v>
      </c>
    </row>
    <row r="1410" spans="1:10" ht="13" x14ac:dyDescent="0.25">
      <c r="A1410" s="60" t="s">
        <v>5583</v>
      </c>
      <c r="B1410" s="67" t="s">
        <v>5533</v>
      </c>
      <c r="C1410" s="67" t="s">
        <v>1850</v>
      </c>
      <c r="D1410" s="67" t="s">
        <v>5584</v>
      </c>
      <c r="E1410" s="67" t="s">
        <v>5585</v>
      </c>
      <c r="F1410" s="62" t="s">
        <v>1850</v>
      </c>
      <c r="G1410" s="63" t="s">
        <v>74</v>
      </c>
      <c r="H1410" s="72">
        <v>26908.387096774193</v>
      </c>
      <c r="I1410" s="78">
        <v>0.19</v>
      </c>
      <c r="J1410" s="79">
        <f t="shared" si="56"/>
        <v>32020.980645161289</v>
      </c>
    </row>
    <row r="1411" spans="1:10" ht="13" x14ac:dyDescent="0.25">
      <c r="A1411" s="60" t="s">
        <v>5586</v>
      </c>
      <c r="B1411" s="67" t="s">
        <v>5533</v>
      </c>
      <c r="C1411" s="80" t="s">
        <v>1880</v>
      </c>
      <c r="D1411" s="67" t="s">
        <v>1850</v>
      </c>
      <c r="E1411" s="67" t="s">
        <v>5587</v>
      </c>
      <c r="F1411" s="62" t="s">
        <v>1850</v>
      </c>
      <c r="G1411" s="63" t="s">
        <v>74</v>
      </c>
      <c r="H1411" s="72">
        <v>3029767.7419354836</v>
      </c>
      <c r="I1411" s="78">
        <v>0.19</v>
      </c>
      <c r="J1411" s="79">
        <f t="shared" si="56"/>
        <v>3605423.6129032257</v>
      </c>
    </row>
    <row r="1412" spans="1:10" ht="39" x14ac:dyDescent="0.25">
      <c r="A1412" s="60" t="s">
        <v>5588</v>
      </c>
      <c r="B1412" s="67" t="s">
        <v>5533</v>
      </c>
      <c r="C1412" s="80" t="s">
        <v>1880</v>
      </c>
      <c r="D1412" s="67" t="s">
        <v>1850</v>
      </c>
      <c r="E1412" s="67" t="s">
        <v>5589</v>
      </c>
      <c r="F1412" s="62" t="s">
        <v>1850</v>
      </c>
      <c r="G1412" s="63" t="s">
        <v>74</v>
      </c>
      <c r="H1412" s="72">
        <v>383388.38709677418</v>
      </c>
      <c r="I1412" s="78">
        <v>0.19</v>
      </c>
      <c r="J1412" s="79">
        <f t="shared" si="56"/>
        <v>456232.18064516131</v>
      </c>
    </row>
    <row r="1413" spans="1:10" ht="13" x14ac:dyDescent="0.25">
      <c r="A1413" s="60" t="s">
        <v>5590</v>
      </c>
      <c r="B1413" s="67" t="s">
        <v>5533</v>
      </c>
      <c r="C1413" s="80" t="s">
        <v>1880</v>
      </c>
      <c r="D1413" s="67" t="s">
        <v>1850</v>
      </c>
      <c r="E1413" s="67" t="s">
        <v>5591</v>
      </c>
      <c r="F1413" s="62" t="s">
        <v>1850</v>
      </c>
      <c r="G1413" s="63" t="s">
        <v>74</v>
      </c>
      <c r="H1413" s="72">
        <v>634534.19354838703</v>
      </c>
      <c r="I1413" s="78">
        <v>0.19</v>
      </c>
      <c r="J1413" s="79">
        <f t="shared" si="56"/>
        <v>755095.69032258051</v>
      </c>
    </row>
    <row r="1414" spans="1:10" ht="13" x14ac:dyDescent="0.25">
      <c r="A1414" s="60" t="s">
        <v>5592</v>
      </c>
      <c r="B1414" s="67" t="s">
        <v>5533</v>
      </c>
      <c r="C1414" s="67" t="s">
        <v>1850</v>
      </c>
      <c r="D1414" s="67" t="s">
        <v>5593</v>
      </c>
      <c r="E1414" s="67" t="s">
        <v>5594</v>
      </c>
      <c r="F1414" s="62" t="s">
        <v>1850</v>
      </c>
      <c r="G1414" s="63" t="s">
        <v>74</v>
      </c>
      <c r="H1414" s="72">
        <v>184758.70967741936</v>
      </c>
      <c r="I1414" s="78">
        <v>0.19</v>
      </c>
      <c r="J1414" s="79">
        <f t="shared" si="56"/>
        <v>219862.86451612905</v>
      </c>
    </row>
    <row r="1415" spans="1:10" ht="13" x14ac:dyDescent="0.25">
      <c r="A1415" s="60" t="s">
        <v>5595</v>
      </c>
      <c r="B1415" s="67" t="s">
        <v>5533</v>
      </c>
      <c r="C1415" s="67" t="s">
        <v>1850</v>
      </c>
      <c r="D1415" s="67" t="s">
        <v>1850</v>
      </c>
      <c r="E1415" s="67" t="s">
        <v>5596</v>
      </c>
      <c r="F1415" s="62" t="s">
        <v>1850</v>
      </c>
      <c r="G1415" s="63" t="s">
        <v>74</v>
      </c>
      <c r="H1415" s="72">
        <v>129549.67741935483</v>
      </c>
      <c r="I1415" s="78">
        <v>0.19</v>
      </c>
      <c r="J1415" s="79">
        <f t="shared" si="56"/>
        <v>154164.11612903225</v>
      </c>
    </row>
    <row r="1416" spans="1:10" ht="26" x14ac:dyDescent="0.25">
      <c r="A1416" s="60" t="s">
        <v>5597</v>
      </c>
      <c r="B1416" s="67" t="s">
        <v>5533</v>
      </c>
      <c r="C1416" s="67" t="s">
        <v>1850</v>
      </c>
      <c r="D1416" s="67" t="s">
        <v>1850</v>
      </c>
      <c r="E1416" s="67" t="s">
        <v>5598</v>
      </c>
      <c r="F1416" s="62" t="s">
        <v>1850</v>
      </c>
      <c r="G1416" s="63" t="s">
        <v>74</v>
      </c>
      <c r="H1416" s="72">
        <v>9340575.4838709682</v>
      </c>
      <c r="I1416" s="78">
        <v>0.19</v>
      </c>
      <c r="J1416" s="79">
        <f t="shared" si="56"/>
        <v>11115284.825806452</v>
      </c>
    </row>
    <row r="1417" spans="1:10" ht="13" x14ac:dyDescent="0.25">
      <c r="A1417" s="60" t="s">
        <v>5599</v>
      </c>
      <c r="B1417" s="67" t="s">
        <v>5533</v>
      </c>
      <c r="C1417" s="67" t="s">
        <v>5600</v>
      </c>
      <c r="D1417" s="67" t="s">
        <v>5601</v>
      </c>
      <c r="E1417" s="67" t="s">
        <v>5602</v>
      </c>
      <c r="F1417" s="62" t="s">
        <v>1850</v>
      </c>
      <c r="G1417" s="63" t="s">
        <v>74</v>
      </c>
      <c r="H1417" s="72">
        <v>1086143.2258064516</v>
      </c>
      <c r="I1417" s="78">
        <v>0.19</v>
      </c>
      <c r="J1417" s="79">
        <f t="shared" si="56"/>
        <v>1292510.4387096774</v>
      </c>
    </row>
    <row r="1418" spans="1:10" ht="13" x14ac:dyDescent="0.25">
      <c r="A1418" s="60" t="s">
        <v>5603</v>
      </c>
      <c r="B1418" s="67" t="s">
        <v>4584</v>
      </c>
      <c r="C1418" s="67" t="s">
        <v>1850</v>
      </c>
      <c r="D1418" s="67" t="s">
        <v>1850</v>
      </c>
      <c r="E1418" s="67" t="s">
        <v>5604</v>
      </c>
      <c r="F1418" s="62" t="s">
        <v>1850</v>
      </c>
      <c r="G1418" s="63" t="s">
        <v>74</v>
      </c>
      <c r="H1418" s="72">
        <v>151739.35483870967</v>
      </c>
      <c r="I1418" s="78">
        <v>0.19</v>
      </c>
      <c r="J1418" s="79">
        <f t="shared" si="56"/>
        <v>180569.8322580645</v>
      </c>
    </row>
    <row r="1419" spans="1:10" ht="13" x14ac:dyDescent="0.25">
      <c r="A1419" s="60" t="s">
        <v>5605</v>
      </c>
      <c r="B1419" s="67" t="s">
        <v>4584</v>
      </c>
      <c r="C1419" s="67" t="s">
        <v>1850</v>
      </c>
      <c r="D1419" s="67" t="s">
        <v>5606</v>
      </c>
      <c r="E1419" s="67" t="s">
        <v>5607</v>
      </c>
      <c r="F1419" s="62" t="s">
        <v>5606</v>
      </c>
      <c r="G1419" s="63" t="s">
        <v>74</v>
      </c>
      <c r="H1419" s="72">
        <v>695465.80645161285</v>
      </c>
      <c r="I1419" s="78">
        <v>0.19</v>
      </c>
      <c r="J1419" s="79">
        <f t="shared" si="56"/>
        <v>827604.30967741925</v>
      </c>
    </row>
    <row r="1420" spans="1:10" ht="13" x14ac:dyDescent="0.25">
      <c r="A1420" s="60" t="s">
        <v>5608</v>
      </c>
      <c r="B1420" s="67" t="s">
        <v>4584</v>
      </c>
      <c r="C1420" s="67" t="s">
        <v>1850</v>
      </c>
      <c r="D1420" s="67" t="s">
        <v>5609</v>
      </c>
      <c r="E1420" s="67" t="s">
        <v>5610</v>
      </c>
      <c r="F1420" s="62" t="s">
        <v>5609</v>
      </c>
      <c r="G1420" s="63" t="s">
        <v>74</v>
      </c>
      <c r="H1420" s="72">
        <v>784588.38709677418</v>
      </c>
      <c r="I1420" s="78">
        <v>0.19</v>
      </c>
      <c r="J1420" s="79">
        <f t="shared" si="56"/>
        <v>933660.18064516131</v>
      </c>
    </row>
  </sheetData>
  <sheetProtection algorithmName="SHA-512" hashValue="I8EFbtWK156QoCqUzEpw4eDOpllb28RYtYE2DGOFmrPinyePSh8hGT5+AqIz98LXX5qHSe8y68P+xZde+FF0SQ==" saltValue="O37ve/F0UOBeMTHQiKLahg==" spinCount="100000" sheet="1" objects="1" scenarios="1" autoFilter="0"/>
  <protectedRanges>
    <protectedRange sqref="H7:H1420" name="REGION1"/>
  </protectedRanges>
  <autoFilter ref="A6:J1276" xr:uid="{2ED19EFB-10A7-4E21-92C5-F6B5ECDFCD7D}"/>
  <mergeCells count="3">
    <mergeCell ref="B4:H4"/>
    <mergeCell ref="H5:J5"/>
    <mergeCell ref="A2:J2"/>
  </mergeCells>
  <phoneticPr fontId="2" type="noConversion"/>
  <dataValidations count="1">
    <dataValidation type="decimal" operator="greaterThanOrEqual" allowBlank="1" showInputMessage="1" showErrorMessage="1" sqref="H7:J1420" xr:uid="{0CCD6E0F-236A-43F2-BD3F-61731BF02DEA}">
      <formula1>1</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CFD41-85AF-4E0C-B9FA-7E6806DFA28C}">
  <sheetPr>
    <tabColor rgb="FF92D050"/>
  </sheetPr>
  <dimension ref="A1:H192"/>
  <sheetViews>
    <sheetView showGridLines="0" topLeftCell="B1" zoomScale="80" zoomScaleNormal="80" workbookViewId="0">
      <pane ySplit="7" topLeftCell="A8" activePane="bottomLeft" state="frozenSplit"/>
      <selection pane="bottomLeft" activeCell="F8" sqref="F8:F192"/>
    </sheetView>
  </sheetViews>
  <sheetFormatPr baseColWidth="10" defaultColWidth="8.81640625" defaultRowHeight="14.5" x14ac:dyDescent="0.35"/>
  <cols>
    <col min="1" max="1" width="21.453125" style="4" bestFit="1" customWidth="1"/>
    <col min="2" max="2" width="45.26953125" style="4" customWidth="1"/>
    <col min="3" max="3" width="65.26953125" style="84" customWidth="1"/>
    <col min="4" max="4" width="17.26953125" style="4" customWidth="1"/>
    <col min="5" max="6" width="24.26953125" style="4" customWidth="1"/>
    <col min="7" max="7" width="11.1796875" style="4" customWidth="1"/>
    <col min="8" max="8" width="26.1796875" style="4" customWidth="1"/>
    <col min="9" max="16384" width="8.81640625" style="4"/>
  </cols>
  <sheetData>
    <row r="1" spans="1:8" ht="60" customHeight="1" x14ac:dyDescent="0.35">
      <c r="A1" s="1"/>
      <c r="B1" s="1"/>
      <c r="C1" s="85"/>
      <c r="D1" s="1"/>
      <c r="E1" s="1"/>
      <c r="F1" s="1"/>
      <c r="G1" s="1"/>
      <c r="H1" s="1"/>
    </row>
    <row r="2" spans="1:8" ht="19.5" customHeight="1" x14ac:dyDescent="0.35">
      <c r="A2" s="224" t="s">
        <v>6336</v>
      </c>
      <c r="B2" s="224"/>
      <c r="C2" s="224"/>
      <c r="D2" s="224"/>
      <c r="E2" s="224"/>
      <c r="F2" s="224"/>
      <c r="G2" s="39"/>
      <c r="H2" s="39"/>
    </row>
    <row r="3" spans="1:8" x14ac:dyDescent="0.35">
      <c r="A3" s="95" t="s">
        <v>6337</v>
      </c>
      <c r="B3" s="96"/>
      <c r="C3" s="15"/>
      <c r="D3" s="15"/>
      <c r="E3" s="15"/>
      <c r="F3" s="15"/>
      <c r="G3" s="1"/>
    </row>
    <row r="4" spans="1:8" ht="96.75" customHeight="1" x14ac:dyDescent="0.35">
      <c r="A4" s="224" t="s">
        <v>6338</v>
      </c>
      <c r="B4" s="224"/>
      <c r="C4" s="224"/>
      <c r="D4" s="224"/>
      <c r="E4" s="224"/>
      <c r="F4" s="224"/>
      <c r="G4" s="94"/>
    </row>
    <row r="5" spans="1:8" s="16" customFormat="1" ht="13" x14ac:dyDescent="0.3">
      <c r="A5" s="223" t="s">
        <v>5611</v>
      </c>
      <c r="B5" s="223"/>
      <c r="C5" s="223"/>
      <c r="D5" s="223"/>
      <c r="E5" s="223"/>
      <c r="F5" s="223"/>
      <c r="G5" s="223"/>
      <c r="H5" s="223"/>
    </row>
    <row r="6" spans="1:8" s="16" customFormat="1" ht="13" x14ac:dyDescent="0.3">
      <c r="C6" s="98"/>
    </row>
    <row r="7" spans="1:8" x14ac:dyDescent="0.35">
      <c r="A7" s="86" t="s">
        <v>5612</v>
      </c>
      <c r="B7" s="86" t="s">
        <v>5613</v>
      </c>
      <c r="C7" s="87" t="s">
        <v>5614</v>
      </c>
      <c r="D7" s="86" t="s">
        <v>1844</v>
      </c>
      <c r="E7" s="86" t="s">
        <v>52</v>
      </c>
      <c r="F7" s="88" t="s">
        <v>6335</v>
      </c>
      <c r="G7" s="88" t="s">
        <v>5615</v>
      </c>
      <c r="H7" s="88" t="s">
        <v>1847</v>
      </c>
    </row>
    <row r="8" spans="1:8" x14ac:dyDescent="0.35">
      <c r="A8" s="89" t="s">
        <v>5616</v>
      </c>
      <c r="B8" s="90" t="s">
        <v>5617</v>
      </c>
      <c r="C8" s="91" t="s">
        <v>5618</v>
      </c>
      <c r="D8" s="91" t="s">
        <v>74</v>
      </c>
      <c r="E8" s="91" t="s">
        <v>5619</v>
      </c>
      <c r="F8" s="82">
        <v>427187.09677419352</v>
      </c>
      <c r="G8" s="92">
        <v>0.19</v>
      </c>
      <c r="H8" s="93">
        <f>(F8*G8)+F8</f>
        <v>508352.6451612903</v>
      </c>
    </row>
    <row r="9" spans="1:8" x14ac:dyDescent="0.35">
      <c r="A9" s="89" t="s">
        <v>5620</v>
      </c>
      <c r="B9" s="90" t="s">
        <v>5617</v>
      </c>
      <c r="C9" s="91" t="s">
        <v>5618</v>
      </c>
      <c r="D9" s="91" t="s">
        <v>74</v>
      </c>
      <c r="E9" s="91" t="s">
        <v>5621</v>
      </c>
      <c r="F9" s="82">
        <v>230412.90322580645</v>
      </c>
      <c r="G9" s="92">
        <v>0.19</v>
      </c>
      <c r="H9" s="93">
        <f t="shared" ref="H9:H40" si="0">(F9*G9)+F9</f>
        <v>274191.3548387097</v>
      </c>
    </row>
    <row r="10" spans="1:8" x14ac:dyDescent="0.35">
      <c r="A10" s="89" t="s">
        <v>5622</v>
      </c>
      <c r="B10" s="90" t="s">
        <v>5617</v>
      </c>
      <c r="C10" s="91" t="s">
        <v>5618</v>
      </c>
      <c r="D10" s="91" t="s">
        <v>74</v>
      </c>
      <c r="E10" s="91" t="s">
        <v>5623</v>
      </c>
      <c r="F10" s="82">
        <v>4271819.3548387093</v>
      </c>
      <c r="G10" s="92">
        <v>0.19</v>
      </c>
      <c r="H10" s="93">
        <f t="shared" si="0"/>
        <v>5083465.0322580645</v>
      </c>
    </row>
    <row r="11" spans="1:8" x14ac:dyDescent="0.35">
      <c r="A11" s="89" t="s">
        <v>5624</v>
      </c>
      <c r="B11" s="90" t="s">
        <v>5617</v>
      </c>
      <c r="C11" s="91" t="s">
        <v>5625</v>
      </c>
      <c r="D11" s="91" t="s">
        <v>74</v>
      </c>
      <c r="E11" s="91" t="s">
        <v>5619</v>
      </c>
      <c r="F11" s="83">
        <v>1279264.5161290322</v>
      </c>
      <c r="G11" s="92">
        <v>0.19</v>
      </c>
      <c r="H11" s="93">
        <f t="shared" si="0"/>
        <v>1522324.7741935484</v>
      </c>
    </row>
    <row r="12" spans="1:8" x14ac:dyDescent="0.35">
      <c r="A12" s="89" t="s">
        <v>5626</v>
      </c>
      <c r="B12" s="90" t="s">
        <v>5617</v>
      </c>
      <c r="C12" s="91" t="s">
        <v>5625</v>
      </c>
      <c r="D12" s="91" t="s">
        <v>74</v>
      </c>
      <c r="E12" s="91" t="s">
        <v>5621</v>
      </c>
      <c r="F12" s="83">
        <v>767561.29032258061</v>
      </c>
      <c r="G12" s="92">
        <v>0.19</v>
      </c>
      <c r="H12" s="93">
        <f t="shared" si="0"/>
        <v>913397.93548387091</v>
      </c>
    </row>
    <row r="13" spans="1:8" x14ac:dyDescent="0.35">
      <c r="A13" s="89" t="s">
        <v>5627</v>
      </c>
      <c r="B13" s="90" t="s">
        <v>5617</v>
      </c>
      <c r="C13" s="91" t="s">
        <v>5625</v>
      </c>
      <c r="D13" s="91" t="s">
        <v>74</v>
      </c>
      <c r="E13" s="91" t="s">
        <v>5623</v>
      </c>
      <c r="F13" s="83">
        <v>8315174.1935483869</v>
      </c>
      <c r="G13" s="92">
        <v>0.19</v>
      </c>
      <c r="H13" s="93">
        <f t="shared" si="0"/>
        <v>9895057.2903225794</v>
      </c>
    </row>
    <row r="14" spans="1:8" x14ac:dyDescent="0.35">
      <c r="A14" s="89" t="s">
        <v>5628</v>
      </c>
      <c r="B14" s="90" t="s">
        <v>5617</v>
      </c>
      <c r="C14" s="91" t="s">
        <v>5629</v>
      </c>
      <c r="D14" s="91" t="s">
        <v>74</v>
      </c>
      <c r="E14" s="91" t="s">
        <v>5619</v>
      </c>
      <c r="F14" s="83">
        <v>736696.77419354836</v>
      </c>
      <c r="G14" s="92">
        <v>0.19</v>
      </c>
      <c r="H14" s="93">
        <f t="shared" si="0"/>
        <v>876669.16129032255</v>
      </c>
    </row>
    <row r="15" spans="1:8" x14ac:dyDescent="0.35">
      <c r="A15" s="89" t="s">
        <v>5630</v>
      </c>
      <c r="B15" s="90" t="s">
        <v>5617</v>
      </c>
      <c r="C15" s="91" t="s">
        <v>5629</v>
      </c>
      <c r="D15" s="91" t="s">
        <v>74</v>
      </c>
      <c r="E15" s="91" t="s">
        <v>5621</v>
      </c>
      <c r="F15" s="83">
        <v>529677.41935483867</v>
      </c>
      <c r="G15" s="92">
        <v>0.19</v>
      </c>
      <c r="H15" s="93">
        <f t="shared" si="0"/>
        <v>630316.12903225806</v>
      </c>
    </row>
    <row r="16" spans="1:8" x14ac:dyDescent="0.35">
      <c r="A16" s="89" t="s">
        <v>5631</v>
      </c>
      <c r="B16" s="90" t="s">
        <v>5617</v>
      </c>
      <c r="C16" s="91" t="s">
        <v>5629</v>
      </c>
      <c r="D16" s="91" t="s">
        <v>74</v>
      </c>
      <c r="E16" s="91" t="s">
        <v>5623</v>
      </c>
      <c r="F16" s="83">
        <v>6451354.8387096776</v>
      </c>
      <c r="G16" s="92">
        <v>0.19</v>
      </c>
      <c r="H16" s="93">
        <f t="shared" si="0"/>
        <v>7677112.2580645159</v>
      </c>
    </row>
    <row r="17" spans="1:8" x14ac:dyDescent="0.35">
      <c r="A17" s="89" t="s">
        <v>5632</v>
      </c>
      <c r="B17" s="90" t="s">
        <v>5617</v>
      </c>
      <c r="C17" s="91" t="s">
        <v>5633</v>
      </c>
      <c r="D17" s="91" t="s">
        <v>74</v>
      </c>
      <c r="E17" s="91" t="s">
        <v>5619</v>
      </c>
      <c r="F17" s="83">
        <v>22709.677419354837</v>
      </c>
      <c r="G17" s="92">
        <v>0.19</v>
      </c>
      <c r="H17" s="93">
        <f t="shared" si="0"/>
        <v>27024.516129032258</v>
      </c>
    </row>
    <row r="18" spans="1:8" x14ac:dyDescent="0.35">
      <c r="A18" s="89" t="s">
        <v>5634</v>
      </c>
      <c r="B18" s="90" t="s">
        <v>5617</v>
      </c>
      <c r="C18" s="91" t="s">
        <v>5633</v>
      </c>
      <c r="D18" s="91" t="s">
        <v>74</v>
      </c>
      <c r="E18" s="91" t="s">
        <v>5621</v>
      </c>
      <c r="F18" s="83">
        <v>8890.322580645161</v>
      </c>
      <c r="G18" s="92">
        <v>0.19</v>
      </c>
      <c r="H18" s="93">
        <f t="shared" si="0"/>
        <v>10579.483870967742</v>
      </c>
    </row>
    <row r="19" spans="1:8" x14ac:dyDescent="0.35">
      <c r="A19" s="89" t="s">
        <v>5635</v>
      </c>
      <c r="B19" s="90" t="s">
        <v>5617</v>
      </c>
      <c r="C19" s="91" t="s">
        <v>5633</v>
      </c>
      <c r="D19" s="91" t="s">
        <v>74</v>
      </c>
      <c r="E19" s="91" t="s">
        <v>5623</v>
      </c>
      <c r="F19" s="83">
        <v>85974.193548387091</v>
      </c>
      <c r="G19" s="92">
        <v>0.19</v>
      </c>
      <c r="H19" s="93">
        <f t="shared" si="0"/>
        <v>102309.29032258064</v>
      </c>
    </row>
    <row r="20" spans="1:8" x14ac:dyDescent="0.35">
      <c r="A20" s="89" t="s">
        <v>5636</v>
      </c>
      <c r="B20" s="90" t="s">
        <v>5617</v>
      </c>
      <c r="C20" s="91" t="s">
        <v>5637</v>
      </c>
      <c r="D20" s="91" t="s">
        <v>74</v>
      </c>
      <c r="E20" s="91" t="s">
        <v>5619</v>
      </c>
      <c r="F20" s="83">
        <v>83341.93548387097</v>
      </c>
      <c r="G20" s="92">
        <v>0.19</v>
      </c>
      <c r="H20" s="93">
        <f t="shared" si="0"/>
        <v>99176.903225806454</v>
      </c>
    </row>
    <row r="21" spans="1:8" x14ac:dyDescent="0.35">
      <c r="A21" s="89" t="s">
        <v>5638</v>
      </c>
      <c r="B21" s="90" t="s">
        <v>5617</v>
      </c>
      <c r="C21" s="91" t="s">
        <v>5637</v>
      </c>
      <c r="D21" s="91" t="s">
        <v>74</v>
      </c>
      <c r="E21" s="91" t="s">
        <v>5621</v>
      </c>
      <c r="F21" s="83">
        <v>42193.548387096773</v>
      </c>
      <c r="G21" s="92">
        <v>0.19</v>
      </c>
      <c r="H21" s="93">
        <f t="shared" si="0"/>
        <v>50210.322580645159</v>
      </c>
    </row>
    <row r="22" spans="1:8" x14ac:dyDescent="0.35">
      <c r="A22" s="89" t="s">
        <v>5639</v>
      </c>
      <c r="B22" s="90" t="s">
        <v>5617</v>
      </c>
      <c r="C22" s="91" t="s">
        <v>5637</v>
      </c>
      <c r="D22" s="91" t="s">
        <v>74</v>
      </c>
      <c r="E22" s="91" t="s">
        <v>5623</v>
      </c>
      <c r="F22" s="83">
        <v>833638.70967741928</v>
      </c>
      <c r="G22" s="92">
        <v>0.19</v>
      </c>
      <c r="H22" s="93">
        <f t="shared" si="0"/>
        <v>992030.06451612897</v>
      </c>
    </row>
    <row r="23" spans="1:8" x14ac:dyDescent="0.35">
      <c r="A23" s="89" t="s">
        <v>5640</v>
      </c>
      <c r="B23" s="90" t="s">
        <v>5617</v>
      </c>
      <c r="C23" s="91" t="s">
        <v>5641</v>
      </c>
      <c r="D23" s="91" t="s">
        <v>74</v>
      </c>
      <c r="E23" s="91" t="s">
        <v>5619</v>
      </c>
      <c r="F23" s="83">
        <v>70709.677419354834</v>
      </c>
      <c r="G23" s="92">
        <v>0.19</v>
      </c>
      <c r="H23" s="93">
        <f t="shared" si="0"/>
        <v>84144.516129032258</v>
      </c>
    </row>
    <row r="24" spans="1:8" x14ac:dyDescent="0.35">
      <c r="A24" s="89" t="s">
        <v>5642</v>
      </c>
      <c r="B24" s="90" t="s">
        <v>5617</v>
      </c>
      <c r="C24" s="91" t="s">
        <v>5641</v>
      </c>
      <c r="D24" s="91" t="s">
        <v>74</v>
      </c>
      <c r="E24" s="91" t="s">
        <v>5621</v>
      </c>
      <c r="F24" s="83">
        <v>35354.838709677417</v>
      </c>
      <c r="G24" s="92">
        <v>0.19</v>
      </c>
      <c r="H24" s="93">
        <f t="shared" si="0"/>
        <v>42072.258064516129</v>
      </c>
    </row>
    <row r="25" spans="1:8" x14ac:dyDescent="0.35">
      <c r="A25" s="89" t="s">
        <v>5643</v>
      </c>
      <c r="B25" s="90" t="s">
        <v>5617</v>
      </c>
      <c r="C25" s="91" t="s">
        <v>5641</v>
      </c>
      <c r="D25" s="91" t="s">
        <v>74</v>
      </c>
      <c r="E25" s="91" t="s">
        <v>5623</v>
      </c>
      <c r="F25" s="83">
        <v>582619.3548387097</v>
      </c>
      <c r="G25" s="92">
        <v>0.19</v>
      </c>
      <c r="H25" s="93">
        <f t="shared" si="0"/>
        <v>693317.03225806449</v>
      </c>
    </row>
    <row r="26" spans="1:8" x14ac:dyDescent="0.35">
      <c r="A26" s="89" t="s">
        <v>5644</v>
      </c>
      <c r="B26" s="90" t="s">
        <v>5617</v>
      </c>
      <c r="C26" s="91" t="s">
        <v>5645</v>
      </c>
      <c r="D26" s="91" t="s">
        <v>74</v>
      </c>
      <c r="E26" s="91" t="s">
        <v>5619</v>
      </c>
      <c r="F26" s="83">
        <v>43974.193548387098</v>
      </c>
      <c r="G26" s="92">
        <v>0.19</v>
      </c>
      <c r="H26" s="93">
        <f t="shared" si="0"/>
        <v>52329.290322580651</v>
      </c>
    </row>
    <row r="27" spans="1:8" x14ac:dyDescent="0.35">
      <c r="A27" s="89" t="s">
        <v>5646</v>
      </c>
      <c r="B27" s="90" t="s">
        <v>5617</v>
      </c>
      <c r="C27" s="91" t="s">
        <v>5645</v>
      </c>
      <c r="D27" s="91" t="s">
        <v>74</v>
      </c>
      <c r="E27" s="91" t="s">
        <v>5621</v>
      </c>
      <c r="F27" s="83">
        <v>21200</v>
      </c>
      <c r="G27" s="92">
        <v>0.19</v>
      </c>
      <c r="H27" s="93">
        <f t="shared" si="0"/>
        <v>25228</v>
      </c>
    </row>
    <row r="28" spans="1:8" x14ac:dyDescent="0.35">
      <c r="A28" s="89" t="s">
        <v>5647</v>
      </c>
      <c r="B28" s="90" t="s">
        <v>5617</v>
      </c>
      <c r="C28" s="91" t="s">
        <v>5645</v>
      </c>
      <c r="D28" s="91" t="s">
        <v>74</v>
      </c>
      <c r="E28" s="91" t="s">
        <v>5623</v>
      </c>
      <c r="F28" s="83">
        <v>439832.25806451612</v>
      </c>
      <c r="G28" s="92">
        <v>0.19</v>
      </c>
      <c r="H28" s="93">
        <f t="shared" si="0"/>
        <v>523400.38709677418</v>
      </c>
    </row>
    <row r="29" spans="1:8" x14ac:dyDescent="0.35">
      <c r="A29" s="89" t="s">
        <v>5648</v>
      </c>
      <c r="B29" s="90" t="s">
        <v>5617</v>
      </c>
      <c r="C29" s="91" t="s">
        <v>5649</v>
      </c>
      <c r="D29" s="91" t="s">
        <v>74</v>
      </c>
      <c r="E29" s="91" t="s">
        <v>5619</v>
      </c>
      <c r="F29" s="83">
        <v>3275638.7096774192</v>
      </c>
      <c r="G29" s="92">
        <v>0.19</v>
      </c>
      <c r="H29" s="93">
        <f t="shared" si="0"/>
        <v>3898010.064516129</v>
      </c>
    </row>
    <row r="30" spans="1:8" x14ac:dyDescent="0.35">
      <c r="A30" s="89" t="s">
        <v>5650</v>
      </c>
      <c r="B30" s="90" t="s">
        <v>5617</v>
      </c>
      <c r="C30" s="91" t="s">
        <v>5649</v>
      </c>
      <c r="D30" s="91" t="s">
        <v>74</v>
      </c>
      <c r="E30" s="91" t="s">
        <v>5621</v>
      </c>
      <c r="F30" s="83">
        <v>1684993.5483870967</v>
      </c>
      <c r="G30" s="92">
        <v>0.19</v>
      </c>
      <c r="H30" s="93">
        <f t="shared" si="0"/>
        <v>2005142.3225806451</v>
      </c>
    </row>
    <row r="31" spans="1:8" x14ac:dyDescent="0.35">
      <c r="A31" s="89" t="s">
        <v>5651</v>
      </c>
      <c r="B31" s="90" t="s">
        <v>5617</v>
      </c>
      <c r="C31" s="91" t="s">
        <v>5649</v>
      </c>
      <c r="D31" s="91" t="s">
        <v>74</v>
      </c>
      <c r="E31" s="91" t="s">
        <v>5623</v>
      </c>
      <c r="F31" s="82">
        <v>4960632.2580645159</v>
      </c>
      <c r="G31" s="92">
        <v>0.19</v>
      </c>
      <c r="H31" s="93">
        <f t="shared" si="0"/>
        <v>5903152.3870967738</v>
      </c>
    </row>
    <row r="32" spans="1:8" ht="26.5" x14ac:dyDescent="0.35">
      <c r="A32" s="89" t="s">
        <v>5652</v>
      </c>
      <c r="B32" s="90" t="s">
        <v>5617</v>
      </c>
      <c r="C32" s="91" t="s">
        <v>5653</v>
      </c>
      <c r="D32" s="91" t="s">
        <v>74</v>
      </c>
      <c r="E32" s="91" t="s">
        <v>5654</v>
      </c>
      <c r="F32" s="82">
        <v>43187.096774193546</v>
      </c>
      <c r="G32" s="92">
        <v>0.19</v>
      </c>
      <c r="H32" s="93">
        <f t="shared" si="0"/>
        <v>51392.645161290318</v>
      </c>
    </row>
    <row r="33" spans="1:8" x14ac:dyDescent="0.35">
      <c r="A33" s="89" t="s">
        <v>5655</v>
      </c>
      <c r="B33" s="90" t="s">
        <v>5617</v>
      </c>
      <c r="C33" s="91" t="s">
        <v>5656</v>
      </c>
      <c r="D33" s="91" t="s">
        <v>74</v>
      </c>
      <c r="E33" s="91" t="s">
        <v>5619</v>
      </c>
      <c r="F33" s="82">
        <v>552929.03225806449</v>
      </c>
      <c r="G33" s="92">
        <v>0.19</v>
      </c>
      <c r="H33" s="93">
        <f t="shared" si="0"/>
        <v>657985.54838709673</v>
      </c>
    </row>
    <row r="34" spans="1:8" x14ac:dyDescent="0.35">
      <c r="A34" s="89" t="s">
        <v>5657</v>
      </c>
      <c r="B34" s="90" t="s">
        <v>5617</v>
      </c>
      <c r="C34" s="91" t="s">
        <v>5656</v>
      </c>
      <c r="D34" s="91" t="s">
        <v>74</v>
      </c>
      <c r="E34" s="91" t="s">
        <v>5621</v>
      </c>
      <c r="F34" s="82">
        <v>353922.58064516127</v>
      </c>
      <c r="G34" s="92">
        <v>0.19</v>
      </c>
      <c r="H34" s="93">
        <f t="shared" si="0"/>
        <v>421167.87096774194</v>
      </c>
    </row>
    <row r="35" spans="1:8" x14ac:dyDescent="0.35">
      <c r="A35" s="89" t="s">
        <v>5658</v>
      </c>
      <c r="B35" s="90" t="s">
        <v>5617</v>
      </c>
      <c r="C35" s="91" t="s">
        <v>5656</v>
      </c>
      <c r="D35" s="91" t="s">
        <v>74</v>
      </c>
      <c r="E35" s="91" t="s">
        <v>5623</v>
      </c>
      <c r="F35" s="82">
        <v>2558529.0322580645</v>
      </c>
      <c r="G35" s="92">
        <v>0.19</v>
      </c>
      <c r="H35" s="93">
        <f t="shared" si="0"/>
        <v>3044649.5483870967</v>
      </c>
    </row>
    <row r="36" spans="1:8" x14ac:dyDescent="0.35">
      <c r="A36" s="89" t="s">
        <v>5659</v>
      </c>
      <c r="B36" s="90" t="s">
        <v>5617</v>
      </c>
      <c r="C36" s="91" t="s">
        <v>5660</v>
      </c>
      <c r="D36" s="91" t="s">
        <v>74</v>
      </c>
      <c r="E36" s="91" t="s">
        <v>5619</v>
      </c>
      <c r="F36" s="82">
        <v>425019.35483870964</v>
      </c>
      <c r="G36" s="92">
        <v>0.19</v>
      </c>
      <c r="H36" s="93">
        <f t="shared" si="0"/>
        <v>505773.03225806449</v>
      </c>
    </row>
    <row r="37" spans="1:8" x14ac:dyDescent="0.35">
      <c r="A37" s="89" t="s">
        <v>5661</v>
      </c>
      <c r="B37" s="90" t="s">
        <v>5617</v>
      </c>
      <c r="C37" s="91" t="s">
        <v>5660</v>
      </c>
      <c r="D37" s="91" t="s">
        <v>74</v>
      </c>
      <c r="E37" s="91" t="s">
        <v>5621</v>
      </c>
      <c r="F37" s="82">
        <v>226000</v>
      </c>
      <c r="G37" s="92">
        <v>0.19</v>
      </c>
      <c r="H37" s="93">
        <f t="shared" si="0"/>
        <v>268940</v>
      </c>
    </row>
    <row r="38" spans="1:8" x14ac:dyDescent="0.35">
      <c r="A38" s="89" t="s">
        <v>5662</v>
      </c>
      <c r="B38" s="90" t="s">
        <v>5617</v>
      </c>
      <c r="C38" s="91" t="s">
        <v>5660</v>
      </c>
      <c r="D38" s="91" t="s">
        <v>74</v>
      </c>
      <c r="E38" s="91" t="s">
        <v>5623</v>
      </c>
      <c r="F38" s="82">
        <v>2414941.935483871</v>
      </c>
      <c r="G38" s="92">
        <v>0.19</v>
      </c>
      <c r="H38" s="93">
        <f t="shared" si="0"/>
        <v>2873780.9032258065</v>
      </c>
    </row>
    <row r="39" spans="1:8" x14ac:dyDescent="0.35">
      <c r="A39" s="89" t="s">
        <v>5663</v>
      </c>
      <c r="B39" s="90" t="s">
        <v>5617</v>
      </c>
      <c r="C39" s="91" t="s">
        <v>5664</v>
      </c>
      <c r="D39" s="91" t="s">
        <v>74</v>
      </c>
      <c r="E39" s="91" t="s">
        <v>5619</v>
      </c>
      <c r="F39" s="82">
        <v>226000</v>
      </c>
      <c r="G39" s="92">
        <v>0.19</v>
      </c>
      <c r="H39" s="93">
        <f t="shared" si="0"/>
        <v>268940</v>
      </c>
    </row>
    <row r="40" spans="1:8" x14ac:dyDescent="0.35">
      <c r="A40" s="89" t="s">
        <v>5665</v>
      </c>
      <c r="B40" s="90" t="s">
        <v>5617</v>
      </c>
      <c r="C40" s="91" t="s">
        <v>5664</v>
      </c>
      <c r="D40" s="91" t="s">
        <v>74</v>
      </c>
      <c r="E40" s="91" t="s">
        <v>5621</v>
      </c>
      <c r="F40" s="82">
        <v>126529.03225806452</v>
      </c>
      <c r="G40" s="92">
        <v>0.19</v>
      </c>
      <c r="H40" s="93">
        <f t="shared" si="0"/>
        <v>150569.54838709679</v>
      </c>
    </row>
    <row r="41" spans="1:8" x14ac:dyDescent="0.35">
      <c r="A41" s="89" t="s">
        <v>5666</v>
      </c>
      <c r="B41" s="90" t="s">
        <v>5617</v>
      </c>
      <c r="C41" s="91" t="s">
        <v>5664</v>
      </c>
      <c r="D41" s="91" t="s">
        <v>74</v>
      </c>
      <c r="E41" s="91" t="s">
        <v>5623</v>
      </c>
      <c r="F41" s="82">
        <v>993548.38709677418</v>
      </c>
      <c r="G41" s="92">
        <v>0.19</v>
      </c>
      <c r="H41" s="93">
        <f t="shared" ref="H41:H65" si="1">(F41*G41)+F41</f>
        <v>1182322.5806451612</v>
      </c>
    </row>
    <row r="42" spans="1:8" x14ac:dyDescent="0.35">
      <c r="A42" s="89" t="s">
        <v>5667</v>
      </c>
      <c r="B42" s="90" t="s">
        <v>5617</v>
      </c>
      <c r="C42" s="91" t="s">
        <v>5668</v>
      </c>
      <c r="D42" s="91" t="s">
        <v>74</v>
      </c>
      <c r="E42" s="91" t="s">
        <v>5619</v>
      </c>
      <c r="F42" s="82">
        <v>183212.90322580645</v>
      </c>
      <c r="G42" s="92">
        <v>0.19</v>
      </c>
      <c r="H42" s="93">
        <f t="shared" si="1"/>
        <v>218023.3548387097</v>
      </c>
    </row>
    <row r="43" spans="1:8" x14ac:dyDescent="0.35">
      <c r="A43" s="89" t="s">
        <v>5669</v>
      </c>
      <c r="B43" s="90" t="s">
        <v>5617</v>
      </c>
      <c r="C43" s="91" t="s">
        <v>5668</v>
      </c>
      <c r="D43" s="91" t="s">
        <v>74</v>
      </c>
      <c r="E43" s="91" t="s">
        <v>5621</v>
      </c>
      <c r="F43" s="82">
        <v>128245.16129032258</v>
      </c>
      <c r="G43" s="92">
        <v>0.19</v>
      </c>
      <c r="H43" s="93">
        <f t="shared" si="1"/>
        <v>152611.74193548388</v>
      </c>
    </row>
    <row r="44" spans="1:8" x14ac:dyDescent="0.35">
      <c r="A44" s="89" t="s">
        <v>5670</v>
      </c>
      <c r="B44" s="90" t="s">
        <v>5617</v>
      </c>
      <c r="C44" s="91" t="s">
        <v>5668</v>
      </c>
      <c r="D44" s="91" t="s">
        <v>74</v>
      </c>
      <c r="E44" s="91" t="s">
        <v>5623</v>
      </c>
      <c r="F44" s="82">
        <v>1465767.7419354839</v>
      </c>
      <c r="G44" s="92">
        <v>0.19</v>
      </c>
      <c r="H44" s="93">
        <f t="shared" si="1"/>
        <v>1744263.6129032257</v>
      </c>
    </row>
    <row r="45" spans="1:8" x14ac:dyDescent="0.35">
      <c r="A45" s="89" t="s">
        <v>5671</v>
      </c>
      <c r="B45" s="90" t="s">
        <v>5617</v>
      </c>
      <c r="C45" s="91" t="s">
        <v>5672</v>
      </c>
      <c r="D45" s="91" t="s">
        <v>74</v>
      </c>
      <c r="E45" s="91" t="s">
        <v>5619</v>
      </c>
      <c r="F45" s="83">
        <v>55303.225806451614</v>
      </c>
      <c r="G45" s="92">
        <v>0.19</v>
      </c>
      <c r="H45" s="93">
        <f t="shared" si="1"/>
        <v>65810.838709677424</v>
      </c>
    </row>
    <row r="46" spans="1:8" x14ac:dyDescent="0.35">
      <c r="A46" s="89" t="s">
        <v>5673</v>
      </c>
      <c r="B46" s="90" t="s">
        <v>5617</v>
      </c>
      <c r="C46" s="91" t="s">
        <v>5672</v>
      </c>
      <c r="D46" s="91" t="s">
        <v>74</v>
      </c>
      <c r="E46" s="91" t="s">
        <v>5621</v>
      </c>
      <c r="F46" s="83">
        <v>29690.322580645159</v>
      </c>
      <c r="G46" s="92">
        <v>0.19</v>
      </c>
      <c r="H46" s="93">
        <f t="shared" si="1"/>
        <v>35331.483870967742</v>
      </c>
    </row>
    <row r="47" spans="1:8" x14ac:dyDescent="0.35">
      <c r="A47" s="89" t="s">
        <v>5674</v>
      </c>
      <c r="B47" s="90" t="s">
        <v>5617</v>
      </c>
      <c r="C47" s="91" t="s">
        <v>5672</v>
      </c>
      <c r="D47" s="91" t="s">
        <v>74</v>
      </c>
      <c r="E47" s="91" t="s">
        <v>5623</v>
      </c>
      <c r="F47" s="83">
        <v>540154.83870967745</v>
      </c>
      <c r="G47" s="92">
        <v>0.19</v>
      </c>
      <c r="H47" s="93">
        <f t="shared" si="1"/>
        <v>642784.25806451612</v>
      </c>
    </row>
    <row r="48" spans="1:8" x14ac:dyDescent="0.35">
      <c r="A48" s="89" t="s">
        <v>5675</v>
      </c>
      <c r="B48" s="90" t="s">
        <v>5617</v>
      </c>
      <c r="C48" s="91" t="s">
        <v>5676</v>
      </c>
      <c r="D48" s="91" t="s">
        <v>74</v>
      </c>
      <c r="E48" s="91" t="s">
        <v>5619</v>
      </c>
      <c r="F48" s="83">
        <v>368141.93548387097</v>
      </c>
      <c r="G48" s="92">
        <v>0.19</v>
      </c>
      <c r="H48" s="93">
        <f t="shared" si="1"/>
        <v>438088.90322580643</v>
      </c>
    </row>
    <row r="49" spans="1:8" x14ac:dyDescent="0.35">
      <c r="A49" s="89" t="s">
        <v>5677</v>
      </c>
      <c r="B49" s="90" t="s">
        <v>5617</v>
      </c>
      <c r="C49" s="91" t="s">
        <v>5676</v>
      </c>
      <c r="D49" s="91" t="s">
        <v>74</v>
      </c>
      <c r="E49" s="91" t="s">
        <v>5621</v>
      </c>
      <c r="F49" s="83">
        <v>282877.41935483873</v>
      </c>
      <c r="G49" s="92">
        <v>0.19</v>
      </c>
      <c r="H49" s="93">
        <f t="shared" si="1"/>
        <v>336624.12903225806</v>
      </c>
    </row>
    <row r="50" spans="1:8" x14ac:dyDescent="0.35">
      <c r="A50" s="89" t="s">
        <v>5678</v>
      </c>
      <c r="B50" s="90" t="s">
        <v>5617</v>
      </c>
      <c r="C50" s="91" t="s">
        <v>5676</v>
      </c>
      <c r="D50" s="91" t="s">
        <v>74</v>
      </c>
      <c r="E50" s="91" t="s">
        <v>5623</v>
      </c>
      <c r="F50" s="83">
        <v>1419948.3870967741</v>
      </c>
      <c r="G50" s="92">
        <v>0.19</v>
      </c>
      <c r="H50" s="93">
        <f t="shared" si="1"/>
        <v>1689738.5806451612</v>
      </c>
    </row>
    <row r="51" spans="1:8" x14ac:dyDescent="0.35">
      <c r="A51" s="89" t="s">
        <v>5679</v>
      </c>
      <c r="B51" s="90" t="s">
        <v>5617</v>
      </c>
      <c r="C51" s="91" t="s">
        <v>5680</v>
      </c>
      <c r="D51" s="91" t="s">
        <v>74</v>
      </c>
      <c r="E51" s="91" t="s">
        <v>5619</v>
      </c>
      <c r="F51" s="83">
        <v>425019.35483870964</v>
      </c>
      <c r="G51" s="92">
        <v>0.19</v>
      </c>
      <c r="H51" s="93">
        <f t="shared" si="1"/>
        <v>505773.03225806449</v>
      </c>
    </row>
    <row r="52" spans="1:8" x14ac:dyDescent="0.35">
      <c r="A52" s="89" t="s">
        <v>5681</v>
      </c>
      <c r="B52" s="90" t="s">
        <v>5617</v>
      </c>
      <c r="C52" s="91" t="s">
        <v>5680</v>
      </c>
      <c r="D52" s="91" t="s">
        <v>74</v>
      </c>
      <c r="E52" s="91" t="s">
        <v>5621</v>
      </c>
      <c r="F52" s="83">
        <v>339703.22580645158</v>
      </c>
      <c r="G52" s="92">
        <v>0.19</v>
      </c>
      <c r="H52" s="93">
        <f t="shared" si="1"/>
        <v>404246.83870967739</v>
      </c>
    </row>
    <row r="53" spans="1:8" x14ac:dyDescent="0.35">
      <c r="A53" s="89" t="s">
        <v>5682</v>
      </c>
      <c r="B53" s="90" t="s">
        <v>5617</v>
      </c>
      <c r="C53" s="91" t="s">
        <v>5680</v>
      </c>
      <c r="D53" s="91" t="s">
        <v>74</v>
      </c>
      <c r="E53" s="91" t="s">
        <v>5623</v>
      </c>
      <c r="F53" s="83">
        <v>1704283.8709677418</v>
      </c>
      <c r="G53" s="92">
        <v>0.19</v>
      </c>
      <c r="H53" s="93">
        <f t="shared" si="1"/>
        <v>2028097.8064516129</v>
      </c>
    </row>
    <row r="54" spans="1:8" x14ac:dyDescent="0.35">
      <c r="A54" s="89" t="s">
        <v>5683</v>
      </c>
      <c r="B54" s="90" t="s">
        <v>5617</v>
      </c>
      <c r="C54" s="91" t="s">
        <v>5684</v>
      </c>
      <c r="D54" s="91" t="s">
        <v>74</v>
      </c>
      <c r="E54" s="91" t="s">
        <v>5619</v>
      </c>
      <c r="F54" s="83">
        <v>425019.35483870964</v>
      </c>
      <c r="G54" s="92">
        <v>0.19</v>
      </c>
      <c r="H54" s="93">
        <f t="shared" si="1"/>
        <v>505773.03225806449</v>
      </c>
    </row>
    <row r="55" spans="1:8" x14ac:dyDescent="0.35">
      <c r="A55" s="89" t="s">
        <v>5685</v>
      </c>
      <c r="B55" s="90" t="s">
        <v>5617</v>
      </c>
      <c r="C55" s="91" t="s">
        <v>5684</v>
      </c>
      <c r="D55" s="91" t="s">
        <v>74</v>
      </c>
      <c r="E55" s="91" t="s">
        <v>5621</v>
      </c>
      <c r="F55" s="83">
        <v>339703.22580645158</v>
      </c>
      <c r="G55" s="92">
        <v>0.19</v>
      </c>
      <c r="H55" s="93">
        <f t="shared" si="1"/>
        <v>404246.83870967739</v>
      </c>
    </row>
    <row r="56" spans="1:8" x14ac:dyDescent="0.35">
      <c r="A56" s="89" t="s">
        <v>5686</v>
      </c>
      <c r="B56" s="90" t="s">
        <v>5617</v>
      </c>
      <c r="C56" s="91" t="s">
        <v>5684</v>
      </c>
      <c r="D56" s="91" t="s">
        <v>74</v>
      </c>
      <c r="E56" s="91" t="s">
        <v>5623</v>
      </c>
      <c r="F56" s="83">
        <v>1704283.8709677418</v>
      </c>
      <c r="G56" s="92">
        <v>0.19</v>
      </c>
      <c r="H56" s="93">
        <f t="shared" si="1"/>
        <v>2028097.8064516129</v>
      </c>
    </row>
    <row r="57" spans="1:8" x14ac:dyDescent="0.35">
      <c r="A57" s="89" t="s">
        <v>5687</v>
      </c>
      <c r="B57" s="90" t="s">
        <v>5617</v>
      </c>
      <c r="C57" s="91" t="s">
        <v>5688</v>
      </c>
      <c r="D57" s="91" t="s">
        <v>74</v>
      </c>
      <c r="E57" s="91" t="s">
        <v>5619</v>
      </c>
      <c r="F57" s="83">
        <v>425019.35483870964</v>
      </c>
      <c r="G57" s="92">
        <v>0.19</v>
      </c>
      <c r="H57" s="93">
        <f t="shared" si="1"/>
        <v>505773.03225806449</v>
      </c>
    </row>
    <row r="58" spans="1:8" x14ac:dyDescent="0.35">
      <c r="A58" s="89" t="s">
        <v>5689</v>
      </c>
      <c r="B58" s="90" t="s">
        <v>5617</v>
      </c>
      <c r="C58" s="91" t="s">
        <v>5688</v>
      </c>
      <c r="D58" s="91" t="s">
        <v>74</v>
      </c>
      <c r="E58" s="91" t="s">
        <v>5621</v>
      </c>
      <c r="F58" s="83">
        <v>339703.22580645158</v>
      </c>
      <c r="G58" s="92">
        <v>0.19</v>
      </c>
      <c r="H58" s="93">
        <f t="shared" si="1"/>
        <v>404246.83870967739</v>
      </c>
    </row>
    <row r="59" spans="1:8" x14ac:dyDescent="0.35">
      <c r="A59" s="89" t="s">
        <v>5690</v>
      </c>
      <c r="B59" s="90" t="s">
        <v>5617</v>
      </c>
      <c r="C59" s="91" t="s">
        <v>5688</v>
      </c>
      <c r="D59" s="91" t="s">
        <v>74</v>
      </c>
      <c r="E59" s="91" t="s">
        <v>5623</v>
      </c>
      <c r="F59" s="83">
        <v>1704283.8709677418</v>
      </c>
      <c r="G59" s="92">
        <v>0.19</v>
      </c>
      <c r="H59" s="93">
        <f t="shared" si="1"/>
        <v>2028097.8064516129</v>
      </c>
    </row>
    <row r="60" spans="1:8" x14ac:dyDescent="0.35">
      <c r="A60" s="89" t="s">
        <v>5691</v>
      </c>
      <c r="B60" s="90" t="s">
        <v>5617</v>
      </c>
      <c r="C60" s="91" t="s">
        <v>5692</v>
      </c>
      <c r="D60" s="91" t="s">
        <v>74</v>
      </c>
      <c r="E60" s="91" t="s">
        <v>5619</v>
      </c>
      <c r="F60" s="83">
        <v>1419948.3870967741</v>
      </c>
      <c r="G60" s="92">
        <v>0.19</v>
      </c>
      <c r="H60" s="93">
        <f t="shared" si="1"/>
        <v>1689738.5806451612</v>
      </c>
    </row>
    <row r="61" spans="1:8" x14ac:dyDescent="0.35">
      <c r="A61" s="89" t="s">
        <v>5693</v>
      </c>
      <c r="B61" s="90" t="s">
        <v>5617</v>
      </c>
      <c r="C61" s="91" t="s">
        <v>5692</v>
      </c>
      <c r="D61" s="91" t="s">
        <v>74</v>
      </c>
      <c r="E61" s="91" t="s">
        <v>5621</v>
      </c>
      <c r="F61" s="83">
        <v>1064645.1612903227</v>
      </c>
      <c r="G61" s="92">
        <v>0.19</v>
      </c>
      <c r="H61" s="93">
        <f t="shared" si="1"/>
        <v>1266927.7419354839</v>
      </c>
    </row>
    <row r="62" spans="1:8" x14ac:dyDescent="0.35">
      <c r="A62" s="89" t="s">
        <v>5694</v>
      </c>
      <c r="B62" s="90" t="s">
        <v>5617</v>
      </c>
      <c r="C62" s="91" t="s">
        <v>5692</v>
      </c>
      <c r="D62" s="91" t="s">
        <v>74</v>
      </c>
      <c r="E62" s="91" t="s">
        <v>5623</v>
      </c>
      <c r="F62" s="83">
        <v>7105535.4838709673</v>
      </c>
      <c r="G62" s="92">
        <v>0.19</v>
      </c>
      <c r="H62" s="93">
        <f t="shared" si="1"/>
        <v>8455587.2258064505</v>
      </c>
    </row>
    <row r="63" spans="1:8" x14ac:dyDescent="0.35">
      <c r="A63" s="89" t="s">
        <v>5695</v>
      </c>
      <c r="B63" s="90" t="s">
        <v>5617</v>
      </c>
      <c r="C63" s="91" t="s">
        <v>5696</v>
      </c>
      <c r="D63" s="91" t="s">
        <v>74</v>
      </c>
      <c r="E63" s="91" t="s">
        <v>5619</v>
      </c>
      <c r="F63" s="83">
        <v>470503.22580645158</v>
      </c>
      <c r="G63" s="92">
        <v>0.19</v>
      </c>
      <c r="H63" s="93">
        <f t="shared" si="1"/>
        <v>559898.83870967734</v>
      </c>
    </row>
    <row r="64" spans="1:8" x14ac:dyDescent="0.35">
      <c r="A64" s="89" t="s">
        <v>5697</v>
      </c>
      <c r="B64" s="90" t="s">
        <v>5617</v>
      </c>
      <c r="C64" s="91" t="s">
        <v>5696</v>
      </c>
      <c r="D64" s="91" t="s">
        <v>74</v>
      </c>
      <c r="E64" s="91" t="s">
        <v>5621</v>
      </c>
      <c r="F64" s="83">
        <v>329367.74193548388</v>
      </c>
      <c r="G64" s="92">
        <v>0.19</v>
      </c>
      <c r="H64" s="93">
        <f t="shared" si="1"/>
        <v>391947.61290322582</v>
      </c>
    </row>
    <row r="65" spans="1:8" x14ac:dyDescent="0.35">
      <c r="A65" s="89" t="s">
        <v>5698</v>
      </c>
      <c r="B65" s="90" t="s">
        <v>5617</v>
      </c>
      <c r="C65" s="91" t="s">
        <v>5696</v>
      </c>
      <c r="D65" s="91" t="s">
        <v>74</v>
      </c>
      <c r="E65" s="91" t="s">
        <v>5623</v>
      </c>
      <c r="F65" s="83">
        <v>2352400</v>
      </c>
      <c r="G65" s="92">
        <v>0.19</v>
      </c>
      <c r="H65" s="93">
        <f t="shared" si="1"/>
        <v>2799356</v>
      </c>
    </row>
    <row r="66" spans="1:8" x14ac:dyDescent="0.35">
      <c r="A66" s="89" t="s">
        <v>5699</v>
      </c>
      <c r="B66" s="90" t="s">
        <v>5617</v>
      </c>
      <c r="C66" s="91" t="s">
        <v>5700</v>
      </c>
      <c r="D66" s="91" t="s">
        <v>74</v>
      </c>
      <c r="E66" s="91" t="s">
        <v>5619</v>
      </c>
      <c r="F66" s="83">
        <v>454838.70967741933</v>
      </c>
      <c r="G66" s="92">
        <v>0.19</v>
      </c>
      <c r="H66" s="93">
        <f t="shared" ref="H66:H86" si="2">(F66*G66)+F66</f>
        <v>541258.06451612897</v>
      </c>
    </row>
    <row r="67" spans="1:8" x14ac:dyDescent="0.35">
      <c r="A67" s="89" t="s">
        <v>5701</v>
      </c>
      <c r="B67" s="90" t="s">
        <v>5617</v>
      </c>
      <c r="C67" s="91" t="s">
        <v>5700</v>
      </c>
      <c r="D67" s="91" t="s">
        <v>74</v>
      </c>
      <c r="E67" s="91" t="s">
        <v>5621</v>
      </c>
      <c r="F67" s="83">
        <v>318361.29032258061</v>
      </c>
      <c r="G67" s="92">
        <v>0.19</v>
      </c>
      <c r="H67" s="93">
        <f t="shared" si="2"/>
        <v>378849.93548387091</v>
      </c>
    </row>
    <row r="68" spans="1:8" x14ac:dyDescent="0.35">
      <c r="A68" s="89" t="s">
        <v>5702</v>
      </c>
      <c r="B68" s="90" t="s">
        <v>5617</v>
      </c>
      <c r="C68" s="91" t="s">
        <v>5700</v>
      </c>
      <c r="D68" s="91" t="s">
        <v>74</v>
      </c>
      <c r="E68" s="91" t="s">
        <v>5623</v>
      </c>
      <c r="F68" s="83">
        <v>2729096.7741935481</v>
      </c>
      <c r="G68" s="92">
        <v>0.19</v>
      </c>
      <c r="H68" s="93">
        <f t="shared" si="2"/>
        <v>3247625.1612903224</v>
      </c>
    </row>
    <row r="69" spans="1:8" x14ac:dyDescent="0.35">
      <c r="A69" s="89" t="s">
        <v>5703</v>
      </c>
      <c r="B69" s="90" t="s">
        <v>5617</v>
      </c>
      <c r="C69" s="91" t="s">
        <v>5704</v>
      </c>
      <c r="D69" s="91" t="s">
        <v>74</v>
      </c>
      <c r="E69" s="91" t="s">
        <v>5619</v>
      </c>
      <c r="F69" s="83">
        <v>18478077.419354837</v>
      </c>
      <c r="G69" s="92">
        <v>0.19</v>
      </c>
      <c r="H69" s="93">
        <f t="shared" si="2"/>
        <v>21988912.129032258</v>
      </c>
    </row>
    <row r="70" spans="1:8" x14ac:dyDescent="0.35">
      <c r="A70" s="89" t="s">
        <v>5705</v>
      </c>
      <c r="B70" s="90" t="s">
        <v>5617</v>
      </c>
      <c r="C70" s="91" t="s">
        <v>5704</v>
      </c>
      <c r="D70" s="91" t="s">
        <v>74</v>
      </c>
      <c r="E70" s="91" t="s">
        <v>5621</v>
      </c>
      <c r="F70" s="83">
        <v>12934632.258064516</v>
      </c>
      <c r="G70" s="92">
        <v>0.19</v>
      </c>
      <c r="H70" s="93">
        <f t="shared" si="2"/>
        <v>15392212.387096774</v>
      </c>
    </row>
    <row r="71" spans="1:8" x14ac:dyDescent="0.35">
      <c r="A71" s="89" t="s">
        <v>5706</v>
      </c>
      <c r="B71" s="90" t="s">
        <v>5617</v>
      </c>
      <c r="C71" s="91" t="s">
        <v>5704</v>
      </c>
      <c r="D71" s="91" t="s">
        <v>74</v>
      </c>
      <c r="E71" s="91" t="s">
        <v>5623</v>
      </c>
      <c r="F71" s="83">
        <v>147824554.83870968</v>
      </c>
      <c r="G71" s="92">
        <v>0.19</v>
      </c>
      <c r="H71" s="93">
        <f t="shared" si="2"/>
        <v>175911220.25806451</v>
      </c>
    </row>
    <row r="72" spans="1:8" x14ac:dyDescent="0.35">
      <c r="A72" s="89" t="s">
        <v>5707</v>
      </c>
      <c r="B72" s="90" t="s">
        <v>5617</v>
      </c>
      <c r="C72" s="91" t="s">
        <v>5708</v>
      </c>
      <c r="D72" s="91" t="s">
        <v>74</v>
      </c>
      <c r="E72" s="91" t="s">
        <v>5619</v>
      </c>
      <c r="F72" s="83">
        <v>282877.41935483873</v>
      </c>
      <c r="G72" s="92">
        <v>0.19</v>
      </c>
      <c r="H72" s="93">
        <f t="shared" si="2"/>
        <v>336624.12903225806</v>
      </c>
    </row>
    <row r="73" spans="1:8" x14ac:dyDescent="0.35">
      <c r="A73" s="89" t="s">
        <v>5709</v>
      </c>
      <c r="B73" s="90" t="s">
        <v>5617</v>
      </c>
      <c r="C73" s="91" t="s">
        <v>5708</v>
      </c>
      <c r="D73" s="91" t="s">
        <v>74</v>
      </c>
      <c r="E73" s="91" t="s">
        <v>5621</v>
      </c>
      <c r="F73" s="83">
        <v>198025.80645161291</v>
      </c>
      <c r="G73" s="92">
        <v>0.19</v>
      </c>
      <c r="H73" s="93">
        <f t="shared" si="2"/>
        <v>235650.70967741936</v>
      </c>
    </row>
    <row r="74" spans="1:8" x14ac:dyDescent="0.35">
      <c r="A74" s="89" t="s">
        <v>5710</v>
      </c>
      <c r="B74" s="90" t="s">
        <v>5617</v>
      </c>
      <c r="C74" s="91" t="s">
        <v>5708</v>
      </c>
      <c r="D74" s="91" t="s">
        <v>74</v>
      </c>
      <c r="E74" s="91" t="s">
        <v>5623</v>
      </c>
      <c r="F74" s="83">
        <v>2262864.5161290322</v>
      </c>
      <c r="G74" s="92">
        <v>0.19</v>
      </c>
      <c r="H74" s="93">
        <f t="shared" si="2"/>
        <v>2692808.7741935486</v>
      </c>
    </row>
    <row r="75" spans="1:8" x14ac:dyDescent="0.35">
      <c r="A75" s="89" t="s">
        <v>5711</v>
      </c>
      <c r="B75" s="90" t="s">
        <v>5617</v>
      </c>
      <c r="C75" s="91" t="s">
        <v>5712</v>
      </c>
      <c r="D75" s="91" t="s">
        <v>74</v>
      </c>
      <c r="E75" s="91" t="s">
        <v>5619</v>
      </c>
      <c r="F75" s="83">
        <v>325470.96774193546</v>
      </c>
      <c r="G75" s="92">
        <v>0.19</v>
      </c>
      <c r="H75" s="93">
        <f t="shared" si="2"/>
        <v>387310.45161290321</v>
      </c>
    </row>
    <row r="76" spans="1:8" x14ac:dyDescent="0.35">
      <c r="A76" s="89" t="s">
        <v>5713</v>
      </c>
      <c r="B76" s="90" t="s">
        <v>5617</v>
      </c>
      <c r="C76" s="91" t="s">
        <v>5712</v>
      </c>
      <c r="D76" s="91" t="s">
        <v>74</v>
      </c>
      <c r="E76" s="91" t="s">
        <v>5621</v>
      </c>
      <c r="F76" s="83">
        <v>227845.16129032258</v>
      </c>
      <c r="G76" s="92">
        <v>0.19</v>
      </c>
      <c r="H76" s="93">
        <f t="shared" si="2"/>
        <v>271135.74193548388</v>
      </c>
    </row>
    <row r="77" spans="1:8" x14ac:dyDescent="0.35">
      <c r="A77" s="89" t="s">
        <v>5714</v>
      </c>
      <c r="B77" s="90" t="s">
        <v>5617</v>
      </c>
      <c r="C77" s="91" t="s">
        <v>5712</v>
      </c>
      <c r="D77" s="91" t="s">
        <v>74</v>
      </c>
      <c r="E77" s="91" t="s">
        <v>5623</v>
      </c>
      <c r="F77" s="83">
        <v>3254967.7419354836</v>
      </c>
      <c r="G77" s="92">
        <v>0.19</v>
      </c>
      <c r="H77" s="93">
        <f t="shared" si="2"/>
        <v>3873411.6129032257</v>
      </c>
    </row>
    <row r="78" spans="1:8" x14ac:dyDescent="0.35">
      <c r="A78" s="89" t="s">
        <v>5715</v>
      </c>
      <c r="B78" s="90" t="s">
        <v>5617</v>
      </c>
      <c r="C78" s="91" t="s">
        <v>5716</v>
      </c>
      <c r="D78" s="91" t="s">
        <v>74</v>
      </c>
      <c r="E78" s="91" t="s">
        <v>5619</v>
      </c>
      <c r="F78" s="83">
        <v>1279264.5161290322</v>
      </c>
      <c r="G78" s="92">
        <v>0.19</v>
      </c>
      <c r="H78" s="93">
        <f t="shared" si="2"/>
        <v>1522324.7741935484</v>
      </c>
    </row>
    <row r="79" spans="1:8" x14ac:dyDescent="0.35">
      <c r="A79" s="89" t="s">
        <v>5717</v>
      </c>
      <c r="B79" s="90" t="s">
        <v>5617</v>
      </c>
      <c r="C79" s="91" t="s">
        <v>5716</v>
      </c>
      <c r="D79" s="91" t="s">
        <v>74</v>
      </c>
      <c r="E79" s="91" t="s">
        <v>5621</v>
      </c>
      <c r="F79" s="83">
        <v>895458.06451612897</v>
      </c>
      <c r="G79" s="92">
        <v>0.19</v>
      </c>
      <c r="H79" s="93">
        <f t="shared" si="2"/>
        <v>1065595.0967741935</v>
      </c>
    </row>
    <row r="80" spans="1:8" x14ac:dyDescent="0.35">
      <c r="A80" s="89" t="s">
        <v>5718</v>
      </c>
      <c r="B80" s="90" t="s">
        <v>5617</v>
      </c>
      <c r="C80" s="91" t="s">
        <v>5716</v>
      </c>
      <c r="D80" s="91" t="s">
        <v>74</v>
      </c>
      <c r="E80" s="91" t="s">
        <v>5623</v>
      </c>
      <c r="F80" s="83">
        <v>12792490.322580645</v>
      </c>
      <c r="G80" s="92">
        <v>0.19</v>
      </c>
      <c r="H80" s="93">
        <f t="shared" si="2"/>
        <v>15223063.483870968</v>
      </c>
    </row>
    <row r="81" spans="1:8" ht="26.5" x14ac:dyDescent="0.35">
      <c r="A81" s="89" t="s">
        <v>5719</v>
      </c>
      <c r="B81" s="90" t="s">
        <v>5617</v>
      </c>
      <c r="C81" s="91" t="s">
        <v>5720</v>
      </c>
      <c r="D81" s="91" t="s">
        <v>74</v>
      </c>
      <c r="E81" s="91" t="s">
        <v>5619</v>
      </c>
      <c r="F81" s="83">
        <v>423574.19354838709</v>
      </c>
      <c r="G81" s="92">
        <v>0.19</v>
      </c>
      <c r="H81" s="93">
        <f t="shared" si="2"/>
        <v>504053.29032258061</v>
      </c>
    </row>
    <row r="82" spans="1:8" ht="26.5" x14ac:dyDescent="0.35">
      <c r="A82" s="89" t="s">
        <v>5721</v>
      </c>
      <c r="B82" s="90" t="s">
        <v>5617</v>
      </c>
      <c r="C82" s="91" t="s">
        <v>5720</v>
      </c>
      <c r="D82" s="91" t="s">
        <v>74</v>
      </c>
      <c r="E82" s="91" t="s">
        <v>5621</v>
      </c>
      <c r="F82" s="83">
        <v>296516.12903225806</v>
      </c>
      <c r="G82" s="92">
        <v>0.19</v>
      </c>
      <c r="H82" s="93">
        <f t="shared" si="2"/>
        <v>352854.19354838709</v>
      </c>
    </row>
    <row r="83" spans="1:8" ht="26.5" x14ac:dyDescent="0.35">
      <c r="A83" s="89" t="s">
        <v>5722</v>
      </c>
      <c r="B83" s="90" t="s">
        <v>5617</v>
      </c>
      <c r="C83" s="91" t="s">
        <v>5720</v>
      </c>
      <c r="D83" s="91" t="s">
        <v>74</v>
      </c>
      <c r="E83" s="91" t="s">
        <v>5623</v>
      </c>
      <c r="F83" s="83">
        <v>3388606.4516129033</v>
      </c>
      <c r="G83" s="92">
        <v>0.19</v>
      </c>
      <c r="H83" s="93">
        <f t="shared" si="2"/>
        <v>4032441.6774193551</v>
      </c>
    </row>
    <row r="84" spans="1:8" x14ac:dyDescent="0.35">
      <c r="A84" s="89" t="s">
        <v>5723</v>
      </c>
      <c r="B84" s="90" t="s">
        <v>5617</v>
      </c>
      <c r="C84" s="91" t="s">
        <v>5724</v>
      </c>
      <c r="D84" s="91" t="s">
        <v>74</v>
      </c>
      <c r="E84" s="91" t="s">
        <v>5619</v>
      </c>
      <c r="F84" s="83">
        <v>423574.19354838709</v>
      </c>
      <c r="G84" s="92">
        <v>0.19</v>
      </c>
      <c r="H84" s="93">
        <f t="shared" si="2"/>
        <v>504053.29032258061</v>
      </c>
    </row>
    <row r="85" spans="1:8" x14ac:dyDescent="0.35">
      <c r="A85" s="89" t="s">
        <v>5725</v>
      </c>
      <c r="B85" s="90" t="s">
        <v>5617</v>
      </c>
      <c r="C85" s="91" t="s">
        <v>5724</v>
      </c>
      <c r="D85" s="91" t="s">
        <v>74</v>
      </c>
      <c r="E85" s="91" t="s">
        <v>5621</v>
      </c>
      <c r="F85" s="83">
        <v>296516.12903225806</v>
      </c>
      <c r="G85" s="92">
        <v>0.19</v>
      </c>
      <c r="H85" s="93">
        <f t="shared" si="2"/>
        <v>352854.19354838709</v>
      </c>
    </row>
    <row r="86" spans="1:8" x14ac:dyDescent="0.35">
      <c r="A86" s="89" t="s">
        <v>5726</v>
      </c>
      <c r="B86" s="90" t="s">
        <v>5617</v>
      </c>
      <c r="C86" s="91" t="s">
        <v>5724</v>
      </c>
      <c r="D86" s="91" t="s">
        <v>74</v>
      </c>
      <c r="E86" s="91" t="s">
        <v>5623</v>
      </c>
      <c r="F86" s="83">
        <v>3388606.4516129033</v>
      </c>
      <c r="G86" s="92">
        <v>0.19</v>
      </c>
      <c r="H86" s="93">
        <f t="shared" si="2"/>
        <v>4032441.6774193551</v>
      </c>
    </row>
    <row r="87" spans="1:8" x14ac:dyDescent="0.35">
      <c r="A87" s="89" t="s">
        <v>5727</v>
      </c>
      <c r="B87" s="90" t="s">
        <v>5617</v>
      </c>
      <c r="C87" s="91" t="s">
        <v>5728</v>
      </c>
      <c r="D87" s="91" t="s">
        <v>74</v>
      </c>
      <c r="E87" s="91" t="s">
        <v>5619</v>
      </c>
      <c r="F87" s="83">
        <v>3340090.3225806449</v>
      </c>
      <c r="G87" s="92">
        <v>0.19</v>
      </c>
      <c r="H87" s="93">
        <f t="shared" ref="H87:H101" si="3">(F87*G87)+F87</f>
        <v>3974707.4838709673</v>
      </c>
    </row>
    <row r="88" spans="1:8" x14ac:dyDescent="0.35">
      <c r="A88" s="89" t="s">
        <v>5729</v>
      </c>
      <c r="B88" s="90" t="s">
        <v>5617</v>
      </c>
      <c r="C88" s="91" t="s">
        <v>5728</v>
      </c>
      <c r="D88" s="91" t="s">
        <v>74</v>
      </c>
      <c r="E88" s="91" t="s">
        <v>5621</v>
      </c>
      <c r="F88" s="83">
        <v>1775509.6774193547</v>
      </c>
      <c r="G88" s="92">
        <v>0.19</v>
      </c>
      <c r="H88" s="93">
        <f t="shared" si="3"/>
        <v>2112856.5161290322</v>
      </c>
    </row>
    <row r="89" spans="1:8" x14ac:dyDescent="0.35">
      <c r="A89" s="89" t="s">
        <v>5730</v>
      </c>
      <c r="B89" s="90" t="s">
        <v>5617</v>
      </c>
      <c r="C89" s="91" t="s">
        <v>5728</v>
      </c>
      <c r="D89" s="91" t="s">
        <v>74</v>
      </c>
      <c r="E89" s="91" t="s">
        <v>5623</v>
      </c>
      <c r="F89" s="83">
        <v>5115600</v>
      </c>
      <c r="G89" s="92">
        <v>0.19</v>
      </c>
      <c r="H89" s="93">
        <f t="shared" si="3"/>
        <v>6087564</v>
      </c>
    </row>
    <row r="90" spans="1:8" x14ac:dyDescent="0.35">
      <c r="A90" s="89" t="s">
        <v>5731</v>
      </c>
      <c r="B90" s="90" t="s">
        <v>5617</v>
      </c>
      <c r="C90" s="91" t="s">
        <v>5732</v>
      </c>
      <c r="D90" s="91" t="s">
        <v>74</v>
      </c>
      <c r="E90" s="91" t="s">
        <v>5619</v>
      </c>
      <c r="F90" s="83">
        <v>339703.22580645158</v>
      </c>
      <c r="G90" s="92">
        <v>0.19</v>
      </c>
      <c r="H90" s="93">
        <f t="shared" si="3"/>
        <v>404246.83870967739</v>
      </c>
    </row>
    <row r="91" spans="1:8" x14ac:dyDescent="0.35">
      <c r="A91" s="89" t="s">
        <v>5733</v>
      </c>
      <c r="B91" s="90" t="s">
        <v>5617</v>
      </c>
      <c r="C91" s="91" t="s">
        <v>5732</v>
      </c>
      <c r="D91" s="91" t="s">
        <v>74</v>
      </c>
      <c r="E91" s="91" t="s">
        <v>5621</v>
      </c>
      <c r="F91" s="83">
        <v>237793.54838709676</v>
      </c>
      <c r="G91" s="92">
        <v>0.19</v>
      </c>
      <c r="H91" s="93">
        <f t="shared" si="3"/>
        <v>282974.32258064515</v>
      </c>
    </row>
    <row r="92" spans="1:8" x14ac:dyDescent="0.35">
      <c r="A92" s="89" t="s">
        <v>5734</v>
      </c>
      <c r="B92" s="90" t="s">
        <v>5617</v>
      </c>
      <c r="C92" s="91" t="s">
        <v>5732</v>
      </c>
      <c r="D92" s="91" t="s">
        <v>74</v>
      </c>
      <c r="E92" s="91" t="s">
        <v>5623</v>
      </c>
      <c r="F92" s="83">
        <v>3397109.6774193547</v>
      </c>
      <c r="G92" s="92">
        <v>0.19</v>
      </c>
      <c r="H92" s="93">
        <f t="shared" si="3"/>
        <v>4042560.5161290322</v>
      </c>
    </row>
    <row r="93" spans="1:8" x14ac:dyDescent="0.35">
      <c r="A93" s="89" t="s">
        <v>5735</v>
      </c>
      <c r="B93" s="90" t="s">
        <v>5617</v>
      </c>
      <c r="C93" s="91" t="s">
        <v>5736</v>
      </c>
      <c r="D93" s="91" t="s">
        <v>74</v>
      </c>
      <c r="E93" s="91" t="s">
        <v>5619</v>
      </c>
      <c r="F93" s="83">
        <v>41212.903225806447</v>
      </c>
      <c r="G93" s="92">
        <v>0.19</v>
      </c>
      <c r="H93" s="93">
        <f t="shared" si="3"/>
        <v>49043.354838709674</v>
      </c>
    </row>
    <row r="94" spans="1:8" x14ac:dyDescent="0.35">
      <c r="A94" s="89" t="s">
        <v>5737</v>
      </c>
      <c r="B94" s="90" t="s">
        <v>5617</v>
      </c>
      <c r="C94" s="91" t="s">
        <v>5736</v>
      </c>
      <c r="D94" s="91" t="s">
        <v>74</v>
      </c>
      <c r="E94" s="91" t="s">
        <v>5621</v>
      </c>
      <c r="F94" s="83">
        <v>28838.709677419352</v>
      </c>
      <c r="G94" s="92">
        <v>0.19</v>
      </c>
      <c r="H94" s="93">
        <f t="shared" si="3"/>
        <v>34318.06451612903</v>
      </c>
    </row>
    <row r="95" spans="1:8" x14ac:dyDescent="0.35">
      <c r="A95" s="89" t="s">
        <v>5738</v>
      </c>
      <c r="B95" s="90" t="s">
        <v>5617</v>
      </c>
      <c r="C95" s="91" t="s">
        <v>5736</v>
      </c>
      <c r="D95" s="91" t="s">
        <v>74</v>
      </c>
      <c r="E95" s="91" t="s">
        <v>5623</v>
      </c>
      <c r="F95" s="83">
        <v>206116.12903225806</v>
      </c>
      <c r="G95" s="92">
        <v>0.19</v>
      </c>
      <c r="H95" s="93">
        <f t="shared" si="3"/>
        <v>245278.19354838709</v>
      </c>
    </row>
    <row r="96" spans="1:8" x14ac:dyDescent="0.35">
      <c r="A96" s="89" t="s">
        <v>5739</v>
      </c>
      <c r="B96" s="90" t="s">
        <v>5617</v>
      </c>
      <c r="C96" s="91" t="s">
        <v>5740</v>
      </c>
      <c r="D96" s="91" t="s">
        <v>74</v>
      </c>
      <c r="E96" s="91" t="s">
        <v>5619</v>
      </c>
      <c r="F96" s="83">
        <v>3018477.4193548388</v>
      </c>
      <c r="G96" s="92">
        <v>0.19</v>
      </c>
      <c r="H96" s="93">
        <f t="shared" si="3"/>
        <v>3591988.1290322579</v>
      </c>
    </row>
    <row r="97" spans="1:8" x14ac:dyDescent="0.35">
      <c r="A97" s="89" t="s">
        <v>5741</v>
      </c>
      <c r="B97" s="90" t="s">
        <v>5617</v>
      </c>
      <c r="C97" s="91" t="s">
        <v>5740</v>
      </c>
      <c r="D97" s="91" t="s">
        <v>74</v>
      </c>
      <c r="E97" s="91" t="s">
        <v>5621</v>
      </c>
      <c r="F97" s="83">
        <v>2156051.6129032257</v>
      </c>
      <c r="G97" s="92">
        <v>0.19</v>
      </c>
      <c r="H97" s="93">
        <f t="shared" si="3"/>
        <v>2565701.4193548388</v>
      </c>
    </row>
    <row r="98" spans="1:8" x14ac:dyDescent="0.35">
      <c r="A98" s="89" t="s">
        <v>5742</v>
      </c>
      <c r="B98" s="90" t="s">
        <v>5617</v>
      </c>
      <c r="C98" s="91" t="s">
        <v>5740</v>
      </c>
      <c r="D98" s="91" t="s">
        <v>74</v>
      </c>
      <c r="E98" s="91" t="s">
        <v>5623</v>
      </c>
      <c r="F98" s="83">
        <v>21129329.032258064</v>
      </c>
      <c r="G98" s="92">
        <v>0.19</v>
      </c>
      <c r="H98" s="93">
        <f t="shared" si="3"/>
        <v>25143901.548387095</v>
      </c>
    </row>
    <row r="99" spans="1:8" x14ac:dyDescent="0.35">
      <c r="A99" s="89" t="s">
        <v>5743</v>
      </c>
      <c r="B99" s="90" t="s">
        <v>5617</v>
      </c>
      <c r="C99" s="91" t="s">
        <v>5744</v>
      </c>
      <c r="D99" s="91" t="s">
        <v>5745</v>
      </c>
      <c r="E99" s="91" t="s">
        <v>74</v>
      </c>
      <c r="F99" s="83">
        <v>470051.61290322582</v>
      </c>
      <c r="G99" s="92">
        <v>0.19</v>
      </c>
      <c r="H99" s="93">
        <f t="shared" si="3"/>
        <v>559361.41935483878</v>
      </c>
    </row>
    <row r="100" spans="1:8" x14ac:dyDescent="0.35">
      <c r="A100" s="89" t="s">
        <v>5746</v>
      </c>
      <c r="B100" s="90" t="s">
        <v>5617</v>
      </c>
      <c r="C100" s="91" t="s">
        <v>5747</v>
      </c>
      <c r="D100" s="91" t="s">
        <v>5748</v>
      </c>
      <c r="E100" s="91" t="s">
        <v>74</v>
      </c>
      <c r="F100" s="83">
        <v>680903.22580645164</v>
      </c>
      <c r="G100" s="92">
        <v>0.19</v>
      </c>
      <c r="H100" s="93">
        <f t="shared" si="3"/>
        <v>810274.83870967745</v>
      </c>
    </row>
    <row r="101" spans="1:8" x14ac:dyDescent="0.35">
      <c r="A101" s="89" t="s">
        <v>5749</v>
      </c>
      <c r="B101" s="90" t="s">
        <v>5617</v>
      </c>
      <c r="C101" s="91" t="s">
        <v>5750</v>
      </c>
      <c r="D101" s="91" t="s">
        <v>5619</v>
      </c>
      <c r="E101" s="91" t="s">
        <v>74</v>
      </c>
      <c r="F101" s="83">
        <v>114683.87096774194</v>
      </c>
      <c r="G101" s="92">
        <v>0.19</v>
      </c>
      <c r="H101" s="93">
        <f t="shared" si="3"/>
        <v>136473.80645161291</v>
      </c>
    </row>
    <row r="102" spans="1:8" x14ac:dyDescent="0.35">
      <c r="A102" s="89" t="s">
        <v>5751</v>
      </c>
      <c r="B102" s="90" t="s">
        <v>5617</v>
      </c>
      <c r="C102" s="91" t="s">
        <v>5752</v>
      </c>
      <c r="D102" s="91" t="s">
        <v>5619</v>
      </c>
      <c r="E102" s="91" t="s">
        <v>74</v>
      </c>
      <c r="F102" s="83">
        <v>1289496.7741935484</v>
      </c>
      <c r="G102" s="92">
        <v>0.19</v>
      </c>
      <c r="H102" s="93">
        <f t="shared" ref="H102:H154" si="4">(F102*G102)+F102</f>
        <v>1534501.1612903224</v>
      </c>
    </row>
    <row r="103" spans="1:8" x14ac:dyDescent="0.35">
      <c r="A103" s="89" t="s">
        <v>5753</v>
      </c>
      <c r="B103" s="90" t="s">
        <v>5617</v>
      </c>
      <c r="C103" s="91" t="s">
        <v>5754</v>
      </c>
      <c r="D103" s="91" t="s">
        <v>5755</v>
      </c>
      <c r="E103" s="91" t="s">
        <v>5748</v>
      </c>
      <c r="F103" s="83">
        <v>56877.419354838705</v>
      </c>
      <c r="G103" s="92">
        <v>0.19</v>
      </c>
      <c r="H103" s="93">
        <f t="shared" si="4"/>
        <v>67684.129032258061</v>
      </c>
    </row>
    <row r="104" spans="1:8" x14ac:dyDescent="0.35">
      <c r="A104" s="89" t="s">
        <v>5756</v>
      </c>
      <c r="B104" s="90" t="s">
        <v>5617</v>
      </c>
      <c r="C104" s="91" t="s">
        <v>5754</v>
      </c>
      <c r="D104" s="91" t="s">
        <v>5757</v>
      </c>
      <c r="E104" s="91" t="s">
        <v>5748</v>
      </c>
      <c r="F104" s="83">
        <v>324090.32258064515</v>
      </c>
      <c r="G104" s="92">
        <v>0.19</v>
      </c>
      <c r="H104" s="93">
        <f t="shared" si="4"/>
        <v>385667.48387096776</v>
      </c>
    </row>
    <row r="105" spans="1:8" x14ac:dyDescent="0.35">
      <c r="A105" s="89" t="s">
        <v>5758</v>
      </c>
      <c r="B105" s="90" t="s">
        <v>5617</v>
      </c>
      <c r="C105" s="91" t="s">
        <v>5754</v>
      </c>
      <c r="D105" s="91" t="s">
        <v>5759</v>
      </c>
      <c r="E105" s="91" t="s">
        <v>5748</v>
      </c>
      <c r="F105" s="83">
        <v>490387.09677419352</v>
      </c>
      <c r="G105" s="92">
        <v>0.19</v>
      </c>
      <c r="H105" s="93">
        <f t="shared" si="4"/>
        <v>583560.6451612903</v>
      </c>
    </row>
    <row r="106" spans="1:8" x14ac:dyDescent="0.35">
      <c r="A106" s="89" t="s">
        <v>5760</v>
      </c>
      <c r="B106" s="90" t="s">
        <v>5617</v>
      </c>
      <c r="C106" s="91" t="s">
        <v>5754</v>
      </c>
      <c r="D106" s="91" t="s">
        <v>5761</v>
      </c>
      <c r="E106" s="91" t="s">
        <v>5748</v>
      </c>
      <c r="F106" s="83">
        <v>490387.09677419352</v>
      </c>
      <c r="G106" s="92">
        <v>0.19</v>
      </c>
      <c r="H106" s="93">
        <f t="shared" ref="H106:H110" si="5">(F106*G106)+F106</f>
        <v>583560.6451612903</v>
      </c>
    </row>
    <row r="107" spans="1:8" x14ac:dyDescent="0.35">
      <c r="A107" s="89" t="s">
        <v>5762</v>
      </c>
      <c r="B107" s="90" t="s">
        <v>5617</v>
      </c>
      <c r="C107" s="91" t="s">
        <v>5754</v>
      </c>
      <c r="D107" s="91" t="s">
        <v>5763</v>
      </c>
      <c r="E107" s="91" t="s">
        <v>5748</v>
      </c>
      <c r="F107" s="83">
        <v>490387.09677419352</v>
      </c>
      <c r="G107" s="92">
        <v>0.19</v>
      </c>
      <c r="H107" s="93">
        <f t="shared" si="5"/>
        <v>583560.6451612903</v>
      </c>
    </row>
    <row r="108" spans="1:8" x14ac:dyDescent="0.35">
      <c r="A108" s="89" t="s">
        <v>5764</v>
      </c>
      <c r="B108" s="90" t="s">
        <v>5617</v>
      </c>
      <c r="C108" s="91" t="s">
        <v>5765</v>
      </c>
      <c r="D108" s="91" t="s">
        <v>5755</v>
      </c>
      <c r="E108" s="91" t="s">
        <v>5748</v>
      </c>
      <c r="F108" s="83">
        <v>140748.38709677418</v>
      </c>
      <c r="G108" s="92">
        <v>0.19</v>
      </c>
      <c r="H108" s="93">
        <f t="shared" si="5"/>
        <v>167490.58064516127</v>
      </c>
    </row>
    <row r="109" spans="1:8" x14ac:dyDescent="0.35">
      <c r="A109" s="89" t="s">
        <v>5766</v>
      </c>
      <c r="B109" s="90" t="s">
        <v>5617</v>
      </c>
      <c r="C109" s="91" t="s">
        <v>5765</v>
      </c>
      <c r="D109" s="91" t="s">
        <v>5757</v>
      </c>
      <c r="E109" s="91" t="s">
        <v>5748</v>
      </c>
      <c r="F109" s="83">
        <v>933832.25806451612</v>
      </c>
      <c r="G109" s="92">
        <v>0.19</v>
      </c>
      <c r="H109" s="93">
        <f t="shared" si="5"/>
        <v>1111260.3870967743</v>
      </c>
    </row>
    <row r="110" spans="1:8" x14ac:dyDescent="0.35">
      <c r="A110" s="89" t="s">
        <v>5767</v>
      </c>
      <c r="B110" s="90" t="s">
        <v>5617</v>
      </c>
      <c r="C110" s="91" t="s">
        <v>5765</v>
      </c>
      <c r="D110" s="91" t="s">
        <v>5759</v>
      </c>
      <c r="E110" s="91" t="s">
        <v>5748</v>
      </c>
      <c r="F110" s="83">
        <v>1989922.5806451612</v>
      </c>
      <c r="G110" s="92">
        <v>0.19</v>
      </c>
      <c r="H110" s="93">
        <f t="shared" si="5"/>
        <v>2368007.8709677421</v>
      </c>
    </row>
    <row r="111" spans="1:8" x14ac:dyDescent="0.35">
      <c r="A111" s="89" t="s">
        <v>5768</v>
      </c>
      <c r="B111" s="90" t="s">
        <v>5617</v>
      </c>
      <c r="C111" s="91" t="s">
        <v>5765</v>
      </c>
      <c r="D111" s="91" t="s">
        <v>5761</v>
      </c>
      <c r="E111" s="91" t="s">
        <v>5748</v>
      </c>
      <c r="F111" s="83">
        <v>1989922.5806451612</v>
      </c>
      <c r="G111" s="92">
        <v>0.19</v>
      </c>
      <c r="H111" s="93">
        <f t="shared" ref="H111:H117" si="6">(F111*G111)+F111</f>
        <v>2368007.8709677421</v>
      </c>
    </row>
    <row r="112" spans="1:8" x14ac:dyDescent="0.35">
      <c r="A112" s="89" t="s">
        <v>5769</v>
      </c>
      <c r="B112" s="90" t="s">
        <v>5617</v>
      </c>
      <c r="C112" s="91" t="s">
        <v>5765</v>
      </c>
      <c r="D112" s="91" t="s">
        <v>5763</v>
      </c>
      <c r="E112" s="91" t="s">
        <v>5748</v>
      </c>
      <c r="F112" s="83">
        <v>1989922.5806451612</v>
      </c>
      <c r="G112" s="92">
        <v>0.19</v>
      </c>
      <c r="H112" s="93">
        <f t="shared" si="6"/>
        <v>2368007.8709677421</v>
      </c>
    </row>
    <row r="113" spans="1:8" x14ac:dyDescent="0.35">
      <c r="A113" s="89" t="s">
        <v>5770</v>
      </c>
      <c r="B113" s="90" t="s">
        <v>5617</v>
      </c>
      <c r="C113" s="91" t="s">
        <v>5771</v>
      </c>
      <c r="D113" s="91" t="s">
        <v>5755</v>
      </c>
      <c r="E113" s="91" t="s">
        <v>5748</v>
      </c>
      <c r="F113" s="83">
        <v>90980.645161290318</v>
      </c>
      <c r="G113" s="92">
        <v>0.19</v>
      </c>
      <c r="H113" s="93">
        <f t="shared" si="6"/>
        <v>108266.96774193548</v>
      </c>
    </row>
    <row r="114" spans="1:8" x14ac:dyDescent="0.35">
      <c r="A114" s="89" t="s">
        <v>5772</v>
      </c>
      <c r="B114" s="90" t="s">
        <v>5617</v>
      </c>
      <c r="C114" s="91" t="s">
        <v>5771</v>
      </c>
      <c r="D114" s="91" t="s">
        <v>5757</v>
      </c>
      <c r="E114" s="91" t="s">
        <v>5748</v>
      </c>
      <c r="F114" s="83">
        <v>278606.45161290321</v>
      </c>
      <c r="G114" s="92">
        <v>0.19</v>
      </c>
      <c r="H114" s="93">
        <f t="shared" si="6"/>
        <v>331541.67741935485</v>
      </c>
    </row>
    <row r="115" spans="1:8" x14ac:dyDescent="0.35">
      <c r="A115" s="89" t="s">
        <v>5773</v>
      </c>
      <c r="B115" s="90" t="s">
        <v>5617</v>
      </c>
      <c r="C115" s="91" t="s">
        <v>5771</v>
      </c>
      <c r="D115" s="91" t="s">
        <v>5759</v>
      </c>
      <c r="E115" s="91" t="s">
        <v>5748</v>
      </c>
      <c r="F115" s="83">
        <v>316980.6451612903</v>
      </c>
      <c r="G115" s="92">
        <v>0.19</v>
      </c>
      <c r="H115" s="93">
        <f t="shared" si="6"/>
        <v>377206.96774193546</v>
      </c>
    </row>
    <row r="116" spans="1:8" x14ac:dyDescent="0.35">
      <c r="A116" s="89" t="s">
        <v>5774</v>
      </c>
      <c r="B116" s="90" t="s">
        <v>5617</v>
      </c>
      <c r="C116" s="91" t="s">
        <v>5771</v>
      </c>
      <c r="D116" s="91" t="s">
        <v>5761</v>
      </c>
      <c r="E116" s="91" t="s">
        <v>5748</v>
      </c>
      <c r="F116" s="83">
        <v>316980.6451612903</v>
      </c>
      <c r="G116" s="92">
        <v>0.19</v>
      </c>
      <c r="H116" s="93">
        <f t="shared" si="6"/>
        <v>377206.96774193546</v>
      </c>
    </row>
    <row r="117" spans="1:8" x14ac:dyDescent="0.35">
      <c r="A117" s="89" t="s">
        <v>5775</v>
      </c>
      <c r="B117" s="90" t="s">
        <v>5617</v>
      </c>
      <c r="C117" s="91" t="s">
        <v>5771</v>
      </c>
      <c r="D117" s="91" t="s">
        <v>5763</v>
      </c>
      <c r="E117" s="91" t="s">
        <v>5748</v>
      </c>
      <c r="F117" s="83">
        <v>316980.6451612903</v>
      </c>
      <c r="G117" s="92">
        <v>0.19</v>
      </c>
      <c r="H117" s="93">
        <f t="shared" si="6"/>
        <v>377206.96774193546</v>
      </c>
    </row>
    <row r="118" spans="1:8" x14ac:dyDescent="0.35">
      <c r="A118" s="89" t="s">
        <v>5776</v>
      </c>
      <c r="B118" s="91" t="s">
        <v>5777</v>
      </c>
      <c r="C118" s="91" t="s">
        <v>5778</v>
      </c>
      <c r="D118" s="91" t="s">
        <v>5755</v>
      </c>
      <c r="E118" s="91" t="s">
        <v>5779</v>
      </c>
      <c r="F118" s="83">
        <v>47445.161290322576</v>
      </c>
      <c r="G118" s="92">
        <v>0.19</v>
      </c>
      <c r="H118" s="93">
        <f t="shared" si="4"/>
        <v>56459.741935483864</v>
      </c>
    </row>
    <row r="119" spans="1:8" x14ac:dyDescent="0.35">
      <c r="A119" s="89" t="s">
        <v>5780</v>
      </c>
      <c r="B119" s="91" t="s">
        <v>5777</v>
      </c>
      <c r="C119" s="91" t="s">
        <v>5781</v>
      </c>
      <c r="D119" s="91" t="s">
        <v>5755</v>
      </c>
      <c r="E119" s="91" t="s">
        <v>5779</v>
      </c>
      <c r="F119" s="83">
        <v>47445.161290322576</v>
      </c>
      <c r="G119" s="92">
        <v>0.19</v>
      </c>
      <c r="H119" s="93">
        <f t="shared" si="4"/>
        <v>56459.741935483864</v>
      </c>
    </row>
    <row r="120" spans="1:8" x14ac:dyDescent="0.35">
      <c r="A120" s="89" t="s">
        <v>5782</v>
      </c>
      <c r="B120" s="91" t="s">
        <v>5777</v>
      </c>
      <c r="C120" s="91" t="s">
        <v>5783</v>
      </c>
      <c r="D120" s="91" t="s">
        <v>5755</v>
      </c>
      <c r="E120" s="91" t="s">
        <v>5779</v>
      </c>
      <c r="F120" s="83">
        <v>47445.161290322576</v>
      </c>
      <c r="G120" s="92">
        <v>0.19</v>
      </c>
      <c r="H120" s="93">
        <f t="shared" si="4"/>
        <v>56459.741935483864</v>
      </c>
    </row>
    <row r="121" spans="1:8" x14ac:dyDescent="0.35">
      <c r="A121" s="89" t="s">
        <v>5784</v>
      </c>
      <c r="B121" s="91" t="s">
        <v>5777</v>
      </c>
      <c r="C121" s="91" t="s">
        <v>5785</v>
      </c>
      <c r="D121" s="91" t="s">
        <v>5755</v>
      </c>
      <c r="E121" s="91" t="s">
        <v>5779</v>
      </c>
      <c r="F121" s="83">
        <v>79367.741935483864</v>
      </c>
      <c r="G121" s="92">
        <v>0.19</v>
      </c>
      <c r="H121" s="93">
        <f t="shared" si="4"/>
        <v>94447.612903225803</v>
      </c>
    </row>
    <row r="122" spans="1:8" x14ac:dyDescent="0.35">
      <c r="A122" s="89" t="s">
        <v>5786</v>
      </c>
      <c r="B122" s="91" t="s">
        <v>5777</v>
      </c>
      <c r="C122" s="91" t="s">
        <v>5787</v>
      </c>
      <c r="D122" s="91" t="s">
        <v>5755</v>
      </c>
      <c r="E122" s="91" t="s">
        <v>5779</v>
      </c>
      <c r="F122" s="83">
        <v>156335.48387096773</v>
      </c>
      <c r="G122" s="92">
        <v>0.19</v>
      </c>
      <c r="H122" s="93">
        <f t="shared" si="4"/>
        <v>186039.22580645161</v>
      </c>
    </row>
    <row r="123" spans="1:8" x14ac:dyDescent="0.35">
      <c r="A123" s="89" t="s">
        <v>5788</v>
      </c>
      <c r="B123" s="91" t="s">
        <v>5777</v>
      </c>
      <c r="C123" s="91" t="s">
        <v>5789</v>
      </c>
      <c r="D123" s="91" t="s">
        <v>5755</v>
      </c>
      <c r="E123" s="91" t="s">
        <v>5779</v>
      </c>
      <c r="F123" s="83">
        <v>133148.38709677418</v>
      </c>
      <c r="G123" s="92">
        <v>0.19</v>
      </c>
      <c r="H123" s="93">
        <f t="shared" si="4"/>
        <v>158446.58064516127</v>
      </c>
    </row>
    <row r="124" spans="1:8" x14ac:dyDescent="0.35">
      <c r="A124" s="89" t="s">
        <v>5790</v>
      </c>
      <c r="B124" s="91" t="s">
        <v>5777</v>
      </c>
      <c r="C124" s="91" t="s">
        <v>5791</v>
      </c>
      <c r="D124" s="91" t="s">
        <v>5755</v>
      </c>
      <c r="E124" s="91" t="s">
        <v>5779</v>
      </c>
      <c r="F124" s="83">
        <v>266154.83870967739</v>
      </c>
      <c r="G124" s="92">
        <v>0.19</v>
      </c>
      <c r="H124" s="93">
        <f t="shared" si="4"/>
        <v>316724.25806451612</v>
      </c>
    </row>
    <row r="125" spans="1:8" x14ac:dyDescent="0.35">
      <c r="A125" s="89" t="s">
        <v>5792</v>
      </c>
      <c r="B125" s="91" t="s">
        <v>5777</v>
      </c>
      <c r="C125" s="91" t="s">
        <v>5793</v>
      </c>
      <c r="D125" s="91" t="s">
        <v>5755</v>
      </c>
      <c r="E125" s="91" t="s">
        <v>5779</v>
      </c>
      <c r="F125" s="83">
        <v>142761.29032258064</v>
      </c>
      <c r="G125" s="92">
        <v>0.19</v>
      </c>
      <c r="H125" s="93">
        <f t="shared" si="4"/>
        <v>169885.93548387097</v>
      </c>
    </row>
    <row r="126" spans="1:8" x14ac:dyDescent="0.35">
      <c r="A126" s="89" t="s">
        <v>5794</v>
      </c>
      <c r="B126" s="91" t="s">
        <v>5777</v>
      </c>
      <c r="C126" s="91" t="s">
        <v>5795</v>
      </c>
      <c r="D126" s="91" t="s">
        <v>5755</v>
      </c>
      <c r="E126" s="91" t="s">
        <v>5779</v>
      </c>
      <c r="F126" s="83">
        <v>37961.290322580644</v>
      </c>
      <c r="G126" s="92">
        <v>0.19</v>
      </c>
      <c r="H126" s="93">
        <f t="shared" si="4"/>
        <v>45173.93548387097</v>
      </c>
    </row>
    <row r="127" spans="1:8" x14ac:dyDescent="0.35">
      <c r="A127" s="89" t="s">
        <v>5796</v>
      </c>
      <c r="B127" s="91" t="s">
        <v>5777</v>
      </c>
      <c r="C127" s="91" t="s">
        <v>5797</v>
      </c>
      <c r="D127" s="91" t="s">
        <v>5755</v>
      </c>
      <c r="E127" s="91" t="s">
        <v>5779</v>
      </c>
      <c r="F127" s="83">
        <v>79367.741935483864</v>
      </c>
      <c r="G127" s="92">
        <v>0.19</v>
      </c>
      <c r="H127" s="93">
        <f t="shared" si="4"/>
        <v>94447.612903225803</v>
      </c>
    </row>
    <row r="128" spans="1:8" x14ac:dyDescent="0.35">
      <c r="A128" s="89" t="s">
        <v>5798</v>
      </c>
      <c r="B128" s="91" t="s">
        <v>5777</v>
      </c>
      <c r="C128" s="91" t="s">
        <v>5799</v>
      </c>
      <c r="D128" s="91" t="s">
        <v>5755</v>
      </c>
      <c r="E128" s="91" t="s">
        <v>5779</v>
      </c>
      <c r="F128" s="83">
        <v>72258.06451612903</v>
      </c>
      <c r="G128" s="92">
        <v>0.19</v>
      </c>
      <c r="H128" s="93">
        <f t="shared" si="4"/>
        <v>85987.096774193546</v>
      </c>
    </row>
    <row r="129" spans="1:8" x14ac:dyDescent="0.35">
      <c r="A129" s="89" t="s">
        <v>5800</v>
      </c>
      <c r="B129" s="91" t="s">
        <v>5777</v>
      </c>
      <c r="C129" s="91" t="s">
        <v>5801</v>
      </c>
      <c r="D129" s="91" t="s">
        <v>5755</v>
      </c>
      <c r="E129" s="91" t="s">
        <v>5779</v>
      </c>
      <c r="F129" s="83">
        <v>159974.19354838709</v>
      </c>
      <c r="G129" s="92">
        <v>0.19</v>
      </c>
      <c r="H129" s="93">
        <f t="shared" si="4"/>
        <v>190369.29032258064</v>
      </c>
    </row>
    <row r="130" spans="1:8" x14ac:dyDescent="0.35">
      <c r="A130" s="89" t="s">
        <v>5802</v>
      </c>
      <c r="B130" s="91" t="s">
        <v>5777</v>
      </c>
      <c r="C130" s="91" t="s">
        <v>5803</v>
      </c>
      <c r="D130" s="91" t="s">
        <v>5755</v>
      </c>
      <c r="E130" s="91" t="s">
        <v>5779</v>
      </c>
      <c r="F130" s="83">
        <v>361367.74193548388</v>
      </c>
      <c r="G130" s="92">
        <v>0.19</v>
      </c>
      <c r="H130" s="93">
        <f t="shared" si="4"/>
        <v>430027.61290322582</v>
      </c>
    </row>
    <row r="131" spans="1:8" x14ac:dyDescent="0.35">
      <c r="A131" s="89" t="s">
        <v>5804</v>
      </c>
      <c r="B131" s="91" t="s">
        <v>5777</v>
      </c>
      <c r="C131" s="91" t="s">
        <v>5805</v>
      </c>
      <c r="D131" s="91" t="s">
        <v>5755</v>
      </c>
      <c r="E131" s="91" t="s">
        <v>5779</v>
      </c>
      <c r="F131" s="83">
        <v>2853083.8709677421</v>
      </c>
      <c r="G131" s="92">
        <v>0.19</v>
      </c>
      <c r="H131" s="93">
        <f t="shared" si="4"/>
        <v>3395169.8064516131</v>
      </c>
    </row>
    <row r="132" spans="1:8" x14ac:dyDescent="0.35">
      <c r="A132" s="89" t="s">
        <v>5806</v>
      </c>
      <c r="B132" s="91" t="s">
        <v>5777</v>
      </c>
      <c r="C132" s="91" t="s">
        <v>5807</v>
      </c>
      <c r="D132" s="91" t="s">
        <v>5755</v>
      </c>
      <c r="E132" s="91" t="s">
        <v>5779</v>
      </c>
      <c r="F132" s="83">
        <v>475741.93548387097</v>
      </c>
      <c r="G132" s="92">
        <v>0.19</v>
      </c>
      <c r="H132" s="93">
        <f t="shared" si="4"/>
        <v>566132.90322580643</v>
      </c>
    </row>
    <row r="133" spans="1:8" x14ac:dyDescent="0.35">
      <c r="A133" s="89" t="s">
        <v>5808</v>
      </c>
      <c r="B133" s="91" t="s">
        <v>5777</v>
      </c>
      <c r="C133" s="91" t="s">
        <v>5778</v>
      </c>
      <c r="D133" s="91" t="s">
        <v>5757</v>
      </c>
      <c r="E133" s="91" t="s">
        <v>5779</v>
      </c>
      <c r="F133" s="83">
        <v>56516.129032258061</v>
      </c>
      <c r="G133" s="92">
        <v>0.19</v>
      </c>
      <c r="H133" s="93">
        <f t="shared" si="4"/>
        <v>67254.193548387091</v>
      </c>
    </row>
    <row r="134" spans="1:8" x14ac:dyDescent="0.35">
      <c r="A134" s="89" t="s">
        <v>5809</v>
      </c>
      <c r="B134" s="91" t="s">
        <v>5777</v>
      </c>
      <c r="C134" s="91" t="s">
        <v>5781</v>
      </c>
      <c r="D134" s="91" t="s">
        <v>5757</v>
      </c>
      <c r="E134" s="91" t="s">
        <v>5779</v>
      </c>
      <c r="F134" s="83">
        <v>56516.129032258061</v>
      </c>
      <c r="G134" s="92">
        <v>0.19</v>
      </c>
      <c r="H134" s="93">
        <f t="shared" si="4"/>
        <v>67254.193548387091</v>
      </c>
    </row>
    <row r="135" spans="1:8" x14ac:dyDescent="0.35">
      <c r="A135" s="89" t="s">
        <v>5810</v>
      </c>
      <c r="B135" s="91" t="s">
        <v>5777</v>
      </c>
      <c r="C135" s="91" t="s">
        <v>5783</v>
      </c>
      <c r="D135" s="91" t="s">
        <v>5757</v>
      </c>
      <c r="E135" s="91" t="s">
        <v>5779</v>
      </c>
      <c r="F135" s="83">
        <v>56503.225806451614</v>
      </c>
      <c r="G135" s="92">
        <v>0.19</v>
      </c>
      <c r="H135" s="93">
        <f t="shared" si="4"/>
        <v>67238.838709677424</v>
      </c>
    </row>
    <row r="136" spans="1:8" x14ac:dyDescent="0.35">
      <c r="A136" s="89" t="s">
        <v>5811</v>
      </c>
      <c r="B136" s="91" t="s">
        <v>5777</v>
      </c>
      <c r="C136" s="91" t="s">
        <v>5785</v>
      </c>
      <c r="D136" s="91" t="s">
        <v>5757</v>
      </c>
      <c r="E136" s="91" t="s">
        <v>5779</v>
      </c>
      <c r="F136" s="83">
        <v>94490.322580645152</v>
      </c>
      <c r="G136" s="92">
        <v>0.19</v>
      </c>
      <c r="H136" s="93">
        <f t="shared" si="4"/>
        <v>112443.48387096773</v>
      </c>
    </row>
    <row r="137" spans="1:8" x14ac:dyDescent="0.35">
      <c r="A137" s="89" t="s">
        <v>5812</v>
      </c>
      <c r="B137" s="91" t="s">
        <v>5777</v>
      </c>
      <c r="C137" s="91" t="s">
        <v>5787</v>
      </c>
      <c r="D137" s="91" t="s">
        <v>5757</v>
      </c>
      <c r="E137" s="91" t="s">
        <v>5779</v>
      </c>
      <c r="F137" s="83">
        <v>185935.48387096773</v>
      </c>
      <c r="G137" s="92">
        <v>0.19</v>
      </c>
      <c r="H137" s="93">
        <f t="shared" si="4"/>
        <v>221263.22580645161</v>
      </c>
    </row>
    <row r="138" spans="1:8" x14ac:dyDescent="0.35">
      <c r="A138" s="89" t="s">
        <v>5813</v>
      </c>
      <c r="B138" s="91" t="s">
        <v>5777</v>
      </c>
      <c r="C138" s="91" t="s">
        <v>5789</v>
      </c>
      <c r="D138" s="91" t="s">
        <v>5757</v>
      </c>
      <c r="E138" s="91" t="s">
        <v>5779</v>
      </c>
      <c r="F138" s="83">
        <v>158529.03225806452</v>
      </c>
      <c r="G138" s="92">
        <v>0.19</v>
      </c>
      <c r="H138" s="93">
        <f t="shared" si="4"/>
        <v>188649.54838709679</v>
      </c>
    </row>
    <row r="139" spans="1:8" x14ac:dyDescent="0.35">
      <c r="A139" s="89" t="s">
        <v>5814</v>
      </c>
      <c r="B139" s="91" t="s">
        <v>5777</v>
      </c>
      <c r="C139" s="91" t="s">
        <v>5791</v>
      </c>
      <c r="D139" s="91" t="s">
        <v>5757</v>
      </c>
      <c r="E139" s="91" t="s">
        <v>5779</v>
      </c>
      <c r="F139" s="83">
        <v>316941.93548387097</v>
      </c>
      <c r="G139" s="92">
        <v>0.19</v>
      </c>
      <c r="H139" s="93">
        <f t="shared" si="4"/>
        <v>377160.90322580643</v>
      </c>
    </row>
    <row r="140" spans="1:8" x14ac:dyDescent="0.35">
      <c r="A140" s="89" t="s">
        <v>5815</v>
      </c>
      <c r="B140" s="91" t="s">
        <v>5777</v>
      </c>
      <c r="C140" s="91" t="s">
        <v>5793</v>
      </c>
      <c r="D140" s="91" t="s">
        <v>5757</v>
      </c>
      <c r="E140" s="91" t="s">
        <v>5779</v>
      </c>
      <c r="F140" s="83">
        <v>169935.48387096773</v>
      </c>
      <c r="G140" s="92">
        <v>0.19</v>
      </c>
      <c r="H140" s="93">
        <f t="shared" si="4"/>
        <v>202223.22580645161</v>
      </c>
    </row>
    <row r="141" spans="1:8" x14ac:dyDescent="0.35">
      <c r="A141" s="89" t="s">
        <v>5816</v>
      </c>
      <c r="B141" s="91" t="s">
        <v>5777</v>
      </c>
      <c r="C141" s="91" t="s">
        <v>5795</v>
      </c>
      <c r="D141" s="91" t="s">
        <v>5757</v>
      </c>
      <c r="E141" s="91" t="s">
        <v>5779</v>
      </c>
      <c r="F141" s="83">
        <v>45212.903225806447</v>
      </c>
      <c r="G141" s="92">
        <v>0.19</v>
      </c>
      <c r="H141" s="93">
        <f t="shared" si="4"/>
        <v>53803.354838709674</v>
      </c>
    </row>
    <row r="142" spans="1:8" x14ac:dyDescent="0.35">
      <c r="A142" s="89" t="s">
        <v>5817</v>
      </c>
      <c r="B142" s="91" t="s">
        <v>5777</v>
      </c>
      <c r="C142" s="91" t="s">
        <v>5797</v>
      </c>
      <c r="D142" s="91" t="s">
        <v>5757</v>
      </c>
      <c r="E142" s="91" t="s">
        <v>5779</v>
      </c>
      <c r="F142" s="83">
        <v>94490.322580645152</v>
      </c>
      <c r="G142" s="92">
        <v>0.19</v>
      </c>
      <c r="H142" s="93">
        <f t="shared" si="4"/>
        <v>112443.48387096773</v>
      </c>
    </row>
    <row r="143" spans="1:8" x14ac:dyDescent="0.35">
      <c r="A143" s="89" t="s">
        <v>5818</v>
      </c>
      <c r="B143" s="91" t="s">
        <v>5777</v>
      </c>
      <c r="C143" s="91" t="s">
        <v>5799</v>
      </c>
      <c r="D143" s="91" t="s">
        <v>5757</v>
      </c>
      <c r="E143" s="91" t="s">
        <v>5779</v>
      </c>
      <c r="F143" s="83">
        <v>85987.096774193546</v>
      </c>
      <c r="G143" s="92">
        <v>0.19</v>
      </c>
      <c r="H143" s="93">
        <f t="shared" si="4"/>
        <v>102324.64516129032</v>
      </c>
    </row>
    <row r="144" spans="1:8" x14ac:dyDescent="0.35">
      <c r="A144" s="89" t="s">
        <v>5819</v>
      </c>
      <c r="B144" s="91" t="s">
        <v>5777</v>
      </c>
      <c r="C144" s="91" t="s">
        <v>5801</v>
      </c>
      <c r="D144" s="91" t="s">
        <v>5757</v>
      </c>
      <c r="E144" s="91" t="s">
        <v>5779</v>
      </c>
      <c r="F144" s="83">
        <v>190464.51612903224</v>
      </c>
      <c r="G144" s="92">
        <v>0.19</v>
      </c>
      <c r="H144" s="93">
        <f t="shared" si="4"/>
        <v>226652.77419354836</v>
      </c>
    </row>
    <row r="145" spans="1:8" x14ac:dyDescent="0.35">
      <c r="A145" s="89" t="s">
        <v>5820</v>
      </c>
      <c r="B145" s="91" t="s">
        <v>5777</v>
      </c>
      <c r="C145" s="91" t="s">
        <v>5803</v>
      </c>
      <c r="D145" s="91" t="s">
        <v>5757</v>
      </c>
      <c r="E145" s="91" t="s">
        <v>5779</v>
      </c>
      <c r="F145" s="83">
        <v>430090.32258064515</v>
      </c>
      <c r="G145" s="92">
        <v>0.19</v>
      </c>
      <c r="H145" s="93">
        <f t="shared" si="4"/>
        <v>511807.48387096776</v>
      </c>
    </row>
    <row r="146" spans="1:8" x14ac:dyDescent="0.35">
      <c r="A146" s="89" t="s">
        <v>5821</v>
      </c>
      <c r="B146" s="91" t="s">
        <v>5777</v>
      </c>
      <c r="C146" s="91" t="s">
        <v>5805</v>
      </c>
      <c r="D146" s="91" t="s">
        <v>5757</v>
      </c>
      <c r="E146" s="91" t="s">
        <v>5779</v>
      </c>
      <c r="F146" s="83">
        <v>3396193.5483870967</v>
      </c>
      <c r="G146" s="92">
        <v>0.19</v>
      </c>
      <c r="H146" s="93">
        <f t="shared" si="4"/>
        <v>4041470.3225806449</v>
      </c>
    </row>
    <row r="147" spans="1:8" x14ac:dyDescent="0.35">
      <c r="A147" s="89" t="s">
        <v>5822</v>
      </c>
      <c r="B147" s="91" t="s">
        <v>5777</v>
      </c>
      <c r="C147" s="91" t="s">
        <v>5807</v>
      </c>
      <c r="D147" s="91" t="s">
        <v>5757</v>
      </c>
      <c r="E147" s="91" t="s">
        <v>5779</v>
      </c>
      <c r="F147" s="83">
        <v>566296.77419354836</v>
      </c>
      <c r="G147" s="92">
        <v>0.19</v>
      </c>
      <c r="H147" s="93">
        <f t="shared" si="4"/>
        <v>673893.16129032255</v>
      </c>
    </row>
    <row r="148" spans="1:8" x14ac:dyDescent="0.35">
      <c r="A148" s="89" t="s">
        <v>5823</v>
      </c>
      <c r="B148" s="91" t="s">
        <v>5777</v>
      </c>
      <c r="C148" s="91" t="s">
        <v>5778</v>
      </c>
      <c r="D148" s="91" t="s">
        <v>5759</v>
      </c>
      <c r="E148" s="91" t="s">
        <v>5779</v>
      </c>
      <c r="F148" s="83">
        <v>73445.161290322576</v>
      </c>
      <c r="G148" s="92">
        <v>0.19</v>
      </c>
      <c r="H148" s="93">
        <f t="shared" si="4"/>
        <v>87399.741935483864</v>
      </c>
    </row>
    <row r="149" spans="1:8" x14ac:dyDescent="0.35">
      <c r="A149" s="89" t="s">
        <v>5824</v>
      </c>
      <c r="B149" s="91" t="s">
        <v>5777</v>
      </c>
      <c r="C149" s="91" t="s">
        <v>5781</v>
      </c>
      <c r="D149" s="91" t="s">
        <v>5759</v>
      </c>
      <c r="E149" s="91" t="s">
        <v>5779</v>
      </c>
      <c r="F149" s="83">
        <v>73445.161290322576</v>
      </c>
      <c r="G149" s="92">
        <v>0.19</v>
      </c>
      <c r="H149" s="93">
        <f t="shared" si="4"/>
        <v>87399.741935483864</v>
      </c>
    </row>
    <row r="150" spans="1:8" x14ac:dyDescent="0.35">
      <c r="A150" s="89" t="s">
        <v>5825</v>
      </c>
      <c r="B150" s="91" t="s">
        <v>5777</v>
      </c>
      <c r="C150" s="91" t="s">
        <v>5783</v>
      </c>
      <c r="D150" s="91" t="s">
        <v>5759</v>
      </c>
      <c r="E150" s="91" t="s">
        <v>5779</v>
      </c>
      <c r="F150" s="83">
        <v>73432.258064516122</v>
      </c>
      <c r="G150" s="92">
        <v>0.19</v>
      </c>
      <c r="H150" s="93">
        <f t="shared" si="4"/>
        <v>87384.387096774182</v>
      </c>
    </row>
    <row r="151" spans="1:8" x14ac:dyDescent="0.35">
      <c r="A151" s="89" t="s">
        <v>5826</v>
      </c>
      <c r="B151" s="91" t="s">
        <v>5777</v>
      </c>
      <c r="C151" s="91" t="s">
        <v>5785</v>
      </c>
      <c r="D151" s="91" t="s">
        <v>5759</v>
      </c>
      <c r="E151" s="91" t="s">
        <v>5779</v>
      </c>
      <c r="F151" s="83">
        <v>122735.48387096774</v>
      </c>
      <c r="G151" s="92">
        <v>0.19</v>
      </c>
      <c r="H151" s="93">
        <f t="shared" si="4"/>
        <v>146055.22580645161</v>
      </c>
    </row>
    <row r="152" spans="1:8" x14ac:dyDescent="0.35">
      <c r="A152" s="89" t="s">
        <v>5827</v>
      </c>
      <c r="B152" s="91" t="s">
        <v>5777</v>
      </c>
      <c r="C152" s="91" t="s">
        <v>5787</v>
      </c>
      <c r="D152" s="91" t="s">
        <v>5759</v>
      </c>
      <c r="E152" s="91" t="s">
        <v>5779</v>
      </c>
      <c r="F152" s="83">
        <v>241574.19354838709</v>
      </c>
      <c r="G152" s="92">
        <v>0.19</v>
      </c>
      <c r="H152" s="93">
        <f t="shared" si="4"/>
        <v>287473.29032258061</v>
      </c>
    </row>
    <row r="153" spans="1:8" x14ac:dyDescent="0.35">
      <c r="A153" s="89" t="s">
        <v>5828</v>
      </c>
      <c r="B153" s="91" t="s">
        <v>5777</v>
      </c>
      <c r="C153" s="91" t="s">
        <v>5789</v>
      </c>
      <c r="D153" s="91" t="s">
        <v>5759</v>
      </c>
      <c r="E153" s="91" t="s">
        <v>5779</v>
      </c>
      <c r="F153" s="83">
        <v>205896.77419354839</v>
      </c>
      <c r="G153" s="92">
        <v>0.19</v>
      </c>
      <c r="H153" s="93">
        <f t="shared" si="4"/>
        <v>245017.16129032261</v>
      </c>
    </row>
    <row r="154" spans="1:8" x14ac:dyDescent="0.35">
      <c r="A154" s="89" t="s">
        <v>5829</v>
      </c>
      <c r="B154" s="91" t="s">
        <v>5777</v>
      </c>
      <c r="C154" s="91" t="s">
        <v>5791</v>
      </c>
      <c r="D154" s="91" t="s">
        <v>5759</v>
      </c>
      <c r="E154" s="91" t="s">
        <v>5779</v>
      </c>
      <c r="F154" s="83">
        <v>411625.80645161291</v>
      </c>
      <c r="G154" s="92">
        <v>0.19</v>
      </c>
      <c r="H154" s="93">
        <f t="shared" si="4"/>
        <v>489834.70967741939</v>
      </c>
    </row>
    <row r="155" spans="1:8" x14ac:dyDescent="0.35">
      <c r="A155" s="89" t="s">
        <v>5830</v>
      </c>
      <c r="B155" s="91" t="s">
        <v>5777</v>
      </c>
      <c r="C155" s="91" t="s">
        <v>5793</v>
      </c>
      <c r="D155" s="91" t="s">
        <v>5759</v>
      </c>
      <c r="E155" s="91" t="s">
        <v>5779</v>
      </c>
      <c r="F155" s="83">
        <v>220761.29032258064</v>
      </c>
      <c r="G155" s="92">
        <v>0.19</v>
      </c>
      <c r="H155" s="93">
        <f t="shared" ref="H155:H167" si="7">(F155*G155)+F155</f>
        <v>262705.93548387097</v>
      </c>
    </row>
    <row r="156" spans="1:8" x14ac:dyDescent="0.35">
      <c r="A156" s="89" t="s">
        <v>5831</v>
      </c>
      <c r="B156" s="91" t="s">
        <v>5777</v>
      </c>
      <c r="C156" s="91" t="s">
        <v>5795</v>
      </c>
      <c r="D156" s="91" t="s">
        <v>5759</v>
      </c>
      <c r="E156" s="91" t="s">
        <v>5779</v>
      </c>
      <c r="F156" s="83">
        <v>58748.38709677419</v>
      </c>
      <c r="G156" s="92">
        <v>0.19</v>
      </c>
      <c r="H156" s="93">
        <f t="shared" si="7"/>
        <v>69910.580645161288</v>
      </c>
    </row>
    <row r="157" spans="1:8" x14ac:dyDescent="0.35">
      <c r="A157" s="89" t="s">
        <v>5832</v>
      </c>
      <c r="B157" s="91" t="s">
        <v>5777</v>
      </c>
      <c r="C157" s="91" t="s">
        <v>5797</v>
      </c>
      <c r="D157" s="91" t="s">
        <v>5759</v>
      </c>
      <c r="E157" s="91" t="s">
        <v>5779</v>
      </c>
      <c r="F157" s="83">
        <v>122735.48387096774</v>
      </c>
      <c r="G157" s="92">
        <v>0.19</v>
      </c>
      <c r="H157" s="93">
        <f t="shared" si="7"/>
        <v>146055.22580645161</v>
      </c>
    </row>
    <row r="158" spans="1:8" x14ac:dyDescent="0.35">
      <c r="A158" s="89" t="s">
        <v>5833</v>
      </c>
      <c r="B158" s="91" t="s">
        <v>5777</v>
      </c>
      <c r="C158" s="91" t="s">
        <v>5799</v>
      </c>
      <c r="D158" s="91" t="s">
        <v>5759</v>
      </c>
      <c r="E158" s="91" t="s">
        <v>5779</v>
      </c>
      <c r="F158" s="83">
        <v>111767.74193548386</v>
      </c>
      <c r="G158" s="92">
        <v>0.19</v>
      </c>
      <c r="H158" s="93">
        <f t="shared" si="7"/>
        <v>133003.61290322579</v>
      </c>
    </row>
    <row r="159" spans="1:8" x14ac:dyDescent="0.35">
      <c r="A159" s="89" t="s">
        <v>5834</v>
      </c>
      <c r="B159" s="91" t="s">
        <v>5777</v>
      </c>
      <c r="C159" s="91" t="s">
        <v>5801</v>
      </c>
      <c r="D159" s="91" t="s">
        <v>5759</v>
      </c>
      <c r="E159" s="91" t="s">
        <v>5779</v>
      </c>
      <c r="F159" s="83">
        <v>247251.61290322579</v>
      </c>
      <c r="G159" s="92">
        <v>0.19</v>
      </c>
      <c r="H159" s="93">
        <f t="shared" si="7"/>
        <v>294229.41935483867</v>
      </c>
    </row>
    <row r="160" spans="1:8" x14ac:dyDescent="0.35">
      <c r="A160" s="89" t="s">
        <v>5835</v>
      </c>
      <c r="B160" s="91" t="s">
        <v>5777</v>
      </c>
      <c r="C160" s="91" t="s">
        <v>5803</v>
      </c>
      <c r="D160" s="91" t="s">
        <v>5759</v>
      </c>
      <c r="E160" s="91" t="s">
        <v>5779</v>
      </c>
      <c r="F160" s="83">
        <v>558683.87096774194</v>
      </c>
      <c r="G160" s="92">
        <v>0.19</v>
      </c>
      <c r="H160" s="93">
        <f t="shared" si="7"/>
        <v>664833.80645161285</v>
      </c>
    </row>
    <row r="161" spans="1:8" x14ac:dyDescent="0.35">
      <c r="A161" s="89" t="s">
        <v>5836</v>
      </c>
      <c r="B161" s="91" t="s">
        <v>5777</v>
      </c>
      <c r="C161" s="91" t="s">
        <v>5805</v>
      </c>
      <c r="D161" s="91" t="s">
        <v>5759</v>
      </c>
      <c r="E161" s="91" t="s">
        <v>5779</v>
      </c>
      <c r="F161" s="83">
        <v>4410167.7419354841</v>
      </c>
      <c r="G161" s="92">
        <v>0.19</v>
      </c>
      <c r="H161" s="93">
        <f t="shared" si="7"/>
        <v>5248099.6129032262</v>
      </c>
    </row>
    <row r="162" spans="1:8" x14ac:dyDescent="0.35">
      <c r="A162" s="89" t="s">
        <v>5837</v>
      </c>
      <c r="B162" s="91" t="s">
        <v>5777</v>
      </c>
      <c r="C162" s="91" t="s">
        <v>5807</v>
      </c>
      <c r="D162" s="91" t="s">
        <v>5759</v>
      </c>
      <c r="E162" s="91" t="s">
        <v>5779</v>
      </c>
      <c r="F162" s="83">
        <v>735367.74193548388</v>
      </c>
      <c r="G162" s="92">
        <v>0.19</v>
      </c>
      <c r="H162" s="93">
        <f t="shared" si="7"/>
        <v>875087.61290322582</v>
      </c>
    </row>
    <row r="163" spans="1:8" x14ac:dyDescent="0.35">
      <c r="A163" s="89" t="s">
        <v>5838</v>
      </c>
      <c r="B163" s="91" t="s">
        <v>5777</v>
      </c>
      <c r="C163" s="91" t="s">
        <v>5778</v>
      </c>
      <c r="D163" s="91" t="s">
        <v>5761</v>
      </c>
      <c r="E163" s="91" t="s">
        <v>5779</v>
      </c>
      <c r="F163" s="83">
        <v>73445.161290322576</v>
      </c>
      <c r="G163" s="92">
        <v>0.19</v>
      </c>
      <c r="H163" s="93">
        <f t="shared" si="7"/>
        <v>87399.741935483864</v>
      </c>
    </row>
    <row r="164" spans="1:8" x14ac:dyDescent="0.35">
      <c r="A164" s="89" t="s">
        <v>5839</v>
      </c>
      <c r="B164" s="91" t="s">
        <v>5777</v>
      </c>
      <c r="C164" s="91" t="s">
        <v>5781</v>
      </c>
      <c r="D164" s="91" t="s">
        <v>5761</v>
      </c>
      <c r="E164" s="91" t="s">
        <v>5779</v>
      </c>
      <c r="F164" s="83">
        <v>73445.161290322576</v>
      </c>
      <c r="G164" s="92">
        <v>0.19</v>
      </c>
      <c r="H164" s="93">
        <f t="shared" si="7"/>
        <v>87399.741935483864</v>
      </c>
    </row>
    <row r="165" spans="1:8" x14ac:dyDescent="0.35">
      <c r="A165" s="89" t="s">
        <v>5840</v>
      </c>
      <c r="B165" s="91" t="s">
        <v>5777</v>
      </c>
      <c r="C165" s="91" t="s">
        <v>5783</v>
      </c>
      <c r="D165" s="91" t="s">
        <v>5761</v>
      </c>
      <c r="E165" s="91" t="s">
        <v>5779</v>
      </c>
      <c r="F165" s="83">
        <v>73432.258064516122</v>
      </c>
      <c r="G165" s="92">
        <v>0.19</v>
      </c>
      <c r="H165" s="93">
        <f t="shared" si="7"/>
        <v>87384.387096774182</v>
      </c>
    </row>
    <row r="166" spans="1:8" x14ac:dyDescent="0.35">
      <c r="A166" s="89" t="s">
        <v>5841</v>
      </c>
      <c r="B166" s="91" t="s">
        <v>5777</v>
      </c>
      <c r="C166" s="91" t="s">
        <v>5785</v>
      </c>
      <c r="D166" s="91" t="s">
        <v>5761</v>
      </c>
      <c r="E166" s="91" t="s">
        <v>5779</v>
      </c>
      <c r="F166" s="83">
        <v>122735.48387096774</v>
      </c>
      <c r="G166" s="92">
        <v>0.19</v>
      </c>
      <c r="H166" s="93">
        <f t="shared" si="7"/>
        <v>146055.22580645161</v>
      </c>
    </row>
    <row r="167" spans="1:8" x14ac:dyDescent="0.35">
      <c r="A167" s="89" t="s">
        <v>5842</v>
      </c>
      <c r="B167" s="91" t="s">
        <v>5777</v>
      </c>
      <c r="C167" s="91" t="s">
        <v>5787</v>
      </c>
      <c r="D167" s="91" t="s">
        <v>5761</v>
      </c>
      <c r="E167" s="91" t="s">
        <v>5779</v>
      </c>
      <c r="F167" s="83">
        <v>241574.19354838709</v>
      </c>
      <c r="G167" s="92">
        <v>0.19</v>
      </c>
      <c r="H167" s="93">
        <f t="shared" si="7"/>
        <v>287473.29032258061</v>
      </c>
    </row>
    <row r="168" spans="1:8" x14ac:dyDescent="0.35">
      <c r="A168" s="89" t="s">
        <v>5843</v>
      </c>
      <c r="B168" s="91" t="s">
        <v>5777</v>
      </c>
      <c r="C168" s="91" t="s">
        <v>5789</v>
      </c>
      <c r="D168" s="91" t="s">
        <v>5761</v>
      </c>
      <c r="E168" s="91" t="s">
        <v>5779</v>
      </c>
      <c r="F168" s="83">
        <v>205896.77419354839</v>
      </c>
      <c r="G168" s="92">
        <v>0.19</v>
      </c>
      <c r="H168" s="93">
        <f t="shared" ref="H168:H192" si="8">(F168*G168)+F168</f>
        <v>245017.16129032261</v>
      </c>
    </row>
    <row r="169" spans="1:8" x14ac:dyDescent="0.35">
      <c r="A169" s="89" t="s">
        <v>5844</v>
      </c>
      <c r="B169" s="91" t="s">
        <v>5777</v>
      </c>
      <c r="C169" s="91" t="s">
        <v>5791</v>
      </c>
      <c r="D169" s="91" t="s">
        <v>5761</v>
      </c>
      <c r="E169" s="91" t="s">
        <v>5779</v>
      </c>
      <c r="F169" s="83">
        <v>411625.80645161291</v>
      </c>
      <c r="G169" s="92">
        <v>0.19</v>
      </c>
      <c r="H169" s="93">
        <f t="shared" si="8"/>
        <v>489834.70967741939</v>
      </c>
    </row>
    <row r="170" spans="1:8" x14ac:dyDescent="0.35">
      <c r="A170" s="89" t="s">
        <v>5845</v>
      </c>
      <c r="B170" s="91" t="s">
        <v>5777</v>
      </c>
      <c r="C170" s="91" t="s">
        <v>5793</v>
      </c>
      <c r="D170" s="91" t="s">
        <v>5761</v>
      </c>
      <c r="E170" s="91" t="s">
        <v>5779</v>
      </c>
      <c r="F170" s="83">
        <v>220761.29032258064</v>
      </c>
      <c r="G170" s="92">
        <v>0.19</v>
      </c>
      <c r="H170" s="93">
        <f t="shared" si="8"/>
        <v>262705.93548387097</v>
      </c>
    </row>
    <row r="171" spans="1:8" x14ac:dyDescent="0.35">
      <c r="A171" s="89" t="s">
        <v>5846</v>
      </c>
      <c r="B171" s="91" t="s">
        <v>5777</v>
      </c>
      <c r="C171" s="91" t="s">
        <v>5795</v>
      </c>
      <c r="D171" s="91" t="s">
        <v>5761</v>
      </c>
      <c r="E171" s="91" t="s">
        <v>5779</v>
      </c>
      <c r="F171" s="83">
        <v>58748.38709677419</v>
      </c>
      <c r="G171" s="92">
        <v>0.19</v>
      </c>
      <c r="H171" s="93">
        <f t="shared" si="8"/>
        <v>69910.580645161288</v>
      </c>
    </row>
    <row r="172" spans="1:8" x14ac:dyDescent="0.35">
      <c r="A172" s="89" t="s">
        <v>5847</v>
      </c>
      <c r="B172" s="91" t="s">
        <v>5777</v>
      </c>
      <c r="C172" s="91" t="s">
        <v>5797</v>
      </c>
      <c r="D172" s="91" t="s">
        <v>5761</v>
      </c>
      <c r="E172" s="91" t="s">
        <v>5779</v>
      </c>
      <c r="F172" s="83">
        <v>122735.48387096774</v>
      </c>
      <c r="G172" s="92">
        <v>0.19</v>
      </c>
      <c r="H172" s="93">
        <f t="shared" si="8"/>
        <v>146055.22580645161</v>
      </c>
    </row>
    <row r="173" spans="1:8" x14ac:dyDescent="0.35">
      <c r="A173" s="89" t="s">
        <v>5848</v>
      </c>
      <c r="B173" s="91" t="s">
        <v>5777</v>
      </c>
      <c r="C173" s="91" t="s">
        <v>5799</v>
      </c>
      <c r="D173" s="91" t="s">
        <v>5761</v>
      </c>
      <c r="E173" s="91" t="s">
        <v>5779</v>
      </c>
      <c r="F173" s="83">
        <v>111767.74193548386</v>
      </c>
      <c r="G173" s="92">
        <v>0.19</v>
      </c>
      <c r="H173" s="93">
        <f t="shared" si="8"/>
        <v>133003.61290322579</v>
      </c>
    </row>
    <row r="174" spans="1:8" x14ac:dyDescent="0.35">
      <c r="A174" s="89" t="s">
        <v>5849</v>
      </c>
      <c r="B174" s="91" t="s">
        <v>5777</v>
      </c>
      <c r="C174" s="91" t="s">
        <v>5801</v>
      </c>
      <c r="D174" s="91" t="s">
        <v>5761</v>
      </c>
      <c r="E174" s="91" t="s">
        <v>5779</v>
      </c>
      <c r="F174" s="83">
        <v>247251.61290322579</v>
      </c>
      <c r="G174" s="92">
        <v>0.19</v>
      </c>
      <c r="H174" s="93">
        <f t="shared" si="8"/>
        <v>294229.41935483867</v>
      </c>
    </row>
    <row r="175" spans="1:8" x14ac:dyDescent="0.35">
      <c r="A175" s="89" t="s">
        <v>5850</v>
      </c>
      <c r="B175" s="91" t="s">
        <v>5777</v>
      </c>
      <c r="C175" s="91" t="s">
        <v>5803</v>
      </c>
      <c r="D175" s="91" t="s">
        <v>5761</v>
      </c>
      <c r="E175" s="91" t="s">
        <v>5779</v>
      </c>
      <c r="F175" s="83">
        <v>558683.87096774194</v>
      </c>
      <c r="G175" s="92">
        <v>0.19</v>
      </c>
      <c r="H175" s="93">
        <f t="shared" si="8"/>
        <v>664833.80645161285</v>
      </c>
    </row>
    <row r="176" spans="1:8" x14ac:dyDescent="0.35">
      <c r="A176" s="89" t="s">
        <v>5851</v>
      </c>
      <c r="B176" s="91" t="s">
        <v>5777</v>
      </c>
      <c r="C176" s="91" t="s">
        <v>5805</v>
      </c>
      <c r="D176" s="91" t="s">
        <v>5761</v>
      </c>
      <c r="E176" s="91" t="s">
        <v>5779</v>
      </c>
      <c r="F176" s="83">
        <v>4410167.7419354841</v>
      </c>
      <c r="G176" s="92">
        <v>0.19</v>
      </c>
      <c r="H176" s="93">
        <f t="shared" si="8"/>
        <v>5248099.6129032262</v>
      </c>
    </row>
    <row r="177" spans="1:8" x14ac:dyDescent="0.35">
      <c r="A177" s="89" t="s">
        <v>5852</v>
      </c>
      <c r="B177" s="91" t="s">
        <v>5777</v>
      </c>
      <c r="C177" s="91" t="s">
        <v>5807</v>
      </c>
      <c r="D177" s="91" t="s">
        <v>5761</v>
      </c>
      <c r="E177" s="91" t="s">
        <v>5779</v>
      </c>
      <c r="F177" s="83">
        <v>735367.74193548388</v>
      </c>
      <c r="G177" s="92">
        <v>0.19</v>
      </c>
      <c r="H177" s="93">
        <f t="shared" si="8"/>
        <v>875087.61290322582</v>
      </c>
    </row>
    <row r="178" spans="1:8" x14ac:dyDescent="0.35">
      <c r="A178" s="89" t="s">
        <v>5853</v>
      </c>
      <c r="B178" s="91" t="s">
        <v>5777</v>
      </c>
      <c r="C178" s="91" t="s">
        <v>5778</v>
      </c>
      <c r="D178" s="91" t="s">
        <v>5763</v>
      </c>
      <c r="E178" s="91" t="s">
        <v>5779</v>
      </c>
      <c r="F178" s="83">
        <v>73445.161290322576</v>
      </c>
      <c r="G178" s="92">
        <v>0.19</v>
      </c>
      <c r="H178" s="93">
        <f t="shared" si="8"/>
        <v>87399.741935483864</v>
      </c>
    </row>
    <row r="179" spans="1:8" x14ac:dyDescent="0.35">
      <c r="A179" s="89" t="s">
        <v>5854</v>
      </c>
      <c r="B179" s="91" t="s">
        <v>5777</v>
      </c>
      <c r="C179" s="91" t="s">
        <v>5781</v>
      </c>
      <c r="D179" s="91" t="s">
        <v>5763</v>
      </c>
      <c r="E179" s="91" t="s">
        <v>5779</v>
      </c>
      <c r="F179" s="83">
        <v>73445.161290322576</v>
      </c>
      <c r="G179" s="92">
        <v>0.19</v>
      </c>
      <c r="H179" s="93">
        <f t="shared" si="8"/>
        <v>87399.741935483864</v>
      </c>
    </row>
    <row r="180" spans="1:8" x14ac:dyDescent="0.35">
      <c r="A180" s="89" t="s">
        <v>5855</v>
      </c>
      <c r="B180" s="91" t="s">
        <v>5777</v>
      </c>
      <c r="C180" s="91" t="s">
        <v>5783</v>
      </c>
      <c r="D180" s="91" t="s">
        <v>5763</v>
      </c>
      <c r="E180" s="91" t="s">
        <v>5779</v>
      </c>
      <c r="F180" s="83">
        <v>73432.258064516122</v>
      </c>
      <c r="G180" s="92">
        <v>0.19</v>
      </c>
      <c r="H180" s="93">
        <f t="shared" si="8"/>
        <v>87384.387096774182</v>
      </c>
    </row>
    <row r="181" spans="1:8" x14ac:dyDescent="0.35">
      <c r="A181" s="89" t="s">
        <v>5856</v>
      </c>
      <c r="B181" s="91" t="s">
        <v>5777</v>
      </c>
      <c r="C181" s="91" t="s">
        <v>5785</v>
      </c>
      <c r="D181" s="91" t="s">
        <v>5763</v>
      </c>
      <c r="E181" s="91" t="s">
        <v>5779</v>
      </c>
      <c r="F181" s="83">
        <v>122735.48387096774</v>
      </c>
      <c r="G181" s="92">
        <v>0.19</v>
      </c>
      <c r="H181" s="93">
        <f t="shared" si="8"/>
        <v>146055.22580645161</v>
      </c>
    </row>
    <row r="182" spans="1:8" x14ac:dyDescent="0.35">
      <c r="A182" s="89" t="s">
        <v>5857</v>
      </c>
      <c r="B182" s="91" t="s">
        <v>5777</v>
      </c>
      <c r="C182" s="91" t="s">
        <v>5787</v>
      </c>
      <c r="D182" s="91" t="s">
        <v>5763</v>
      </c>
      <c r="E182" s="91" t="s">
        <v>5779</v>
      </c>
      <c r="F182" s="83">
        <v>241574.19354838709</v>
      </c>
      <c r="G182" s="92">
        <v>0.19</v>
      </c>
      <c r="H182" s="93">
        <f t="shared" si="8"/>
        <v>287473.29032258061</v>
      </c>
    </row>
    <row r="183" spans="1:8" x14ac:dyDescent="0.35">
      <c r="A183" s="89" t="s">
        <v>5858</v>
      </c>
      <c r="B183" s="91" t="s">
        <v>5777</v>
      </c>
      <c r="C183" s="91" t="s">
        <v>5789</v>
      </c>
      <c r="D183" s="91" t="s">
        <v>5763</v>
      </c>
      <c r="E183" s="91" t="s">
        <v>5779</v>
      </c>
      <c r="F183" s="83">
        <v>205896.77419354839</v>
      </c>
      <c r="G183" s="92">
        <v>0.19</v>
      </c>
      <c r="H183" s="93">
        <f t="shared" si="8"/>
        <v>245017.16129032261</v>
      </c>
    </row>
    <row r="184" spans="1:8" x14ac:dyDescent="0.35">
      <c r="A184" s="89" t="s">
        <v>5859</v>
      </c>
      <c r="B184" s="91" t="s">
        <v>5777</v>
      </c>
      <c r="C184" s="91" t="s">
        <v>5791</v>
      </c>
      <c r="D184" s="91" t="s">
        <v>5763</v>
      </c>
      <c r="E184" s="91" t="s">
        <v>5779</v>
      </c>
      <c r="F184" s="83">
        <v>411625.80645161291</v>
      </c>
      <c r="G184" s="92">
        <v>0.19</v>
      </c>
      <c r="H184" s="93">
        <f t="shared" si="8"/>
        <v>489834.70967741939</v>
      </c>
    </row>
    <row r="185" spans="1:8" x14ac:dyDescent="0.35">
      <c r="A185" s="89" t="s">
        <v>5860</v>
      </c>
      <c r="B185" s="91" t="s">
        <v>5777</v>
      </c>
      <c r="C185" s="91" t="s">
        <v>5793</v>
      </c>
      <c r="D185" s="91" t="s">
        <v>5763</v>
      </c>
      <c r="E185" s="91" t="s">
        <v>5779</v>
      </c>
      <c r="F185" s="83">
        <v>220761.29032258064</v>
      </c>
      <c r="G185" s="92">
        <v>0.19</v>
      </c>
      <c r="H185" s="93">
        <f t="shared" si="8"/>
        <v>262705.93548387097</v>
      </c>
    </row>
    <row r="186" spans="1:8" x14ac:dyDescent="0.35">
      <c r="A186" s="89" t="s">
        <v>5861</v>
      </c>
      <c r="B186" s="91" t="s">
        <v>5777</v>
      </c>
      <c r="C186" s="91" t="s">
        <v>5795</v>
      </c>
      <c r="D186" s="91" t="s">
        <v>5763</v>
      </c>
      <c r="E186" s="91" t="s">
        <v>5779</v>
      </c>
      <c r="F186" s="83">
        <v>58748.38709677419</v>
      </c>
      <c r="G186" s="92">
        <v>0.19</v>
      </c>
      <c r="H186" s="93">
        <f t="shared" si="8"/>
        <v>69910.580645161288</v>
      </c>
    </row>
    <row r="187" spans="1:8" x14ac:dyDescent="0.35">
      <c r="A187" s="89" t="s">
        <v>5862</v>
      </c>
      <c r="B187" s="91" t="s">
        <v>5777</v>
      </c>
      <c r="C187" s="91" t="s">
        <v>5797</v>
      </c>
      <c r="D187" s="91" t="s">
        <v>5763</v>
      </c>
      <c r="E187" s="91" t="s">
        <v>5779</v>
      </c>
      <c r="F187" s="83">
        <v>122735.48387096774</v>
      </c>
      <c r="G187" s="92">
        <v>0.19</v>
      </c>
      <c r="H187" s="93">
        <f t="shared" si="8"/>
        <v>146055.22580645161</v>
      </c>
    </row>
    <row r="188" spans="1:8" x14ac:dyDescent="0.35">
      <c r="A188" s="89" t="s">
        <v>5863</v>
      </c>
      <c r="B188" s="91" t="s">
        <v>5777</v>
      </c>
      <c r="C188" s="91" t="s">
        <v>5799</v>
      </c>
      <c r="D188" s="91" t="s">
        <v>5763</v>
      </c>
      <c r="E188" s="91" t="s">
        <v>5779</v>
      </c>
      <c r="F188" s="83">
        <v>111767.74193548386</v>
      </c>
      <c r="G188" s="92">
        <v>0.19</v>
      </c>
      <c r="H188" s="93">
        <f t="shared" si="8"/>
        <v>133003.61290322579</v>
      </c>
    </row>
    <row r="189" spans="1:8" x14ac:dyDescent="0.35">
      <c r="A189" s="89" t="s">
        <v>5864</v>
      </c>
      <c r="B189" s="91" t="s">
        <v>5777</v>
      </c>
      <c r="C189" s="91" t="s">
        <v>5801</v>
      </c>
      <c r="D189" s="91" t="s">
        <v>5763</v>
      </c>
      <c r="E189" s="91" t="s">
        <v>5779</v>
      </c>
      <c r="F189" s="83">
        <v>247251.61290322579</v>
      </c>
      <c r="G189" s="92">
        <v>0.19</v>
      </c>
      <c r="H189" s="93">
        <f t="shared" si="8"/>
        <v>294229.41935483867</v>
      </c>
    </row>
    <row r="190" spans="1:8" x14ac:dyDescent="0.35">
      <c r="A190" s="89" t="s">
        <v>5865</v>
      </c>
      <c r="B190" s="91" t="s">
        <v>5777</v>
      </c>
      <c r="C190" s="91" t="s">
        <v>5803</v>
      </c>
      <c r="D190" s="91" t="s">
        <v>5763</v>
      </c>
      <c r="E190" s="91" t="s">
        <v>5779</v>
      </c>
      <c r="F190" s="83">
        <v>558683.87096774194</v>
      </c>
      <c r="G190" s="92">
        <v>0.19</v>
      </c>
      <c r="H190" s="93">
        <f t="shared" si="8"/>
        <v>664833.80645161285</v>
      </c>
    </row>
    <row r="191" spans="1:8" x14ac:dyDescent="0.35">
      <c r="A191" s="89" t="s">
        <v>5866</v>
      </c>
      <c r="B191" s="91" t="s">
        <v>5777</v>
      </c>
      <c r="C191" s="91" t="s">
        <v>5805</v>
      </c>
      <c r="D191" s="91" t="s">
        <v>5763</v>
      </c>
      <c r="E191" s="91" t="s">
        <v>5779</v>
      </c>
      <c r="F191" s="83">
        <v>4410167.7419354841</v>
      </c>
      <c r="G191" s="92">
        <v>0.19</v>
      </c>
      <c r="H191" s="93">
        <f t="shared" si="8"/>
        <v>5248099.6129032262</v>
      </c>
    </row>
    <row r="192" spans="1:8" x14ac:dyDescent="0.35">
      <c r="A192" s="89" t="s">
        <v>5867</v>
      </c>
      <c r="B192" s="91" t="s">
        <v>5777</v>
      </c>
      <c r="C192" s="91" t="s">
        <v>5807</v>
      </c>
      <c r="D192" s="91" t="s">
        <v>5763</v>
      </c>
      <c r="E192" s="91" t="s">
        <v>5779</v>
      </c>
      <c r="F192" s="83">
        <v>735367.74193548388</v>
      </c>
      <c r="G192" s="92">
        <v>0.19</v>
      </c>
      <c r="H192" s="93">
        <f t="shared" si="8"/>
        <v>875087.61290322582</v>
      </c>
    </row>
  </sheetData>
  <sheetProtection algorithmName="SHA-512" hashValue="hki6jcQA3iixRXXtE0yEIn85jbmE6+ldfci+iFzhrPxjKjwsi11FLt5gQ1zSWwzoSsYCW+edYuGRFLj8Y3avtQ==" saltValue="Fk8pC1NG13elwVAryQbtWA==" spinCount="100000" sheet="1" objects="1" scenarios="1" autoFilter="0"/>
  <protectedRanges>
    <protectedRange sqref="F8:F192" name="VALORSINIVA"/>
  </protectedRanges>
  <autoFilter ref="A7:H7" xr:uid="{7B6CFD41-85AF-4E0C-B9FA-7E6806DFA28C}"/>
  <mergeCells count="3">
    <mergeCell ref="A5:H5"/>
    <mergeCell ref="A2:F2"/>
    <mergeCell ref="A4:F4"/>
  </mergeCells>
  <phoneticPr fontId="2" type="noConversion"/>
  <dataValidations count="1">
    <dataValidation type="decimal" operator="greaterThanOrEqual" allowBlank="1" showInputMessage="1" showErrorMessage="1" sqref="F8:H192" xr:uid="{699C5CB7-2095-4414-BBF6-EF24F2C356B4}">
      <formula1>1</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5C775-699E-46D3-8FA7-19AFF4BBC2D0}">
  <sheetPr>
    <tabColor rgb="FF92D050"/>
  </sheetPr>
  <dimension ref="A1:L323"/>
  <sheetViews>
    <sheetView showGridLines="0" topLeftCell="E1" zoomScale="90" zoomScaleNormal="90" workbookViewId="0">
      <pane ySplit="8" topLeftCell="A9" activePane="bottomLeft" state="frozenSplit"/>
      <selection pane="bottomLeft" activeCell="J9" sqref="J9:J323"/>
    </sheetView>
  </sheetViews>
  <sheetFormatPr baseColWidth="10" defaultColWidth="11.453125" defaultRowHeight="13" x14ac:dyDescent="0.3"/>
  <cols>
    <col min="1" max="1" width="28" style="16" customWidth="1"/>
    <col min="2" max="2" width="39" style="98" bestFit="1" customWidth="1"/>
    <col min="3" max="3" width="44" style="16" bestFit="1" customWidth="1"/>
    <col min="4" max="4" width="58.81640625" style="16" bestFit="1" customWidth="1"/>
    <col min="5" max="5" width="18.7265625" style="16" bestFit="1" customWidth="1"/>
    <col min="6" max="6" width="17.26953125" style="16" bestFit="1" customWidth="1"/>
    <col min="7" max="7" width="18.54296875" style="16" bestFit="1" customWidth="1"/>
    <col min="8" max="8" width="12.54296875" style="16" bestFit="1" customWidth="1"/>
    <col min="9" max="9" width="23.26953125" style="16" bestFit="1" customWidth="1"/>
    <col min="10" max="10" width="23.1796875" style="16" bestFit="1" customWidth="1"/>
    <col min="11" max="11" width="11.26953125" style="16" customWidth="1"/>
    <col min="12" max="12" width="23.453125" style="16" customWidth="1"/>
    <col min="13" max="16384" width="11.453125" style="16"/>
  </cols>
  <sheetData>
    <row r="1" spans="1:12" ht="60" customHeight="1" x14ac:dyDescent="0.3">
      <c r="A1" s="15"/>
      <c r="B1" s="96"/>
      <c r="C1" s="15"/>
      <c r="D1" s="15"/>
      <c r="E1" s="15"/>
      <c r="F1" s="15"/>
      <c r="G1" s="15"/>
      <c r="H1" s="15"/>
      <c r="I1" s="15"/>
      <c r="J1" s="15"/>
      <c r="K1" s="15"/>
      <c r="L1" s="15"/>
    </row>
    <row r="2" spans="1:12" ht="18.75" customHeight="1" x14ac:dyDescent="0.3">
      <c r="A2" s="224" t="s">
        <v>6336</v>
      </c>
      <c r="B2" s="224"/>
      <c r="C2" s="224"/>
      <c r="D2" s="224"/>
      <c r="E2" s="224"/>
      <c r="F2" s="224"/>
      <c r="G2" s="224"/>
      <c r="H2" s="97"/>
      <c r="I2" s="97"/>
      <c r="J2" s="224"/>
      <c r="K2" s="224"/>
      <c r="L2" s="224"/>
    </row>
    <row r="3" spans="1:12" ht="15.75" customHeight="1" x14ac:dyDescent="0.3">
      <c r="A3" s="224" t="s">
        <v>6337</v>
      </c>
      <c r="B3" s="224"/>
      <c r="C3" s="224"/>
      <c r="D3" s="224"/>
      <c r="E3" s="224"/>
      <c r="F3" s="224"/>
      <c r="G3" s="224"/>
      <c r="H3" s="97"/>
      <c r="I3" s="97"/>
      <c r="J3" s="96"/>
      <c r="K3" s="96"/>
      <c r="L3" s="96"/>
    </row>
    <row r="4" spans="1:12" ht="31.5" customHeight="1" x14ac:dyDescent="0.3">
      <c r="A4" s="225" t="s">
        <v>6339</v>
      </c>
      <c r="B4" s="224"/>
      <c r="C4" s="224"/>
      <c r="D4" s="224"/>
      <c r="E4" s="224"/>
      <c r="F4" s="224"/>
      <c r="G4" s="224"/>
      <c r="H4" s="97"/>
      <c r="I4" s="97"/>
      <c r="J4" s="224"/>
      <c r="K4" s="224"/>
      <c r="L4" s="224"/>
    </row>
    <row r="5" spans="1:12" ht="15" customHeight="1" x14ac:dyDescent="0.3">
      <c r="A5" s="224" t="s">
        <v>6357</v>
      </c>
      <c r="B5" s="224"/>
      <c r="C5" s="224"/>
      <c r="D5" s="224"/>
      <c r="E5" s="224"/>
      <c r="F5" s="224"/>
      <c r="G5" s="224"/>
      <c r="H5" s="15"/>
      <c r="I5" s="15"/>
      <c r="J5" s="15"/>
      <c r="K5" s="15"/>
      <c r="L5" s="15"/>
    </row>
    <row r="6" spans="1:12" x14ac:dyDescent="0.3">
      <c r="A6" s="223" t="s">
        <v>5868</v>
      </c>
      <c r="B6" s="223"/>
      <c r="C6" s="223"/>
      <c r="D6" s="223"/>
      <c r="E6" s="223"/>
      <c r="F6" s="223"/>
      <c r="G6" s="223"/>
      <c r="H6" s="223"/>
      <c r="I6" s="223"/>
      <c r="J6" s="223"/>
      <c r="K6" s="223"/>
      <c r="L6" s="223"/>
    </row>
    <row r="7" spans="1:12" x14ac:dyDescent="0.3">
      <c r="K7" s="16">
        <v>0.19</v>
      </c>
    </row>
    <row r="8" spans="1:12" x14ac:dyDescent="0.3">
      <c r="A8" s="99" t="s">
        <v>5612</v>
      </c>
      <c r="B8" s="100" t="s">
        <v>5613</v>
      </c>
      <c r="C8" s="99" t="s">
        <v>5869</v>
      </c>
      <c r="D8" s="99" t="s">
        <v>8</v>
      </c>
      <c r="E8" s="99" t="s">
        <v>5870</v>
      </c>
      <c r="F8" s="99" t="s">
        <v>5871</v>
      </c>
      <c r="G8" s="99" t="s">
        <v>5872</v>
      </c>
      <c r="H8" s="99" t="s">
        <v>1844</v>
      </c>
      <c r="I8" s="99" t="s">
        <v>52</v>
      </c>
      <c r="J8" s="101" t="s">
        <v>6335</v>
      </c>
      <c r="K8" s="101" t="s">
        <v>5615</v>
      </c>
      <c r="L8" s="101" t="s">
        <v>1847</v>
      </c>
    </row>
    <row r="9" spans="1:12" ht="26" x14ac:dyDescent="0.3">
      <c r="A9" s="102" t="s">
        <v>5873</v>
      </c>
      <c r="B9" s="103" t="s">
        <v>5874</v>
      </c>
      <c r="C9" s="104" t="s">
        <v>5875</v>
      </c>
      <c r="D9" s="103" t="s">
        <v>5876</v>
      </c>
      <c r="E9" s="103" t="s">
        <v>2175</v>
      </c>
      <c r="F9" s="103" t="s">
        <v>2175</v>
      </c>
      <c r="G9" s="103" t="s">
        <v>5877</v>
      </c>
      <c r="H9" s="104" t="s">
        <v>74</v>
      </c>
      <c r="I9" s="103" t="s">
        <v>5619</v>
      </c>
      <c r="J9" s="105">
        <v>87212.903225806454</v>
      </c>
      <c r="K9" s="106">
        <f>$K$7</f>
        <v>0.19</v>
      </c>
      <c r="L9" s="107">
        <f>(J9*K9)+J9</f>
        <v>103783.35483870968</v>
      </c>
    </row>
    <row r="10" spans="1:12" ht="26" x14ac:dyDescent="0.3">
      <c r="A10" s="102" t="s">
        <v>5878</v>
      </c>
      <c r="B10" s="103" t="s">
        <v>5874</v>
      </c>
      <c r="C10" s="104" t="s">
        <v>5875</v>
      </c>
      <c r="D10" s="103" t="s">
        <v>5876</v>
      </c>
      <c r="E10" s="103" t="s">
        <v>2175</v>
      </c>
      <c r="F10" s="103" t="s">
        <v>2175</v>
      </c>
      <c r="G10" s="103" t="s">
        <v>5877</v>
      </c>
      <c r="H10" s="104" t="s">
        <v>74</v>
      </c>
      <c r="I10" s="103" t="s">
        <v>5621</v>
      </c>
      <c r="J10" s="108">
        <v>69767.741935483864</v>
      </c>
      <c r="K10" s="106">
        <f t="shared" ref="K10:K73" si="0">$K$7</f>
        <v>0.19</v>
      </c>
      <c r="L10" s="107">
        <f t="shared" ref="L10:L73" si="1">(J10*K10)+J10</f>
        <v>83023.612903225803</v>
      </c>
    </row>
    <row r="11" spans="1:12" ht="26" x14ac:dyDescent="0.3">
      <c r="A11" s="102" t="s">
        <v>5879</v>
      </c>
      <c r="B11" s="103" t="s">
        <v>5874</v>
      </c>
      <c r="C11" s="104" t="s">
        <v>5875</v>
      </c>
      <c r="D11" s="103" t="s">
        <v>5876</v>
      </c>
      <c r="E11" s="103" t="s">
        <v>2175</v>
      </c>
      <c r="F11" s="103" t="s">
        <v>2175</v>
      </c>
      <c r="G11" s="103" t="s">
        <v>5877</v>
      </c>
      <c r="H11" s="104" t="s">
        <v>74</v>
      </c>
      <c r="I11" s="103" t="s">
        <v>5623</v>
      </c>
      <c r="J11" s="108">
        <v>1308245.1612903224</v>
      </c>
      <c r="K11" s="106">
        <f t="shared" si="0"/>
        <v>0.19</v>
      </c>
      <c r="L11" s="107">
        <f t="shared" si="1"/>
        <v>1556811.7419354836</v>
      </c>
    </row>
    <row r="12" spans="1:12" ht="26.25" customHeight="1" x14ac:dyDescent="0.3">
      <c r="A12" s="102" t="s">
        <v>5880</v>
      </c>
      <c r="B12" s="103" t="s">
        <v>5874</v>
      </c>
      <c r="C12" s="104" t="s">
        <v>5875</v>
      </c>
      <c r="D12" s="103" t="s">
        <v>5881</v>
      </c>
      <c r="E12" s="103" t="s">
        <v>2175</v>
      </c>
      <c r="F12" s="103" t="s">
        <v>2175</v>
      </c>
      <c r="G12" s="109" t="s">
        <v>5882</v>
      </c>
      <c r="H12" s="104" t="s">
        <v>74</v>
      </c>
      <c r="I12" s="103" t="s">
        <v>5619</v>
      </c>
      <c r="J12" s="108">
        <v>109238.70967741935</v>
      </c>
      <c r="K12" s="106">
        <f t="shared" si="0"/>
        <v>0.19</v>
      </c>
      <c r="L12" s="107">
        <f t="shared" si="1"/>
        <v>129994.06451612903</v>
      </c>
    </row>
    <row r="13" spans="1:12" ht="26.25" customHeight="1" x14ac:dyDescent="0.3">
      <c r="A13" s="102" t="s">
        <v>5883</v>
      </c>
      <c r="B13" s="103" t="s">
        <v>5874</v>
      </c>
      <c r="C13" s="104" t="s">
        <v>5875</v>
      </c>
      <c r="D13" s="103" t="s">
        <v>5881</v>
      </c>
      <c r="E13" s="103" t="s">
        <v>2175</v>
      </c>
      <c r="F13" s="103" t="s">
        <v>2175</v>
      </c>
      <c r="G13" s="109" t="s">
        <v>5882</v>
      </c>
      <c r="H13" s="104" t="s">
        <v>74</v>
      </c>
      <c r="I13" s="103" t="s">
        <v>5621</v>
      </c>
      <c r="J13" s="108">
        <v>87393.548387096773</v>
      </c>
      <c r="K13" s="106">
        <f t="shared" si="0"/>
        <v>0.19</v>
      </c>
      <c r="L13" s="107">
        <f t="shared" si="1"/>
        <v>103998.32258064515</v>
      </c>
    </row>
    <row r="14" spans="1:12" ht="28.5" customHeight="1" x14ac:dyDescent="0.3">
      <c r="A14" s="102" t="s">
        <v>5884</v>
      </c>
      <c r="B14" s="103" t="s">
        <v>5874</v>
      </c>
      <c r="C14" s="104" t="s">
        <v>5875</v>
      </c>
      <c r="D14" s="103" t="s">
        <v>5881</v>
      </c>
      <c r="E14" s="103" t="s">
        <v>2175</v>
      </c>
      <c r="F14" s="103" t="s">
        <v>2175</v>
      </c>
      <c r="G14" s="109" t="s">
        <v>5882</v>
      </c>
      <c r="H14" s="104" t="s">
        <v>74</v>
      </c>
      <c r="I14" s="103" t="s">
        <v>5623</v>
      </c>
      <c r="J14" s="108">
        <v>1638554.8387096773</v>
      </c>
      <c r="K14" s="106">
        <f t="shared" si="0"/>
        <v>0.19</v>
      </c>
      <c r="L14" s="107">
        <f t="shared" si="1"/>
        <v>1949880.2580645161</v>
      </c>
    </row>
    <row r="15" spans="1:12" ht="31.5" customHeight="1" x14ac:dyDescent="0.3">
      <c r="A15" s="102" t="s">
        <v>5885</v>
      </c>
      <c r="B15" s="103" t="s">
        <v>5874</v>
      </c>
      <c r="C15" s="104" t="s">
        <v>5875</v>
      </c>
      <c r="D15" s="103" t="s">
        <v>5886</v>
      </c>
      <c r="E15" s="103" t="s">
        <v>2175</v>
      </c>
      <c r="F15" s="103" t="s">
        <v>2175</v>
      </c>
      <c r="G15" s="109" t="s">
        <v>5887</v>
      </c>
      <c r="H15" s="104" t="s">
        <v>74</v>
      </c>
      <c r="I15" s="103" t="s">
        <v>5619</v>
      </c>
      <c r="J15" s="108">
        <v>113058.06451612903</v>
      </c>
      <c r="K15" s="106">
        <f t="shared" si="0"/>
        <v>0.19</v>
      </c>
      <c r="L15" s="107">
        <f t="shared" si="1"/>
        <v>134539.09677419355</v>
      </c>
    </row>
    <row r="16" spans="1:12" ht="26" x14ac:dyDescent="0.3">
      <c r="A16" s="102" t="s">
        <v>5888</v>
      </c>
      <c r="B16" s="103" t="s">
        <v>5874</v>
      </c>
      <c r="C16" s="104" t="s">
        <v>5875</v>
      </c>
      <c r="D16" s="103" t="s">
        <v>5886</v>
      </c>
      <c r="E16" s="103" t="s">
        <v>2175</v>
      </c>
      <c r="F16" s="103" t="s">
        <v>2175</v>
      </c>
      <c r="G16" s="109" t="s">
        <v>5887</v>
      </c>
      <c r="H16" s="104" t="s">
        <v>74</v>
      </c>
      <c r="I16" s="103" t="s">
        <v>5621</v>
      </c>
      <c r="J16" s="108">
        <v>90438.709677419349</v>
      </c>
      <c r="K16" s="106">
        <f t="shared" si="0"/>
        <v>0.19</v>
      </c>
      <c r="L16" s="107">
        <f t="shared" si="1"/>
        <v>107622.06451612903</v>
      </c>
    </row>
    <row r="17" spans="1:12" ht="26" x14ac:dyDescent="0.3">
      <c r="A17" s="102" t="s">
        <v>5889</v>
      </c>
      <c r="B17" s="103" t="s">
        <v>5874</v>
      </c>
      <c r="C17" s="104" t="s">
        <v>5875</v>
      </c>
      <c r="D17" s="103" t="s">
        <v>5886</v>
      </c>
      <c r="E17" s="103" t="s">
        <v>2175</v>
      </c>
      <c r="F17" s="103" t="s">
        <v>2175</v>
      </c>
      <c r="G17" s="109" t="s">
        <v>5887</v>
      </c>
      <c r="H17" s="104" t="s">
        <v>74</v>
      </c>
      <c r="I17" s="103" t="s">
        <v>5623</v>
      </c>
      <c r="J17" s="108">
        <v>1695845.1612903224</v>
      </c>
      <c r="K17" s="106">
        <f t="shared" si="0"/>
        <v>0.19</v>
      </c>
      <c r="L17" s="107">
        <f t="shared" si="1"/>
        <v>2018055.7419354836</v>
      </c>
    </row>
    <row r="18" spans="1:12" ht="26" x14ac:dyDescent="0.3">
      <c r="A18" s="109" t="s">
        <v>5890</v>
      </c>
      <c r="B18" s="103" t="s">
        <v>5874</v>
      </c>
      <c r="C18" s="104" t="s">
        <v>5891</v>
      </c>
      <c r="D18" s="103" t="s">
        <v>5892</v>
      </c>
      <c r="E18" s="103" t="s">
        <v>2175</v>
      </c>
      <c r="F18" s="103" t="s">
        <v>2175</v>
      </c>
      <c r="G18" s="103" t="s">
        <v>5877</v>
      </c>
      <c r="H18" s="104" t="s">
        <v>74</v>
      </c>
      <c r="I18" s="103" t="s">
        <v>5619</v>
      </c>
      <c r="J18" s="108">
        <v>110425.80645161289</v>
      </c>
      <c r="K18" s="106">
        <f t="shared" si="0"/>
        <v>0.19</v>
      </c>
      <c r="L18" s="107">
        <f t="shared" si="1"/>
        <v>131406.70967741933</v>
      </c>
    </row>
    <row r="19" spans="1:12" ht="26" x14ac:dyDescent="0.3">
      <c r="A19" s="109" t="s">
        <v>5893</v>
      </c>
      <c r="B19" s="103" t="s">
        <v>5874</v>
      </c>
      <c r="C19" s="104" t="s">
        <v>5891</v>
      </c>
      <c r="D19" s="103" t="s">
        <v>5892</v>
      </c>
      <c r="E19" s="103" t="s">
        <v>2175</v>
      </c>
      <c r="F19" s="103" t="s">
        <v>2175</v>
      </c>
      <c r="G19" s="103" t="s">
        <v>5877</v>
      </c>
      <c r="H19" s="104" t="s">
        <v>74</v>
      </c>
      <c r="I19" s="103" t="s">
        <v>5621</v>
      </c>
      <c r="J19" s="108">
        <v>88348.387096774197</v>
      </c>
      <c r="K19" s="106">
        <f t="shared" si="0"/>
        <v>0.19</v>
      </c>
      <c r="L19" s="107">
        <f t="shared" si="1"/>
        <v>105134.5806451613</v>
      </c>
    </row>
    <row r="20" spans="1:12" ht="26" x14ac:dyDescent="0.3">
      <c r="A20" s="109" t="s">
        <v>5894</v>
      </c>
      <c r="B20" s="103" t="s">
        <v>5874</v>
      </c>
      <c r="C20" s="104" t="s">
        <v>5891</v>
      </c>
      <c r="D20" s="103" t="s">
        <v>5892</v>
      </c>
      <c r="E20" s="103" t="s">
        <v>2175</v>
      </c>
      <c r="F20" s="103" t="s">
        <v>2175</v>
      </c>
      <c r="G20" s="103" t="s">
        <v>5877</v>
      </c>
      <c r="H20" s="104" t="s">
        <v>74</v>
      </c>
      <c r="I20" s="103" t="s">
        <v>5623</v>
      </c>
      <c r="J20" s="108">
        <v>1656451.6129032257</v>
      </c>
      <c r="K20" s="106">
        <f t="shared" si="0"/>
        <v>0.19</v>
      </c>
      <c r="L20" s="107">
        <f t="shared" si="1"/>
        <v>1971177.4193548386</v>
      </c>
    </row>
    <row r="21" spans="1:12" ht="26" x14ac:dyDescent="0.3">
      <c r="A21" s="109" t="s">
        <v>5895</v>
      </c>
      <c r="B21" s="103" t="s">
        <v>5874</v>
      </c>
      <c r="C21" s="104" t="s">
        <v>5891</v>
      </c>
      <c r="D21" s="103" t="s">
        <v>5896</v>
      </c>
      <c r="E21" s="103" t="s">
        <v>2175</v>
      </c>
      <c r="F21" s="103" t="s">
        <v>2175</v>
      </c>
      <c r="G21" s="103" t="s">
        <v>5877</v>
      </c>
      <c r="H21" s="104" t="s">
        <v>74</v>
      </c>
      <c r="I21" s="103" t="s">
        <v>5619</v>
      </c>
      <c r="J21" s="108">
        <v>110425.80645161289</v>
      </c>
      <c r="K21" s="106">
        <f t="shared" si="0"/>
        <v>0.19</v>
      </c>
      <c r="L21" s="107">
        <f t="shared" si="1"/>
        <v>131406.70967741933</v>
      </c>
    </row>
    <row r="22" spans="1:12" ht="26" x14ac:dyDescent="0.3">
      <c r="A22" s="109" t="s">
        <v>5897</v>
      </c>
      <c r="B22" s="103" t="s">
        <v>5874</v>
      </c>
      <c r="C22" s="104" t="s">
        <v>5891</v>
      </c>
      <c r="D22" s="103" t="s">
        <v>5896</v>
      </c>
      <c r="E22" s="103" t="s">
        <v>2175</v>
      </c>
      <c r="F22" s="103" t="s">
        <v>2175</v>
      </c>
      <c r="G22" s="103" t="s">
        <v>5877</v>
      </c>
      <c r="H22" s="104" t="s">
        <v>74</v>
      </c>
      <c r="I22" s="103" t="s">
        <v>5621</v>
      </c>
      <c r="J22" s="108">
        <v>88348.387096774197</v>
      </c>
      <c r="K22" s="106">
        <f t="shared" si="0"/>
        <v>0.19</v>
      </c>
      <c r="L22" s="107">
        <f t="shared" si="1"/>
        <v>105134.5806451613</v>
      </c>
    </row>
    <row r="23" spans="1:12" ht="26" x14ac:dyDescent="0.3">
      <c r="A23" s="109" t="s">
        <v>5898</v>
      </c>
      <c r="B23" s="103" t="s">
        <v>5874</v>
      </c>
      <c r="C23" s="104" t="s">
        <v>5891</v>
      </c>
      <c r="D23" s="103" t="s">
        <v>5896</v>
      </c>
      <c r="E23" s="103" t="s">
        <v>2175</v>
      </c>
      <c r="F23" s="103" t="s">
        <v>2175</v>
      </c>
      <c r="G23" s="103" t="s">
        <v>5877</v>
      </c>
      <c r="H23" s="104" t="s">
        <v>74</v>
      </c>
      <c r="I23" s="103" t="s">
        <v>5623</v>
      </c>
      <c r="J23" s="108">
        <v>1656451.6129032257</v>
      </c>
      <c r="K23" s="106">
        <f t="shared" si="0"/>
        <v>0.19</v>
      </c>
      <c r="L23" s="107">
        <f t="shared" si="1"/>
        <v>1971177.4193548386</v>
      </c>
    </row>
    <row r="24" spans="1:12" ht="34.5" customHeight="1" x14ac:dyDescent="0.3">
      <c r="A24" s="109" t="s">
        <v>5899</v>
      </c>
      <c r="B24" s="103" t="s">
        <v>5874</v>
      </c>
      <c r="C24" s="104" t="s">
        <v>5891</v>
      </c>
      <c r="D24" s="103" t="s">
        <v>5900</v>
      </c>
      <c r="E24" s="103" t="s">
        <v>2175</v>
      </c>
      <c r="F24" s="103" t="s">
        <v>2175</v>
      </c>
      <c r="G24" s="109" t="s">
        <v>5882</v>
      </c>
      <c r="H24" s="104" t="s">
        <v>74</v>
      </c>
      <c r="I24" s="103" t="s">
        <v>5619</v>
      </c>
      <c r="J24" s="108">
        <v>96516.129032258061</v>
      </c>
      <c r="K24" s="106">
        <f t="shared" si="0"/>
        <v>0.19</v>
      </c>
      <c r="L24" s="107">
        <f t="shared" si="1"/>
        <v>114854.19354838709</v>
      </c>
    </row>
    <row r="25" spans="1:12" ht="32.25" customHeight="1" x14ac:dyDescent="0.3">
      <c r="A25" s="109" t="s">
        <v>5901</v>
      </c>
      <c r="B25" s="103" t="s">
        <v>5874</v>
      </c>
      <c r="C25" s="104" t="s">
        <v>5891</v>
      </c>
      <c r="D25" s="103" t="s">
        <v>5900</v>
      </c>
      <c r="E25" s="103" t="s">
        <v>2175</v>
      </c>
      <c r="F25" s="103" t="s">
        <v>2175</v>
      </c>
      <c r="G25" s="109" t="s">
        <v>5882</v>
      </c>
      <c r="H25" s="104" t="s">
        <v>74</v>
      </c>
      <c r="I25" s="103" t="s">
        <v>5621</v>
      </c>
      <c r="J25" s="108">
        <v>77212.903225806454</v>
      </c>
      <c r="K25" s="106">
        <f t="shared" si="0"/>
        <v>0.19</v>
      </c>
      <c r="L25" s="107">
        <f t="shared" si="1"/>
        <v>91883.354838709682</v>
      </c>
    </row>
    <row r="26" spans="1:12" ht="36" customHeight="1" x14ac:dyDescent="0.3">
      <c r="A26" s="109" t="s">
        <v>5902</v>
      </c>
      <c r="B26" s="103" t="s">
        <v>5874</v>
      </c>
      <c r="C26" s="104" t="s">
        <v>5891</v>
      </c>
      <c r="D26" s="103" t="s">
        <v>5900</v>
      </c>
      <c r="E26" s="103" t="s">
        <v>2175</v>
      </c>
      <c r="F26" s="103" t="s">
        <v>2175</v>
      </c>
      <c r="G26" s="109" t="s">
        <v>5882</v>
      </c>
      <c r="H26" s="104" t="s">
        <v>74</v>
      </c>
      <c r="I26" s="103" t="s">
        <v>5623</v>
      </c>
      <c r="J26" s="108">
        <v>1447677.4193548386</v>
      </c>
      <c r="K26" s="106">
        <f t="shared" si="0"/>
        <v>0.19</v>
      </c>
      <c r="L26" s="107">
        <f t="shared" si="1"/>
        <v>1722736.1290322579</v>
      </c>
    </row>
    <row r="27" spans="1:12" ht="45" customHeight="1" x14ac:dyDescent="0.3">
      <c r="A27" s="109" t="s">
        <v>5903</v>
      </c>
      <c r="B27" s="103" t="s">
        <v>5874</v>
      </c>
      <c r="C27" s="104" t="s">
        <v>5891</v>
      </c>
      <c r="D27" s="103" t="s">
        <v>5904</v>
      </c>
      <c r="E27" s="103" t="s">
        <v>2175</v>
      </c>
      <c r="F27" s="103" t="s">
        <v>2175</v>
      </c>
      <c r="G27" s="109" t="s">
        <v>5882</v>
      </c>
      <c r="H27" s="104" t="s">
        <v>74</v>
      </c>
      <c r="I27" s="103" t="s">
        <v>5619</v>
      </c>
      <c r="J27" s="108">
        <v>102154.83870967741</v>
      </c>
      <c r="K27" s="106">
        <f t="shared" si="0"/>
        <v>0.19</v>
      </c>
      <c r="L27" s="107">
        <f t="shared" si="1"/>
        <v>121564.25806451612</v>
      </c>
    </row>
    <row r="28" spans="1:12" ht="26" x14ac:dyDescent="0.3">
      <c r="A28" s="109" t="s">
        <v>5905</v>
      </c>
      <c r="B28" s="103" t="s">
        <v>5874</v>
      </c>
      <c r="C28" s="104" t="s">
        <v>5891</v>
      </c>
      <c r="D28" s="103" t="s">
        <v>5904</v>
      </c>
      <c r="E28" s="103" t="s">
        <v>2175</v>
      </c>
      <c r="F28" s="103" t="s">
        <v>2175</v>
      </c>
      <c r="G28" s="109" t="s">
        <v>5882</v>
      </c>
      <c r="H28" s="104" t="s">
        <v>74</v>
      </c>
      <c r="I28" s="103" t="s">
        <v>5621</v>
      </c>
      <c r="J28" s="108">
        <v>81716.129032258061</v>
      </c>
      <c r="K28" s="106">
        <f t="shared" si="0"/>
        <v>0.19</v>
      </c>
      <c r="L28" s="107">
        <f t="shared" si="1"/>
        <v>97242.193548387091</v>
      </c>
    </row>
    <row r="29" spans="1:12" ht="26" x14ac:dyDescent="0.3">
      <c r="A29" s="109" t="s">
        <v>5906</v>
      </c>
      <c r="B29" s="103" t="s">
        <v>5874</v>
      </c>
      <c r="C29" s="104" t="s">
        <v>5891</v>
      </c>
      <c r="D29" s="103" t="s">
        <v>5904</v>
      </c>
      <c r="E29" s="103" t="s">
        <v>2175</v>
      </c>
      <c r="F29" s="103" t="s">
        <v>2175</v>
      </c>
      <c r="G29" s="109" t="s">
        <v>5882</v>
      </c>
      <c r="H29" s="104" t="s">
        <v>74</v>
      </c>
      <c r="I29" s="103" t="s">
        <v>5623</v>
      </c>
      <c r="J29" s="108">
        <v>1532270.9677419355</v>
      </c>
      <c r="K29" s="106">
        <f t="shared" si="0"/>
        <v>0.19</v>
      </c>
      <c r="L29" s="107">
        <f t="shared" si="1"/>
        <v>1823402.4516129033</v>
      </c>
    </row>
    <row r="30" spans="1:12" ht="26" x14ac:dyDescent="0.3">
      <c r="A30" s="109" t="s">
        <v>5907</v>
      </c>
      <c r="B30" s="103" t="s">
        <v>5874</v>
      </c>
      <c r="C30" s="104" t="s">
        <v>5891</v>
      </c>
      <c r="D30" s="103" t="s">
        <v>5908</v>
      </c>
      <c r="E30" s="103" t="s">
        <v>2175</v>
      </c>
      <c r="F30" s="103" t="s">
        <v>2175</v>
      </c>
      <c r="G30" s="109" t="s">
        <v>5887</v>
      </c>
      <c r="H30" s="104" t="s">
        <v>74</v>
      </c>
      <c r="I30" s="103" t="s">
        <v>5619</v>
      </c>
      <c r="J30" s="108">
        <v>116038.70967741935</v>
      </c>
      <c r="K30" s="106">
        <f t="shared" si="0"/>
        <v>0.19</v>
      </c>
      <c r="L30" s="107">
        <f t="shared" si="1"/>
        <v>138086.06451612903</v>
      </c>
    </row>
    <row r="31" spans="1:12" ht="26" x14ac:dyDescent="0.3">
      <c r="A31" s="109" t="s">
        <v>5909</v>
      </c>
      <c r="B31" s="103" t="s">
        <v>5874</v>
      </c>
      <c r="C31" s="104" t="s">
        <v>5891</v>
      </c>
      <c r="D31" s="103" t="s">
        <v>5908</v>
      </c>
      <c r="E31" s="103" t="s">
        <v>2175</v>
      </c>
      <c r="F31" s="103" t="s">
        <v>2175</v>
      </c>
      <c r="G31" s="109" t="s">
        <v>5887</v>
      </c>
      <c r="H31" s="104" t="s">
        <v>74</v>
      </c>
      <c r="I31" s="103" t="s">
        <v>5621</v>
      </c>
      <c r="J31" s="108">
        <v>92838.709677419349</v>
      </c>
      <c r="K31" s="106">
        <f t="shared" si="0"/>
        <v>0.19</v>
      </c>
      <c r="L31" s="107">
        <f t="shared" si="1"/>
        <v>110478.06451612903</v>
      </c>
    </row>
    <row r="32" spans="1:12" ht="26" x14ac:dyDescent="0.3">
      <c r="A32" s="109" t="s">
        <v>5910</v>
      </c>
      <c r="B32" s="103" t="s">
        <v>5874</v>
      </c>
      <c r="C32" s="104" t="s">
        <v>5891</v>
      </c>
      <c r="D32" s="103" t="s">
        <v>5908</v>
      </c>
      <c r="E32" s="103" t="s">
        <v>2175</v>
      </c>
      <c r="F32" s="103" t="s">
        <v>2175</v>
      </c>
      <c r="G32" s="109" t="s">
        <v>5887</v>
      </c>
      <c r="H32" s="104" t="s">
        <v>74</v>
      </c>
      <c r="I32" s="103" t="s">
        <v>5623</v>
      </c>
      <c r="J32" s="108">
        <v>1740645.1612903224</v>
      </c>
      <c r="K32" s="106">
        <f t="shared" si="0"/>
        <v>0.19</v>
      </c>
      <c r="L32" s="107">
        <f t="shared" si="1"/>
        <v>2071367.7419354836</v>
      </c>
    </row>
    <row r="33" spans="1:12" ht="26" x14ac:dyDescent="0.3">
      <c r="A33" s="109" t="s">
        <v>5911</v>
      </c>
      <c r="B33" s="103" t="s">
        <v>5874</v>
      </c>
      <c r="C33" s="104" t="s">
        <v>5891</v>
      </c>
      <c r="D33" s="103" t="s">
        <v>5912</v>
      </c>
      <c r="E33" s="103" t="s">
        <v>2175</v>
      </c>
      <c r="F33" s="103" t="s">
        <v>2175</v>
      </c>
      <c r="G33" s="109" t="s">
        <v>5887</v>
      </c>
      <c r="H33" s="104" t="s">
        <v>74</v>
      </c>
      <c r="I33" s="103" t="s">
        <v>5619</v>
      </c>
      <c r="J33" s="108">
        <v>116038.70967741935</v>
      </c>
      <c r="K33" s="106">
        <f t="shared" si="0"/>
        <v>0.19</v>
      </c>
      <c r="L33" s="107">
        <f t="shared" si="1"/>
        <v>138086.06451612903</v>
      </c>
    </row>
    <row r="34" spans="1:12" ht="26" x14ac:dyDescent="0.3">
      <c r="A34" s="109" t="s">
        <v>5913</v>
      </c>
      <c r="B34" s="103" t="s">
        <v>5874</v>
      </c>
      <c r="C34" s="104" t="s">
        <v>5891</v>
      </c>
      <c r="D34" s="103" t="s">
        <v>5912</v>
      </c>
      <c r="E34" s="103" t="s">
        <v>2175</v>
      </c>
      <c r="F34" s="103" t="s">
        <v>2175</v>
      </c>
      <c r="G34" s="109" t="s">
        <v>5887</v>
      </c>
      <c r="H34" s="104" t="s">
        <v>74</v>
      </c>
      <c r="I34" s="103" t="s">
        <v>5621</v>
      </c>
      <c r="J34" s="108">
        <v>92838.709677419349</v>
      </c>
      <c r="K34" s="106">
        <f t="shared" si="0"/>
        <v>0.19</v>
      </c>
      <c r="L34" s="107">
        <f t="shared" si="1"/>
        <v>110478.06451612903</v>
      </c>
    </row>
    <row r="35" spans="1:12" ht="26" x14ac:dyDescent="0.3">
      <c r="A35" s="109" t="s">
        <v>5914</v>
      </c>
      <c r="B35" s="103" t="s">
        <v>5874</v>
      </c>
      <c r="C35" s="104" t="s">
        <v>5891</v>
      </c>
      <c r="D35" s="103" t="s">
        <v>5912</v>
      </c>
      <c r="E35" s="103" t="s">
        <v>2175</v>
      </c>
      <c r="F35" s="103" t="s">
        <v>2175</v>
      </c>
      <c r="G35" s="109" t="s">
        <v>5887</v>
      </c>
      <c r="H35" s="104" t="s">
        <v>74</v>
      </c>
      <c r="I35" s="103" t="s">
        <v>5623</v>
      </c>
      <c r="J35" s="108">
        <v>1740645.1612903224</v>
      </c>
      <c r="K35" s="106">
        <f t="shared" si="0"/>
        <v>0.19</v>
      </c>
      <c r="L35" s="107">
        <f t="shared" si="1"/>
        <v>2071367.7419354836</v>
      </c>
    </row>
    <row r="36" spans="1:12" ht="26" x14ac:dyDescent="0.3">
      <c r="A36" s="109" t="s">
        <v>5915</v>
      </c>
      <c r="B36" s="103" t="s">
        <v>5874</v>
      </c>
      <c r="C36" s="103" t="s">
        <v>5916</v>
      </c>
      <c r="D36" s="63" t="s">
        <v>5917</v>
      </c>
      <c r="E36" s="109" t="s">
        <v>5918</v>
      </c>
      <c r="F36" s="63" t="s">
        <v>5919</v>
      </c>
      <c r="G36" s="109" t="s">
        <v>5920</v>
      </c>
      <c r="H36" s="53" t="s">
        <v>74</v>
      </c>
      <c r="I36" s="63" t="s">
        <v>5619</v>
      </c>
      <c r="J36" s="108">
        <v>37845.161290322576</v>
      </c>
      <c r="K36" s="106">
        <f t="shared" si="0"/>
        <v>0.19</v>
      </c>
      <c r="L36" s="107">
        <f t="shared" si="1"/>
        <v>45035.741935483864</v>
      </c>
    </row>
    <row r="37" spans="1:12" ht="26" x14ac:dyDescent="0.3">
      <c r="A37" s="109" t="s">
        <v>5921</v>
      </c>
      <c r="B37" s="103" t="s">
        <v>5874</v>
      </c>
      <c r="C37" s="103" t="s">
        <v>5916</v>
      </c>
      <c r="D37" s="63" t="s">
        <v>5917</v>
      </c>
      <c r="E37" s="109" t="s">
        <v>5918</v>
      </c>
      <c r="F37" s="63" t="s">
        <v>5919</v>
      </c>
      <c r="G37" s="109" t="s">
        <v>5920</v>
      </c>
      <c r="H37" s="53" t="s">
        <v>74</v>
      </c>
      <c r="I37" s="63" t="s">
        <v>5621</v>
      </c>
      <c r="J37" s="108">
        <v>30270.967741935485</v>
      </c>
      <c r="K37" s="106">
        <f t="shared" si="0"/>
        <v>0.19</v>
      </c>
      <c r="L37" s="107">
        <f t="shared" si="1"/>
        <v>36022.451612903227</v>
      </c>
    </row>
    <row r="38" spans="1:12" ht="26" x14ac:dyDescent="0.3">
      <c r="A38" s="109" t="s">
        <v>5922</v>
      </c>
      <c r="B38" s="103" t="s">
        <v>5874</v>
      </c>
      <c r="C38" s="103" t="s">
        <v>5916</v>
      </c>
      <c r="D38" s="63" t="s">
        <v>5917</v>
      </c>
      <c r="E38" s="109" t="s">
        <v>5918</v>
      </c>
      <c r="F38" s="63" t="s">
        <v>5919</v>
      </c>
      <c r="G38" s="109" t="s">
        <v>5920</v>
      </c>
      <c r="H38" s="53" t="s">
        <v>74</v>
      </c>
      <c r="I38" s="63" t="s">
        <v>5623</v>
      </c>
      <c r="J38" s="108">
        <v>567625.80645161285</v>
      </c>
      <c r="K38" s="106">
        <f t="shared" si="0"/>
        <v>0.19</v>
      </c>
      <c r="L38" s="107">
        <f t="shared" si="1"/>
        <v>675474.70967741928</v>
      </c>
    </row>
    <row r="39" spans="1:12" ht="26" x14ac:dyDescent="0.3">
      <c r="A39" s="109" t="s">
        <v>5923</v>
      </c>
      <c r="B39" s="103" t="s">
        <v>5874</v>
      </c>
      <c r="C39" s="103" t="s">
        <v>5916</v>
      </c>
      <c r="D39" s="63" t="s">
        <v>5917</v>
      </c>
      <c r="E39" s="109" t="s">
        <v>5918</v>
      </c>
      <c r="F39" s="63" t="s">
        <v>5924</v>
      </c>
      <c r="G39" s="109" t="s">
        <v>5920</v>
      </c>
      <c r="H39" s="53" t="s">
        <v>74</v>
      </c>
      <c r="I39" s="63" t="s">
        <v>5619</v>
      </c>
      <c r="J39" s="108">
        <v>60541.93548387097</v>
      </c>
      <c r="K39" s="106">
        <f t="shared" si="0"/>
        <v>0.19</v>
      </c>
      <c r="L39" s="107">
        <f t="shared" si="1"/>
        <v>72044.903225806454</v>
      </c>
    </row>
    <row r="40" spans="1:12" ht="26" x14ac:dyDescent="0.3">
      <c r="A40" s="109" t="s">
        <v>5925</v>
      </c>
      <c r="B40" s="103" t="s">
        <v>5874</v>
      </c>
      <c r="C40" s="103" t="s">
        <v>5916</v>
      </c>
      <c r="D40" s="63" t="s">
        <v>5917</v>
      </c>
      <c r="E40" s="109" t="s">
        <v>5918</v>
      </c>
      <c r="F40" s="63" t="s">
        <v>5924</v>
      </c>
      <c r="G40" s="109" t="s">
        <v>5920</v>
      </c>
      <c r="H40" s="53" t="s">
        <v>74</v>
      </c>
      <c r="I40" s="63" t="s">
        <v>5621</v>
      </c>
      <c r="J40" s="108">
        <v>48438.709677419356</v>
      </c>
      <c r="K40" s="106">
        <f t="shared" si="0"/>
        <v>0.19</v>
      </c>
      <c r="L40" s="107">
        <f t="shared" si="1"/>
        <v>57642.06451612903</v>
      </c>
    </row>
    <row r="41" spans="1:12" ht="26" x14ac:dyDescent="0.3">
      <c r="A41" s="109" t="s">
        <v>5926</v>
      </c>
      <c r="B41" s="103" t="s">
        <v>5874</v>
      </c>
      <c r="C41" s="103" t="s">
        <v>5916</v>
      </c>
      <c r="D41" s="63" t="s">
        <v>5917</v>
      </c>
      <c r="E41" s="109" t="s">
        <v>5918</v>
      </c>
      <c r="F41" s="63" t="s">
        <v>5924</v>
      </c>
      <c r="G41" s="109" t="s">
        <v>5920</v>
      </c>
      <c r="H41" s="53" t="s">
        <v>74</v>
      </c>
      <c r="I41" s="63" t="s">
        <v>5623</v>
      </c>
      <c r="J41" s="108">
        <v>908206.45161290315</v>
      </c>
      <c r="K41" s="106">
        <f t="shared" si="0"/>
        <v>0.19</v>
      </c>
      <c r="L41" s="107">
        <f t="shared" si="1"/>
        <v>1080765.6774193547</v>
      </c>
    </row>
    <row r="42" spans="1:12" ht="26" x14ac:dyDescent="0.3">
      <c r="A42" s="109" t="s">
        <v>5927</v>
      </c>
      <c r="B42" s="103" t="s">
        <v>5874</v>
      </c>
      <c r="C42" s="103" t="s">
        <v>5916</v>
      </c>
      <c r="D42" s="103" t="s">
        <v>5928</v>
      </c>
      <c r="E42" s="109" t="s">
        <v>5929</v>
      </c>
      <c r="F42" s="103" t="s">
        <v>5919</v>
      </c>
      <c r="G42" s="109" t="s">
        <v>5930</v>
      </c>
      <c r="H42" s="104" t="s">
        <v>74</v>
      </c>
      <c r="I42" s="103" t="s">
        <v>5619</v>
      </c>
      <c r="J42" s="108">
        <v>280025.80645161291</v>
      </c>
      <c r="K42" s="106">
        <f t="shared" si="0"/>
        <v>0.19</v>
      </c>
      <c r="L42" s="107">
        <f t="shared" si="1"/>
        <v>333230.70967741939</v>
      </c>
    </row>
    <row r="43" spans="1:12" ht="26" x14ac:dyDescent="0.3">
      <c r="A43" s="109" t="s">
        <v>5931</v>
      </c>
      <c r="B43" s="103" t="s">
        <v>5874</v>
      </c>
      <c r="C43" s="103" t="s">
        <v>5916</v>
      </c>
      <c r="D43" s="103" t="s">
        <v>5928</v>
      </c>
      <c r="E43" s="109" t="s">
        <v>5929</v>
      </c>
      <c r="F43" s="103" t="s">
        <v>5919</v>
      </c>
      <c r="G43" s="109" t="s">
        <v>5930</v>
      </c>
      <c r="H43" s="104" t="s">
        <v>74</v>
      </c>
      <c r="I43" s="103" t="s">
        <v>5621</v>
      </c>
      <c r="J43" s="108">
        <v>224025.80645161291</v>
      </c>
      <c r="K43" s="106">
        <f t="shared" si="0"/>
        <v>0.19</v>
      </c>
      <c r="L43" s="107">
        <f t="shared" si="1"/>
        <v>266590.70967741939</v>
      </c>
    </row>
    <row r="44" spans="1:12" ht="26" x14ac:dyDescent="0.3">
      <c r="A44" s="109" t="s">
        <v>5932</v>
      </c>
      <c r="B44" s="103" t="s">
        <v>5874</v>
      </c>
      <c r="C44" s="103" t="s">
        <v>5916</v>
      </c>
      <c r="D44" s="103" t="s">
        <v>5928</v>
      </c>
      <c r="E44" s="109" t="s">
        <v>5929</v>
      </c>
      <c r="F44" s="103" t="s">
        <v>5919</v>
      </c>
      <c r="G44" s="109" t="s">
        <v>5930</v>
      </c>
      <c r="H44" s="104" t="s">
        <v>74</v>
      </c>
      <c r="I44" s="103" t="s">
        <v>5623</v>
      </c>
      <c r="J44" s="108">
        <v>4200400</v>
      </c>
      <c r="K44" s="106">
        <f t="shared" si="0"/>
        <v>0.19</v>
      </c>
      <c r="L44" s="107">
        <f t="shared" si="1"/>
        <v>4998476</v>
      </c>
    </row>
    <row r="45" spans="1:12" ht="26" x14ac:dyDescent="0.3">
      <c r="A45" s="109" t="s">
        <v>5933</v>
      </c>
      <c r="B45" s="103" t="s">
        <v>5874</v>
      </c>
      <c r="C45" s="103" t="s">
        <v>5916</v>
      </c>
      <c r="D45" s="103" t="s">
        <v>5928</v>
      </c>
      <c r="E45" s="109" t="s">
        <v>5929</v>
      </c>
      <c r="F45" s="103" t="s">
        <v>5924</v>
      </c>
      <c r="G45" s="109" t="s">
        <v>5930</v>
      </c>
      <c r="H45" s="104" t="s">
        <v>74</v>
      </c>
      <c r="I45" s="103" t="s">
        <v>5619</v>
      </c>
      <c r="J45" s="108">
        <v>448038.70967741933</v>
      </c>
      <c r="K45" s="106">
        <f t="shared" si="0"/>
        <v>0.19</v>
      </c>
      <c r="L45" s="107">
        <f t="shared" si="1"/>
        <v>533166.06451612897</v>
      </c>
    </row>
    <row r="46" spans="1:12" ht="26" x14ac:dyDescent="0.3">
      <c r="A46" s="109" t="s">
        <v>5934</v>
      </c>
      <c r="B46" s="103" t="s">
        <v>5874</v>
      </c>
      <c r="C46" s="103" t="s">
        <v>5916</v>
      </c>
      <c r="D46" s="103" t="s">
        <v>5928</v>
      </c>
      <c r="E46" s="109" t="s">
        <v>5929</v>
      </c>
      <c r="F46" s="103" t="s">
        <v>5924</v>
      </c>
      <c r="G46" s="109" t="s">
        <v>5930</v>
      </c>
      <c r="H46" s="104" t="s">
        <v>74</v>
      </c>
      <c r="I46" s="103" t="s">
        <v>5621</v>
      </c>
      <c r="J46" s="108">
        <v>358438.70967741933</v>
      </c>
      <c r="K46" s="106">
        <f t="shared" si="0"/>
        <v>0.19</v>
      </c>
      <c r="L46" s="107">
        <f t="shared" si="1"/>
        <v>426542.06451612897</v>
      </c>
    </row>
    <row r="47" spans="1:12" ht="26" x14ac:dyDescent="0.3">
      <c r="A47" s="109" t="s">
        <v>5935</v>
      </c>
      <c r="B47" s="103" t="s">
        <v>5874</v>
      </c>
      <c r="C47" s="103" t="s">
        <v>5916</v>
      </c>
      <c r="D47" s="103" t="s">
        <v>5928</v>
      </c>
      <c r="E47" s="109" t="s">
        <v>5929</v>
      </c>
      <c r="F47" s="103" t="s">
        <v>5924</v>
      </c>
      <c r="G47" s="109" t="s">
        <v>5930</v>
      </c>
      <c r="H47" s="104" t="s">
        <v>74</v>
      </c>
      <c r="I47" s="103" t="s">
        <v>5623</v>
      </c>
      <c r="J47" s="108">
        <v>6720632.2580645159</v>
      </c>
      <c r="K47" s="106">
        <f t="shared" si="0"/>
        <v>0.19</v>
      </c>
      <c r="L47" s="107">
        <f t="shared" si="1"/>
        <v>7997552.3870967738</v>
      </c>
    </row>
    <row r="48" spans="1:12" ht="26" x14ac:dyDescent="0.3">
      <c r="A48" s="109" t="s">
        <v>5936</v>
      </c>
      <c r="B48" s="103" t="s">
        <v>5874</v>
      </c>
      <c r="C48" s="103" t="s">
        <v>5916</v>
      </c>
      <c r="D48" s="103" t="s">
        <v>5937</v>
      </c>
      <c r="E48" s="109" t="s">
        <v>5929</v>
      </c>
      <c r="F48" s="103" t="s">
        <v>5919</v>
      </c>
      <c r="G48" s="109" t="s">
        <v>5930</v>
      </c>
      <c r="H48" s="104" t="s">
        <v>74</v>
      </c>
      <c r="I48" s="103" t="s">
        <v>5619</v>
      </c>
      <c r="J48" s="108">
        <v>180993.54838709676</v>
      </c>
      <c r="K48" s="106">
        <f t="shared" si="0"/>
        <v>0.19</v>
      </c>
      <c r="L48" s="107">
        <f t="shared" si="1"/>
        <v>215382.32258064515</v>
      </c>
    </row>
    <row r="49" spans="1:12" ht="26" x14ac:dyDescent="0.3">
      <c r="A49" s="109" t="s">
        <v>5938</v>
      </c>
      <c r="B49" s="103" t="s">
        <v>5874</v>
      </c>
      <c r="C49" s="103" t="s">
        <v>5916</v>
      </c>
      <c r="D49" s="103" t="s">
        <v>5937</v>
      </c>
      <c r="E49" s="109" t="s">
        <v>5929</v>
      </c>
      <c r="F49" s="103" t="s">
        <v>5919</v>
      </c>
      <c r="G49" s="109" t="s">
        <v>5930</v>
      </c>
      <c r="H49" s="104" t="s">
        <v>74</v>
      </c>
      <c r="I49" s="103" t="s">
        <v>5621</v>
      </c>
      <c r="J49" s="108">
        <v>144800</v>
      </c>
      <c r="K49" s="106">
        <f t="shared" si="0"/>
        <v>0.19</v>
      </c>
      <c r="L49" s="107">
        <f t="shared" si="1"/>
        <v>172312</v>
      </c>
    </row>
    <row r="50" spans="1:12" ht="26" x14ac:dyDescent="0.3">
      <c r="A50" s="109" t="s">
        <v>5939</v>
      </c>
      <c r="B50" s="103" t="s">
        <v>5874</v>
      </c>
      <c r="C50" s="103" t="s">
        <v>5916</v>
      </c>
      <c r="D50" s="103" t="s">
        <v>5937</v>
      </c>
      <c r="E50" s="109" t="s">
        <v>5929</v>
      </c>
      <c r="F50" s="103" t="s">
        <v>5919</v>
      </c>
      <c r="G50" s="109" t="s">
        <v>5930</v>
      </c>
      <c r="H50" s="104" t="s">
        <v>74</v>
      </c>
      <c r="I50" s="103" t="s">
        <v>5623</v>
      </c>
      <c r="J50" s="108">
        <v>2714903.2258064514</v>
      </c>
      <c r="K50" s="106">
        <f t="shared" si="0"/>
        <v>0.19</v>
      </c>
      <c r="L50" s="107">
        <f t="shared" si="1"/>
        <v>3230734.8387096771</v>
      </c>
    </row>
    <row r="51" spans="1:12" ht="26" x14ac:dyDescent="0.3">
      <c r="A51" s="109" t="s">
        <v>5940</v>
      </c>
      <c r="B51" s="103" t="s">
        <v>5874</v>
      </c>
      <c r="C51" s="103" t="s">
        <v>5916</v>
      </c>
      <c r="D51" s="103" t="s">
        <v>5937</v>
      </c>
      <c r="E51" s="109" t="s">
        <v>5929</v>
      </c>
      <c r="F51" s="103" t="s">
        <v>5924</v>
      </c>
      <c r="G51" s="109" t="s">
        <v>5930</v>
      </c>
      <c r="H51" s="104" t="s">
        <v>74</v>
      </c>
      <c r="I51" s="103" t="s">
        <v>5619</v>
      </c>
      <c r="J51" s="108">
        <v>289587.09677419352</v>
      </c>
      <c r="K51" s="106">
        <f t="shared" si="0"/>
        <v>0.19</v>
      </c>
      <c r="L51" s="107">
        <f t="shared" si="1"/>
        <v>344608.6451612903</v>
      </c>
    </row>
    <row r="52" spans="1:12" ht="26" x14ac:dyDescent="0.3">
      <c r="A52" s="109" t="s">
        <v>5941</v>
      </c>
      <c r="B52" s="103" t="s">
        <v>5874</v>
      </c>
      <c r="C52" s="103" t="s">
        <v>5916</v>
      </c>
      <c r="D52" s="103" t="s">
        <v>5937</v>
      </c>
      <c r="E52" s="109" t="s">
        <v>5929</v>
      </c>
      <c r="F52" s="103" t="s">
        <v>5924</v>
      </c>
      <c r="G52" s="109" t="s">
        <v>5930</v>
      </c>
      <c r="H52" s="104" t="s">
        <v>74</v>
      </c>
      <c r="I52" s="103" t="s">
        <v>5621</v>
      </c>
      <c r="J52" s="108">
        <v>231677.4193548387</v>
      </c>
      <c r="K52" s="106">
        <f t="shared" si="0"/>
        <v>0.19</v>
      </c>
      <c r="L52" s="107">
        <f t="shared" si="1"/>
        <v>275696.12903225806</v>
      </c>
    </row>
    <row r="53" spans="1:12" ht="26" x14ac:dyDescent="0.3">
      <c r="A53" s="109" t="s">
        <v>5942</v>
      </c>
      <c r="B53" s="103" t="s">
        <v>5874</v>
      </c>
      <c r="C53" s="103" t="s">
        <v>5916</v>
      </c>
      <c r="D53" s="103" t="s">
        <v>5937</v>
      </c>
      <c r="E53" s="109" t="s">
        <v>5929</v>
      </c>
      <c r="F53" s="103" t="s">
        <v>5924</v>
      </c>
      <c r="G53" s="109" t="s">
        <v>5930</v>
      </c>
      <c r="H53" s="104" t="s">
        <v>74</v>
      </c>
      <c r="I53" s="103" t="s">
        <v>5623</v>
      </c>
      <c r="J53" s="108">
        <v>4343845.1612903224</v>
      </c>
      <c r="K53" s="106">
        <f t="shared" si="0"/>
        <v>0.19</v>
      </c>
      <c r="L53" s="107">
        <f t="shared" si="1"/>
        <v>5169175.7419354841</v>
      </c>
    </row>
    <row r="54" spans="1:12" ht="26" x14ac:dyDescent="0.3">
      <c r="A54" s="109" t="s">
        <v>5943</v>
      </c>
      <c r="B54" s="103" t="s">
        <v>5874</v>
      </c>
      <c r="C54" s="103" t="s">
        <v>5916</v>
      </c>
      <c r="D54" s="103" t="s">
        <v>5944</v>
      </c>
      <c r="E54" s="109" t="s">
        <v>5929</v>
      </c>
      <c r="F54" s="103" t="s">
        <v>5919</v>
      </c>
      <c r="G54" s="109" t="s">
        <v>5930</v>
      </c>
      <c r="H54" s="104" t="s">
        <v>74</v>
      </c>
      <c r="I54" s="103" t="s">
        <v>5619</v>
      </c>
      <c r="J54" s="108">
        <v>42219.354838709674</v>
      </c>
      <c r="K54" s="106">
        <f t="shared" si="0"/>
        <v>0.19</v>
      </c>
      <c r="L54" s="107">
        <f t="shared" si="1"/>
        <v>50241.032258064515</v>
      </c>
    </row>
    <row r="55" spans="1:12" ht="26" x14ac:dyDescent="0.3">
      <c r="A55" s="109" t="s">
        <v>5945</v>
      </c>
      <c r="B55" s="103" t="s">
        <v>5874</v>
      </c>
      <c r="C55" s="103" t="s">
        <v>5916</v>
      </c>
      <c r="D55" s="103" t="s">
        <v>5944</v>
      </c>
      <c r="E55" s="109" t="s">
        <v>5929</v>
      </c>
      <c r="F55" s="103" t="s">
        <v>5919</v>
      </c>
      <c r="G55" s="109" t="s">
        <v>5930</v>
      </c>
      <c r="H55" s="104" t="s">
        <v>74</v>
      </c>
      <c r="I55" s="103" t="s">
        <v>5621</v>
      </c>
      <c r="J55" s="108">
        <v>33767.741935483871</v>
      </c>
      <c r="K55" s="106">
        <f t="shared" si="0"/>
        <v>0.19</v>
      </c>
      <c r="L55" s="107">
        <f t="shared" si="1"/>
        <v>40183.612903225803</v>
      </c>
    </row>
    <row r="56" spans="1:12" ht="26" x14ac:dyDescent="0.3">
      <c r="A56" s="109" t="s">
        <v>5946</v>
      </c>
      <c r="B56" s="103" t="s">
        <v>5874</v>
      </c>
      <c r="C56" s="103" t="s">
        <v>5916</v>
      </c>
      <c r="D56" s="103" t="s">
        <v>5944</v>
      </c>
      <c r="E56" s="109" t="s">
        <v>5929</v>
      </c>
      <c r="F56" s="103" t="s">
        <v>5919</v>
      </c>
      <c r="G56" s="109" t="s">
        <v>5930</v>
      </c>
      <c r="H56" s="104" t="s">
        <v>74</v>
      </c>
      <c r="I56" s="103" t="s">
        <v>5623</v>
      </c>
      <c r="J56" s="108">
        <v>633251.61290322582</v>
      </c>
      <c r="K56" s="106">
        <f t="shared" si="0"/>
        <v>0.19</v>
      </c>
      <c r="L56" s="107">
        <f t="shared" si="1"/>
        <v>753569.41935483878</v>
      </c>
    </row>
    <row r="57" spans="1:12" ht="26" x14ac:dyDescent="0.3">
      <c r="A57" s="109" t="s">
        <v>5947</v>
      </c>
      <c r="B57" s="103" t="s">
        <v>5874</v>
      </c>
      <c r="C57" s="103" t="s">
        <v>5916</v>
      </c>
      <c r="D57" s="103" t="s">
        <v>5944</v>
      </c>
      <c r="E57" s="109" t="s">
        <v>5929</v>
      </c>
      <c r="F57" s="103" t="s">
        <v>5924</v>
      </c>
      <c r="G57" s="109" t="s">
        <v>5930</v>
      </c>
      <c r="H57" s="104" t="s">
        <v>74</v>
      </c>
      <c r="I57" s="103" t="s">
        <v>5619</v>
      </c>
      <c r="J57" s="108">
        <v>67548.387096774197</v>
      </c>
      <c r="K57" s="106">
        <f t="shared" si="0"/>
        <v>0.19</v>
      </c>
      <c r="L57" s="107">
        <f t="shared" si="1"/>
        <v>80382.580645161303</v>
      </c>
    </row>
    <row r="58" spans="1:12" ht="26" x14ac:dyDescent="0.3">
      <c r="A58" s="109" t="s">
        <v>5948</v>
      </c>
      <c r="B58" s="103" t="s">
        <v>5874</v>
      </c>
      <c r="C58" s="103" t="s">
        <v>5916</v>
      </c>
      <c r="D58" s="103" t="s">
        <v>5944</v>
      </c>
      <c r="E58" s="109" t="s">
        <v>5929</v>
      </c>
      <c r="F58" s="103" t="s">
        <v>5924</v>
      </c>
      <c r="G58" s="109" t="s">
        <v>5930</v>
      </c>
      <c r="H58" s="104" t="s">
        <v>74</v>
      </c>
      <c r="I58" s="103" t="s">
        <v>5621</v>
      </c>
      <c r="J58" s="108">
        <v>54038.709677419356</v>
      </c>
      <c r="K58" s="106">
        <f t="shared" si="0"/>
        <v>0.19</v>
      </c>
      <c r="L58" s="107">
        <f t="shared" si="1"/>
        <v>64306.06451612903</v>
      </c>
    </row>
    <row r="59" spans="1:12" ht="26" x14ac:dyDescent="0.3">
      <c r="A59" s="109" t="s">
        <v>5949</v>
      </c>
      <c r="B59" s="103" t="s">
        <v>5874</v>
      </c>
      <c r="C59" s="103" t="s">
        <v>5916</v>
      </c>
      <c r="D59" s="103" t="s">
        <v>5944</v>
      </c>
      <c r="E59" s="109" t="s">
        <v>5929</v>
      </c>
      <c r="F59" s="103" t="s">
        <v>5924</v>
      </c>
      <c r="G59" s="109" t="s">
        <v>5930</v>
      </c>
      <c r="H59" s="104" t="s">
        <v>74</v>
      </c>
      <c r="I59" s="103" t="s">
        <v>5623</v>
      </c>
      <c r="J59" s="108">
        <v>1013200</v>
      </c>
      <c r="K59" s="106">
        <f t="shared" si="0"/>
        <v>0.19</v>
      </c>
      <c r="L59" s="107">
        <f t="shared" si="1"/>
        <v>1205708</v>
      </c>
    </row>
    <row r="60" spans="1:12" ht="26" x14ac:dyDescent="0.3">
      <c r="A60" s="109" t="s">
        <v>5950</v>
      </c>
      <c r="B60" s="103" t="s">
        <v>5874</v>
      </c>
      <c r="C60" s="103" t="s">
        <v>5916</v>
      </c>
      <c r="D60" s="103" t="s">
        <v>5951</v>
      </c>
      <c r="E60" s="109" t="s">
        <v>5929</v>
      </c>
      <c r="F60" s="103" t="s">
        <v>5919</v>
      </c>
      <c r="G60" s="109" t="s">
        <v>5930</v>
      </c>
      <c r="H60" s="104" t="s">
        <v>74</v>
      </c>
      <c r="I60" s="103" t="s">
        <v>5619</v>
      </c>
      <c r="J60" s="108">
        <v>54283.870967741932</v>
      </c>
      <c r="K60" s="106">
        <f t="shared" si="0"/>
        <v>0.19</v>
      </c>
      <c r="L60" s="107">
        <f t="shared" si="1"/>
        <v>64597.806451612902</v>
      </c>
    </row>
    <row r="61" spans="1:12" ht="26" x14ac:dyDescent="0.3">
      <c r="A61" s="109" t="s">
        <v>5952</v>
      </c>
      <c r="B61" s="103" t="s">
        <v>5874</v>
      </c>
      <c r="C61" s="103" t="s">
        <v>5916</v>
      </c>
      <c r="D61" s="103" t="s">
        <v>5951</v>
      </c>
      <c r="E61" s="109" t="s">
        <v>5929</v>
      </c>
      <c r="F61" s="103" t="s">
        <v>5919</v>
      </c>
      <c r="G61" s="109" t="s">
        <v>5930</v>
      </c>
      <c r="H61" s="104" t="s">
        <v>74</v>
      </c>
      <c r="I61" s="103" t="s">
        <v>5621</v>
      </c>
      <c r="J61" s="108">
        <v>43432.258064516129</v>
      </c>
      <c r="K61" s="106">
        <f t="shared" si="0"/>
        <v>0.19</v>
      </c>
      <c r="L61" s="107">
        <f t="shared" si="1"/>
        <v>51684.387096774197</v>
      </c>
    </row>
    <row r="62" spans="1:12" ht="26" x14ac:dyDescent="0.3">
      <c r="A62" s="109" t="s">
        <v>5953</v>
      </c>
      <c r="B62" s="103" t="s">
        <v>5874</v>
      </c>
      <c r="C62" s="103" t="s">
        <v>5916</v>
      </c>
      <c r="D62" s="103" t="s">
        <v>5951</v>
      </c>
      <c r="E62" s="109" t="s">
        <v>5929</v>
      </c>
      <c r="F62" s="103" t="s">
        <v>5919</v>
      </c>
      <c r="G62" s="109" t="s">
        <v>5930</v>
      </c>
      <c r="H62" s="104" t="s">
        <v>74</v>
      </c>
      <c r="I62" s="103" t="s">
        <v>5623</v>
      </c>
      <c r="J62" s="108">
        <v>814348.38709677418</v>
      </c>
      <c r="K62" s="106">
        <f t="shared" si="0"/>
        <v>0.19</v>
      </c>
      <c r="L62" s="107">
        <f t="shared" si="1"/>
        <v>969074.58064516122</v>
      </c>
    </row>
    <row r="63" spans="1:12" ht="26" x14ac:dyDescent="0.3">
      <c r="A63" s="109" t="s">
        <v>5954</v>
      </c>
      <c r="B63" s="103" t="s">
        <v>5874</v>
      </c>
      <c r="C63" s="103" t="s">
        <v>5916</v>
      </c>
      <c r="D63" s="103" t="s">
        <v>5951</v>
      </c>
      <c r="E63" s="109" t="s">
        <v>5929</v>
      </c>
      <c r="F63" s="103" t="s">
        <v>5924</v>
      </c>
      <c r="G63" s="109" t="s">
        <v>5930</v>
      </c>
      <c r="H63" s="104" t="s">
        <v>74</v>
      </c>
      <c r="I63" s="103" t="s">
        <v>5619</v>
      </c>
      <c r="J63" s="108">
        <v>86864.516129032258</v>
      </c>
      <c r="K63" s="106">
        <f t="shared" si="0"/>
        <v>0.19</v>
      </c>
      <c r="L63" s="107">
        <f t="shared" si="1"/>
        <v>103368.77419354839</v>
      </c>
    </row>
    <row r="64" spans="1:12" ht="26" x14ac:dyDescent="0.3">
      <c r="A64" s="109" t="s">
        <v>5955</v>
      </c>
      <c r="B64" s="103" t="s">
        <v>5874</v>
      </c>
      <c r="C64" s="103" t="s">
        <v>5916</v>
      </c>
      <c r="D64" s="103" t="s">
        <v>5951</v>
      </c>
      <c r="E64" s="109" t="s">
        <v>5929</v>
      </c>
      <c r="F64" s="103" t="s">
        <v>5924</v>
      </c>
      <c r="G64" s="109" t="s">
        <v>5930</v>
      </c>
      <c r="H64" s="104" t="s">
        <v>74</v>
      </c>
      <c r="I64" s="103" t="s">
        <v>5621</v>
      </c>
      <c r="J64" s="108">
        <v>69496.774193548379</v>
      </c>
      <c r="K64" s="106">
        <f t="shared" si="0"/>
        <v>0.19</v>
      </c>
      <c r="L64" s="107">
        <f t="shared" si="1"/>
        <v>82701.161290322576</v>
      </c>
    </row>
    <row r="65" spans="1:12" ht="26" x14ac:dyDescent="0.3">
      <c r="A65" s="109" t="s">
        <v>5956</v>
      </c>
      <c r="B65" s="103" t="s">
        <v>5874</v>
      </c>
      <c r="C65" s="103" t="s">
        <v>5916</v>
      </c>
      <c r="D65" s="103" t="s">
        <v>5951</v>
      </c>
      <c r="E65" s="109" t="s">
        <v>5929</v>
      </c>
      <c r="F65" s="103" t="s">
        <v>5924</v>
      </c>
      <c r="G65" s="109" t="s">
        <v>5930</v>
      </c>
      <c r="H65" s="104" t="s">
        <v>74</v>
      </c>
      <c r="I65" s="103" t="s">
        <v>5623</v>
      </c>
      <c r="J65" s="108">
        <v>1302967.7419354839</v>
      </c>
      <c r="K65" s="106">
        <f t="shared" si="0"/>
        <v>0.19</v>
      </c>
      <c r="L65" s="107">
        <f t="shared" si="1"/>
        <v>1550531.6129032257</v>
      </c>
    </row>
    <row r="66" spans="1:12" x14ac:dyDescent="0.3">
      <c r="A66" s="109" t="s">
        <v>5957</v>
      </c>
      <c r="B66" s="103" t="s">
        <v>5874</v>
      </c>
      <c r="C66" s="103" t="s">
        <v>5916</v>
      </c>
      <c r="D66" s="103" t="s">
        <v>5958</v>
      </c>
      <c r="E66" s="109" t="s">
        <v>5959</v>
      </c>
      <c r="F66" s="103" t="s">
        <v>5919</v>
      </c>
      <c r="G66" s="109" t="s">
        <v>5930</v>
      </c>
      <c r="H66" s="104" t="s">
        <v>74</v>
      </c>
      <c r="I66" s="103" t="s">
        <v>5619</v>
      </c>
      <c r="J66" s="108">
        <v>241767.74193548388</v>
      </c>
      <c r="K66" s="106">
        <f t="shared" si="0"/>
        <v>0.19</v>
      </c>
      <c r="L66" s="107">
        <f t="shared" si="1"/>
        <v>287703.61290322582</v>
      </c>
    </row>
    <row r="67" spans="1:12" x14ac:dyDescent="0.3">
      <c r="A67" s="109" t="s">
        <v>5960</v>
      </c>
      <c r="B67" s="103" t="s">
        <v>5874</v>
      </c>
      <c r="C67" s="103" t="s">
        <v>5916</v>
      </c>
      <c r="D67" s="103" t="s">
        <v>5958</v>
      </c>
      <c r="E67" s="109" t="s">
        <v>5959</v>
      </c>
      <c r="F67" s="103" t="s">
        <v>5919</v>
      </c>
      <c r="G67" s="109" t="s">
        <v>5930</v>
      </c>
      <c r="H67" s="104" t="s">
        <v>74</v>
      </c>
      <c r="I67" s="103" t="s">
        <v>5621</v>
      </c>
      <c r="J67" s="108">
        <v>193406.45161290321</v>
      </c>
      <c r="K67" s="106">
        <f t="shared" si="0"/>
        <v>0.19</v>
      </c>
      <c r="L67" s="107">
        <f t="shared" si="1"/>
        <v>230153.67741935482</v>
      </c>
    </row>
    <row r="68" spans="1:12" x14ac:dyDescent="0.3">
      <c r="A68" s="109" t="s">
        <v>5961</v>
      </c>
      <c r="B68" s="103" t="s">
        <v>5874</v>
      </c>
      <c r="C68" s="103" t="s">
        <v>5916</v>
      </c>
      <c r="D68" s="103" t="s">
        <v>5958</v>
      </c>
      <c r="E68" s="109" t="s">
        <v>5959</v>
      </c>
      <c r="F68" s="103" t="s">
        <v>5919</v>
      </c>
      <c r="G68" s="109" t="s">
        <v>5930</v>
      </c>
      <c r="H68" s="104" t="s">
        <v>74</v>
      </c>
      <c r="I68" s="103" t="s">
        <v>5623</v>
      </c>
      <c r="J68" s="108">
        <v>3626490.3225806449</v>
      </c>
      <c r="K68" s="106">
        <f t="shared" si="0"/>
        <v>0.19</v>
      </c>
      <c r="L68" s="107">
        <f t="shared" si="1"/>
        <v>4315523.4838709673</v>
      </c>
    </row>
    <row r="69" spans="1:12" x14ac:dyDescent="0.3">
      <c r="A69" s="109" t="s">
        <v>5962</v>
      </c>
      <c r="B69" s="103" t="s">
        <v>5874</v>
      </c>
      <c r="C69" s="103" t="s">
        <v>5916</v>
      </c>
      <c r="D69" s="103" t="s">
        <v>5958</v>
      </c>
      <c r="E69" s="109" t="s">
        <v>5959</v>
      </c>
      <c r="F69" s="103" t="s">
        <v>5924</v>
      </c>
      <c r="G69" s="109" t="s">
        <v>5930</v>
      </c>
      <c r="H69" s="104" t="s">
        <v>74</v>
      </c>
      <c r="I69" s="103" t="s">
        <v>5619</v>
      </c>
      <c r="J69" s="108">
        <v>386825.80645161291</v>
      </c>
      <c r="K69" s="106">
        <f t="shared" si="0"/>
        <v>0.19</v>
      </c>
      <c r="L69" s="107">
        <f t="shared" si="1"/>
        <v>460322.70967741939</v>
      </c>
    </row>
    <row r="70" spans="1:12" x14ac:dyDescent="0.3">
      <c r="A70" s="109" t="s">
        <v>5963</v>
      </c>
      <c r="B70" s="103" t="s">
        <v>5874</v>
      </c>
      <c r="C70" s="103" t="s">
        <v>5916</v>
      </c>
      <c r="D70" s="103" t="s">
        <v>5958</v>
      </c>
      <c r="E70" s="109" t="s">
        <v>5959</v>
      </c>
      <c r="F70" s="103" t="s">
        <v>5924</v>
      </c>
      <c r="G70" s="109" t="s">
        <v>5930</v>
      </c>
      <c r="H70" s="104" t="s">
        <v>74</v>
      </c>
      <c r="I70" s="103" t="s">
        <v>5621</v>
      </c>
      <c r="J70" s="108">
        <v>309458.06451612903</v>
      </c>
      <c r="K70" s="106">
        <f t="shared" si="0"/>
        <v>0.19</v>
      </c>
      <c r="L70" s="107">
        <f t="shared" si="1"/>
        <v>368255.09677419357</v>
      </c>
    </row>
    <row r="71" spans="1:12" x14ac:dyDescent="0.3">
      <c r="A71" s="109" t="s">
        <v>5964</v>
      </c>
      <c r="B71" s="103" t="s">
        <v>5874</v>
      </c>
      <c r="C71" s="103" t="s">
        <v>5916</v>
      </c>
      <c r="D71" s="103" t="s">
        <v>5958</v>
      </c>
      <c r="E71" s="109" t="s">
        <v>5959</v>
      </c>
      <c r="F71" s="103" t="s">
        <v>5924</v>
      </c>
      <c r="G71" s="109" t="s">
        <v>5930</v>
      </c>
      <c r="H71" s="104" t="s">
        <v>74</v>
      </c>
      <c r="I71" s="103" t="s">
        <v>5623</v>
      </c>
      <c r="J71" s="108">
        <v>5802387.0967741935</v>
      </c>
      <c r="K71" s="106">
        <f t="shared" si="0"/>
        <v>0.19</v>
      </c>
      <c r="L71" s="107">
        <f t="shared" si="1"/>
        <v>6904840.6451612897</v>
      </c>
    </row>
    <row r="72" spans="1:12" x14ac:dyDescent="0.3">
      <c r="A72" s="109" t="s">
        <v>5965</v>
      </c>
      <c r="B72" s="103" t="s">
        <v>5874</v>
      </c>
      <c r="C72" s="103" t="s">
        <v>5916</v>
      </c>
      <c r="D72" s="103" t="s">
        <v>5966</v>
      </c>
      <c r="E72" s="109" t="s">
        <v>5959</v>
      </c>
      <c r="F72" s="103" t="s">
        <v>5919</v>
      </c>
      <c r="G72" s="109" t="s">
        <v>5920</v>
      </c>
      <c r="H72" s="104" t="s">
        <v>74</v>
      </c>
      <c r="I72" s="103" t="s">
        <v>5619</v>
      </c>
      <c r="J72" s="108">
        <v>498438.70967741933</v>
      </c>
      <c r="K72" s="106">
        <f t="shared" si="0"/>
        <v>0.19</v>
      </c>
      <c r="L72" s="107">
        <f t="shared" si="1"/>
        <v>593142.06451612897</v>
      </c>
    </row>
    <row r="73" spans="1:12" x14ac:dyDescent="0.3">
      <c r="A73" s="109" t="s">
        <v>5967</v>
      </c>
      <c r="B73" s="103" t="s">
        <v>5874</v>
      </c>
      <c r="C73" s="103" t="s">
        <v>5916</v>
      </c>
      <c r="D73" s="103" t="s">
        <v>5966</v>
      </c>
      <c r="E73" s="109" t="s">
        <v>5959</v>
      </c>
      <c r="F73" s="103" t="s">
        <v>5919</v>
      </c>
      <c r="G73" s="109" t="s">
        <v>5920</v>
      </c>
      <c r="H73" s="104" t="s">
        <v>74</v>
      </c>
      <c r="I73" s="103" t="s">
        <v>5621</v>
      </c>
      <c r="J73" s="108">
        <v>398748.38709677418</v>
      </c>
      <c r="K73" s="106">
        <f t="shared" si="0"/>
        <v>0.19</v>
      </c>
      <c r="L73" s="107">
        <f t="shared" si="1"/>
        <v>474510.58064516127</v>
      </c>
    </row>
    <row r="74" spans="1:12" x14ac:dyDescent="0.3">
      <c r="A74" s="109" t="s">
        <v>5968</v>
      </c>
      <c r="B74" s="103" t="s">
        <v>5874</v>
      </c>
      <c r="C74" s="103" t="s">
        <v>5916</v>
      </c>
      <c r="D74" s="103" t="s">
        <v>5966</v>
      </c>
      <c r="E74" s="109" t="s">
        <v>5959</v>
      </c>
      <c r="F74" s="103" t="s">
        <v>5919</v>
      </c>
      <c r="G74" s="109" t="s">
        <v>5920</v>
      </c>
      <c r="H74" s="104" t="s">
        <v>74</v>
      </c>
      <c r="I74" s="103" t="s">
        <v>5623</v>
      </c>
      <c r="J74" s="108">
        <v>7476490.3225806449</v>
      </c>
      <c r="K74" s="106">
        <f t="shared" ref="K74:K137" si="2">$K$7</f>
        <v>0.19</v>
      </c>
      <c r="L74" s="107">
        <f t="shared" ref="L74:L137" si="3">(J74*K74)+J74</f>
        <v>8897023.4838709682</v>
      </c>
    </row>
    <row r="75" spans="1:12" x14ac:dyDescent="0.3">
      <c r="A75" s="109" t="s">
        <v>5969</v>
      </c>
      <c r="B75" s="103" t="s">
        <v>5874</v>
      </c>
      <c r="C75" s="103" t="s">
        <v>5916</v>
      </c>
      <c r="D75" s="103" t="s">
        <v>5966</v>
      </c>
      <c r="E75" s="109" t="s">
        <v>5959</v>
      </c>
      <c r="F75" s="103" t="s">
        <v>5924</v>
      </c>
      <c r="G75" s="109" t="s">
        <v>5920</v>
      </c>
      <c r="H75" s="104" t="s">
        <v>74</v>
      </c>
      <c r="I75" s="103" t="s">
        <v>5619</v>
      </c>
      <c r="J75" s="108">
        <v>797496.77419354836</v>
      </c>
      <c r="K75" s="106">
        <f t="shared" si="2"/>
        <v>0.19</v>
      </c>
      <c r="L75" s="107">
        <f t="shared" si="3"/>
        <v>949021.16129032255</v>
      </c>
    </row>
    <row r="76" spans="1:12" x14ac:dyDescent="0.3">
      <c r="A76" s="109" t="s">
        <v>5970</v>
      </c>
      <c r="B76" s="103" t="s">
        <v>5874</v>
      </c>
      <c r="C76" s="103" t="s">
        <v>5916</v>
      </c>
      <c r="D76" s="103" t="s">
        <v>5966</v>
      </c>
      <c r="E76" s="109" t="s">
        <v>5959</v>
      </c>
      <c r="F76" s="103" t="s">
        <v>5924</v>
      </c>
      <c r="G76" s="109" t="s">
        <v>5920</v>
      </c>
      <c r="H76" s="104" t="s">
        <v>74</v>
      </c>
      <c r="I76" s="103" t="s">
        <v>5621</v>
      </c>
      <c r="J76" s="108">
        <v>638000</v>
      </c>
      <c r="K76" s="106">
        <f t="shared" si="2"/>
        <v>0.19</v>
      </c>
      <c r="L76" s="107">
        <f t="shared" si="3"/>
        <v>759220</v>
      </c>
    </row>
    <row r="77" spans="1:12" x14ac:dyDescent="0.3">
      <c r="A77" s="109" t="s">
        <v>5971</v>
      </c>
      <c r="B77" s="103" t="s">
        <v>5874</v>
      </c>
      <c r="C77" s="103" t="s">
        <v>5916</v>
      </c>
      <c r="D77" s="103" t="s">
        <v>5966</v>
      </c>
      <c r="E77" s="109" t="s">
        <v>5959</v>
      </c>
      <c r="F77" s="103" t="s">
        <v>5924</v>
      </c>
      <c r="G77" s="109" t="s">
        <v>5920</v>
      </c>
      <c r="H77" s="104" t="s">
        <v>74</v>
      </c>
      <c r="I77" s="103" t="s">
        <v>5623</v>
      </c>
      <c r="J77" s="108">
        <v>11962387.096774193</v>
      </c>
      <c r="K77" s="106">
        <f t="shared" si="2"/>
        <v>0.19</v>
      </c>
      <c r="L77" s="107">
        <f t="shared" si="3"/>
        <v>14235240.64516129</v>
      </c>
    </row>
    <row r="78" spans="1:12" x14ac:dyDescent="0.3">
      <c r="A78" s="109" t="s">
        <v>5972</v>
      </c>
      <c r="B78" s="103" t="s">
        <v>5874</v>
      </c>
      <c r="C78" s="103" t="s">
        <v>5916</v>
      </c>
      <c r="D78" s="103" t="s">
        <v>5973</v>
      </c>
      <c r="E78" s="109" t="s">
        <v>5959</v>
      </c>
      <c r="F78" s="103" t="s">
        <v>5919</v>
      </c>
      <c r="G78" s="109" t="s">
        <v>5930</v>
      </c>
      <c r="H78" s="104" t="s">
        <v>74</v>
      </c>
      <c r="I78" s="103" t="s">
        <v>5619</v>
      </c>
      <c r="J78" s="108">
        <v>1145922.5806451612</v>
      </c>
      <c r="K78" s="106">
        <f t="shared" si="2"/>
        <v>0.19</v>
      </c>
      <c r="L78" s="107">
        <f t="shared" si="3"/>
        <v>1363647.8709677418</v>
      </c>
    </row>
    <row r="79" spans="1:12" x14ac:dyDescent="0.3">
      <c r="A79" s="109" t="s">
        <v>5974</v>
      </c>
      <c r="B79" s="103" t="s">
        <v>5874</v>
      </c>
      <c r="C79" s="103" t="s">
        <v>5916</v>
      </c>
      <c r="D79" s="103" t="s">
        <v>5973</v>
      </c>
      <c r="E79" s="109" t="s">
        <v>5959</v>
      </c>
      <c r="F79" s="103" t="s">
        <v>5919</v>
      </c>
      <c r="G79" s="109" t="s">
        <v>5930</v>
      </c>
      <c r="H79" s="104" t="s">
        <v>74</v>
      </c>
      <c r="I79" s="103" t="s">
        <v>5621</v>
      </c>
      <c r="J79" s="108">
        <v>916735.48387096776</v>
      </c>
      <c r="K79" s="106">
        <f t="shared" si="2"/>
        <v>0.19</v>
      </c>
      <c r="L79" s="107">
        <f t="shared" si="3"/>
        <v>1090915.2258064516</v>
      </c>
    </row>
    <row r="80" spans="1:12" x14ac:dyDescent="0.3">
      <c r="A80" s="109" t="s">
        <v>5975</v>
      </c>
      <c r="B80" s="103" t="s">
        <v>5874</v>
      </c>
      <c r="C80" s="103" t="s">
        <v>5916</v>
      </c>
      <c r="D80" s="103" t="s">
        <v>5973</v>
      </c>
      <c r="E80" s="109" t="s">
        <v>5959</v>
      </c>
      <c r="F80" s="103" t="s">
        <v>5919</v>
      </c>
      <c r="G80" s="109" t="s">
        <v>5930</v>
      </c>
      <c r="H80" s="104" t="s">
        <v>74</v>
      </c>
      <c r="I80" s="103" t="s">
        <v>5623</v>
      </c>
      <c r="J80" s="108">
        <v>17188851.612903226</v>
      </c>
      <c r="K80" s="106">
        <f t="shared" si="2"/>
        <v>0.19</v>
      </c>
      <c r="L80" s="107">
        <f t="shared" si="3"/>
        <v>20454733.419354841</v>
      </c>
    </row>
    <row r="81" spans="1:12" x14ac:dyDescent="0.3">
      <c r="A81" s="109" t="s">
        <v>5976</v>
      </c>
      <c r="B81" s="103" t="s">
        <v>5874</v>
      </c>
      <c r="C81" s="103" t="s">
        <v>5916</v>
      </c>
      <c r="D81" s="103" t="s">
        <v>5973</v>
      </c>
      <c r="E81" s="109" t="s">
        <v>5959</v>
      </c>
      <c r="F81" s="103" t="s">
        <v>5924</v>
      </c>
      <c r="G81" s="109" t="s">
        <v>5930</v>
      </c>
      <c r="H81" s="104" t="s">
        <v>74</v>
      </c>
      <c r="I81" s="103" t="s">
        <v>5619</v>
      </c>
      <c r="J81" s="108">
        <v>1833483.8709677418</v>
      </c>
      <c r="K81" s="106">
        <f t="shared" si="2"/>
        <v>0.19</v>
      </c>
      <c r="L81" s="107">
        <f t="shared" si="3"/>
        <v>2181845.8064516126</v>
      </c>
    </row>
    <row r="82" spans="1:12" x14ac:dyDescent="0.3">
      <c r="A82" s="109" t="s">
        <v>5977</v>
      </c>
      <c r="B82" s="103" t="s">
        <v>5874</v>
      </c>
      <c r="C82" s="103" t="s">
        <v>5916</v>
      </c>
      <c r="D82" s="103" t="s">
        <v>5973</v>
      </c>
      <c r="E82" s="109" t="s">
        <v>5959</v>
      </c>
      <c r="F82" s="103" t="s">
        <v>5924</v>
      </c>
      <c r="G82" s="109" t="s">
        <v>5930</v>
      </c>
      <c r="H82" s="104" t="s">
        <v>74</v>
      </c>
      <c r="I82" s="103" t="s">
        <v>5621</v>
      </c>
      <c r="J82" s="108">
        <v>1466787.0967741935</v>
      </c>
      <c r="K82" s="106">
        <f t="shared" si="2"/>
        <v>0.19</v>
      </c>
      <c r="L82" s="107">
        <f t="shared" si="3"/>
        <v>1745476.6451612902</v>
      </c>
    </row>
    <row r="83" spans="1:12" x14ac:dyDescent="0.3">
      <c r="A83" s="109" t="s">
        <v>5978</v>
      </c>
      <c r="B83" s="103" t="s">
        <v>5874</v>
      </c>
      <c r="C83" s="103" t="s">
        <v>5916</v>
      </c>
      <c r="D83" s="103" t="s">
        <v>5973</v>
      </c>
      <c r="E83" s="109" t="s">
        <v>5959</v>
      </c>
      <c r="F83" s="103" t="s">
        <v>5924</v>
      </c>
      <c r="G83" s="109" t="s">
        <v>5930</v>
      </c>
      <c r="H83" s="104" t="s">
        <v>74</v>
      </c>
      <c r="I83" s="103" t="s">
        <v>5623</v>
      </c>
      <c r="J83" s="108">
        <v>27502167.741935484</v>
      </c>
      <c r="K83" s="106">
        <f t="shared" si="2"/>
        <v>0.19</v>
      </c>
      <c r="L83" s="107">
        <f t="shared" si="3"/>
        <v>32727579.612903226</v>
      </c>
    </row>
    <row r="84" spans="1:12" x14ac:dyDescent="0.3">
      <c r="A84" s="109" t="s">
        <v>5979</v>
      </c>
      <c r="B84" s="103" t="s">
        <v>5874</v>
      </c>
      <c r="C84" s="103" t="s">
        <v>5916</v>
      </c>
      <c r="D84" s="103" t="s">
        <v>5980</v>
      </c>
      <c r="E84" s="109" t="s">
        <v>5959</v>
      </c>
      <c r="F84" s="103" t="s">
        <v>5919</v>
      </c>
      <c r="G84" s="109" t="s">
        <v>5930</v>
      </c>
      <c r="H84" s="104" t="s">
        <v>74</v>
      </c>
      <c r="I84" s="103" t="s">
        <v>5619</v>
      </c>
      <c r="J84" s="108">
        <v>1403225.8064516129</v>
      </c>
      <c r="K84" s="106">
        <f t="shared" si="2"/>
        <v>0.19</v>
      </c>
      <c r="L84" s="107">
        <f t="shared" si="3"/>
        <v>1669838.7096774192</v>
      </c>
    </row>
    <row r="85" spans="1:12" x14ac:dyDescent="0.3">
      <c r="A85" s="109" t="s">
        <v>5981</v>
      </c>
      <c r="B85" s="103" t="s">
        <v>5874</v>
      </c>
      <c r="C85" s="103" t="s">
        <v>5916</v>
      </c>
      <c r="D85" s="103" t="s">
        <v>5980</v>
      </c>
      <c r="E85" s="109" t="s">
        <v>5959</v>
      </c>
      <c r="F85" s="103" t="s">
        <v>5919</v>
      </c>
      <c r="G85" s="109" t="s">
        <v>5930</v>
      </c>
      <c r="H85" s="104" t="s">
        <v>74</v>
      </c>
      <c r="I85" s="103" t="s">
        <v>5621</v>
      </c>
      <c r="J85" s="108">
        <v>1122580.6451612902</v>
      </c>
      <c r="K85" s="106">
        <f t="shared" si="2"/>
        <v>0.19</v>
      </c>
      <c r="L85" s="107">
        <f t="shared" si="3"/>
        <v>1335870.9677419353</v>
      </c>
    </row>
    <row r="86" spans="1:12" x14ac:dyDescent="0.3">
      <c r="A86" s="109" t="s">
        <v>5982</v>
      </c>
      <c r="B86" s="103" t="s">
        <v>5874</v>
      </c>
      <c r="C86" s="103" t="s">
        <v>5916</v>
      </c>
      <c r="D86" s="103" t="s">
        <v>5980</v>
      </c>
      <c r="E86" s="109" t="s">
        <v>5959</v>
      </c>
      <c r="F86" s="103" t="s">
        <v>5919</v>
      </c>
      <c r="G86" s="109" t="s">
        <v>5930</v>
      </c>
      <c r="H86" s="104" t="s">
        <v>74</v>
      </c>
      <c r="I86" s="103" t="s">
        <v>5623</v>
      </c>
      <c r="J86" s="108">
        <v>21048477.419354837</v>
      </c>
      <c r="K86" s="106">
        <f t="shared" si="2"/>
        <v>0.19</v>
      </c>
      <c r="L86" s="107">
        <f t="shared" si="3"/>
        <v>25047688.129032258</v>
      </c>
    </row>
    <row r="87" spans="1:12" x14ac:dyDescent="0.3">
      <c r="A87" s="109" t="s">
        <v>5983</v>
      </c>
      <c r="B87" s="103" t="s">
        <v>5874</v>
      </c>
      <c r="C87" s="103" t="s">
        <v>5916</v>
      </c>
      <c r="D87" s="103" t="s">
        <v>5980</v>
      </c>
      <c r="E87" s="109" t="s">
        <v>5959</v>
      </c>
      <c r="F87" s="103" t="s">
        <v>5924</v>
      </c>
      <c r="G87" s="109" t="s">
        <v>5930</v>
      </c>
      <c r="H87" s="104" t="s">
        <v>74</v>
      </c>
      <c r="I87" s="103" t="s">
        <v>5619</v>
      </c>
      <c r="J87" s="108">
        <v>2245174.1935483869</v>
      </c>
      <c r="K87" s="106">
        <f t="shared" si="2"/>
        <v>0.19</v>
      </c>
      <c r="L87" s="107">
        <f t="shared" si="3"/>
        <v>2671757.2903225804</v>
      </c>
    </row>
    <row r="88" spans="1:12" x14ac:dyDescent="0.3">
      <c r="A88" s="109" t="s">
        <v>5984</v>
      </c>
      <c r="B88" s="103" t="s">
        <v>5874</v>
      </c>
      <c r="C88" s="103" t="s">
        <v>5916</v>
      </c>
      <c r="D88" s="103" t="s">
        <v>5980</v>
      </c>
      <c r="E88" s="109" t="s">
        <v>5959</v>
      </c>
      <c r="F88" s="103" t="s">
        <v>5924</v>
      </c>
      <c r="G88" s="109" t="s">
        <v>5930</v>
      </c>
      <c r="H88" s="104" t="s">
        <v>74</v>
      </c>
      <c r="I88" s="103" t="s">
        <v>5621</v>
      </c>
      <c r="J88" s="108">
        <v>1796141.935483871</v>
      </c>
      <c r="K88" s="106">
        <f t="shared" si="2"/>
        <v>0.19</v>
      </c>
      <c r="L88" s="107">
        <f t="shared" si="3"/>
        <v>2137408.9032258065</v>
      </c>
    </row>
    <row r="89" spans="1:12" x14ac:dyDescent="0.3">
      <c r="A89" s="109" t="s">
        <v>5985</v>
      </c>
      <c r="B89" s="103" t="s">
        <v>5874</v>
      </c>
      <c r="C89" s="103" t="s">
        <v>5916</v>
      </c>
      <c r="D89" s="103" t="s">
        <v>5980</v>
      </c>
      <c r="E89" s="109" t="s">
        <v>5959</v>
      </c>
      <c r="F89" s="103" t="s">
        <v>5924</v>
      </c>
      <c r="G89" s="109" t="s">
        <v>5930</v>
      </c>
      <c r="H89" s="104" t="s">
        <v>74</v>
      </c>
      <c r="I89" s="103" t="s">
        <v>5623</v>
      </c>
      <c r="J89" s="108">
        <v>33677574.193548389</v>
      </c>
      <c r="K89" s="106">
        <f t="shared" si="2"/>
        <v>0.19</v>
      </c>
      <c r="L89" s="107">
        <f t="shared" si="3"/>
        <v>40076313.290322587</v>
      </c>
    </row>
    <row r="90" spans="1:12" x14ac:dyDescent="0.3">
      <c r="A90" s="109" t="s">
        <v>5986</v>
      </c>
      <c r="B90" s="103" t="s">
        <v>5874</v>
      </c>
      <c r="C90" s="103" t="s">
        <v>5916</v>
      </c>
      <c r="D90" s="103" t="s">
        <v>5987</v>
      </c>
      <c r="E90" s="109" t="s">
        <v>5959</v>
      </c>
      <c r="F90" s="103" t="s">
        <v>5919</v>
      </c>
      <c r="G90" s="109" t="s">
        <v>5930</v>
      </c>
      <c r="H90" s="104" t="s">
        <v>74</v>
      </c>
      <c r="I90" s="103" t="s">
        <v>5619</v>
      </c>
      <c r="J90" s="108">
        <v>1566387.0967741935</v>
      </c>
      <c r="K90" s="106">
        <f t="shared" si="2"/>
        <v>0.19</v>
      </c>
      <c r="L90" s="107">
        <f t="shared" si="3"/>
        <v>1864000.6451612902</v>
      </c>
    </row>
    <row r="91" spans="1:12" x14ac:dyDescent="0.3">
      <c r="A91" s="109" t="s">
        <v>5988</v>
      </c>
      <c r="B91" s="103" t="s">
        <v>5874</v>
      </c>
      <c r="C91" s="103" t="s">
        <v>5916</v>
      </c>
      <c r="D91" s="103" t="s">
        <v>5987</v>
      </c>
      <c r="E91" s="109" t="s">
        <v>5959</v>
      </c>
      <c r="F91" s="103" t="s">
        <v>5919</v>
      </c>
      <c r="G91" s="109" t="s">
        <v>5930</v>
      </c>
      <c r="H91" s="104" t="s">
        <v>74</v>
      </c>
      <c r="I91" s="103" t="s">
        <v>5621</v>
      </c>
      <c r="J91" s="108">
        <v>1253109.6774193549</v>
      </c>
      <c r="K91" s="106">
        <f t="shared" si="2"/>
        <v>0.19</v>
      </c>
      <c r="L91" s="107">
        <f t="shared" si="3"/>
        <v>1491200.5161290322</v>
      </c>
    </row>
    <row r="92" spans="1:12" x14ac:dyDescent="0.3">
      <c r="A92" s="109" t="s">
        <v>5989</v>
      </c>
      <c r="B92" s="103" t="s">
        <v>5874</v>
      </c>
      <c r="C92" s="103" t="s">
        <v>5916</v>
      </c>
      <c r="D92" s="103" t="s">
        <v>5987</v>
      </c>
      <c r="E92" s="109" t="s">
        <v>5959</v>
      </c>
      <c r="F92" s="103" t="s">
        <v>5919</v>
      </c>
      <c r="G92" s="109" t="s">
        <v>5930</v>
      </c>
      <c r="H92" s="104" t="s">
        <v>74</v>
      </c>
      <c r="I92" s="103" t="s">
        <v>5623</v>
      </c>
      <c r="J92" s="108">
        <v>23495754.838709679</v>
      </c>
      <c r="K92" s="106">
        <f t="shared" si="2"/>
        <v>0.19</v>
      </c>
      <c r="L92" s="107">
        <f t="shared" si="3"/>
        <v>27959948.258064516</v>
      </c>
    </row>
    <row r="93" spans="1:12" x14ac:dyDescent="0.3">
      <c r="A93" s="109" t="s">
        <v>5990</v>
      </c>
      <c r="B93" s="103" t="s">
        <v>5874</v>
      </c>
      <c r="C93" s="103" t="s">
        <v>5916</v>
      </c>
      <c r="D93" s="103" t="s">
        <v>5987</v>
      </c>
      <c r="E93" s="109" t="s">
        <v>5959</v>
      </c>
      <c r="F93" s="103" t="s">
        <v>5924</v>
      </c>
      <c r="G93" s="109" t="s">
        <v>5930</v>
      </c>
      <c r="H93" s="104" t="s">
        <v>74</v>
      </c>
      <c r="I93" s="103" t="s">
        <v>5619</v>
      </c>
      <c r="J93" s="108">
        <v>2506219.3548387098</v>
      </c>
      <c r="K93" s="106">
        <f t="shared" si="2"/>
        <v>0.19</v>
      </c>
      <c r="L93" s="107">
        <f t="shared" si="3"/>
        <v>2982401.0322580645</v>
      </c>
    </row>
    <row r="94" spans="1:12" x14ac:dyDescent="0.3">
      <c r="A94" s="109" t="s">
        <v>5991</v>
      </c>
      <c r="B94" s="103" t="s">
        <v>5874</v>
      </c>
      <c r="C94" s="103" t="s">
        <v>5916</v>
      </c>
      <c r="D94" s="103" t="s">
        <v>5987</v>
      </c>
      <c r="E94" s="109" t="s">
        <v>5959</v>
      </c>
      <c r="F94" s="103" t="s">
        <v>5924</v>
      </c>
      <c r="G94" s="109" t="s">
        <v>5930</v>
      </c>
      <c r="H94" s="104" t="s">
        <v>74</v>
      </c>
      <c r="I94" s="103" t="s">
        <v>5621</v>
      </c>
      <c r="J94" s="108">
        <v>2004967.7419354839</v>
      </c>
      <c r="K94" s="106">
        <f t="shared" si="2"/>
        <v>0.19</v>
      </c>
      <c r="L94" s="107">
        <f t="shared" si="3"/>
        <v>2385911.6129032257</v>
      </c>
    </row>
    <row r="95" spans="1:12" x14ac:dyDescent="0.3">
      <c r="A95" s="109" t="s">
        <v>5992</v>
      </c>
      <c r="B95" s="103" t="s">
        <v>5874</v>
      </c>
      <c r="C95" s="103" t="s">
        <v>5916</v>
      </c>
      <c r="D95" s="103" t="s">
        <v>5987</v>
      </c>
      <c r="E95" s="109" t="s">
        <v>5959</v>
      </c>
      <c r="F95" s="103" t="s">
        <v>5924</v>
      </c>
      <c r="G95" s="109" t="s">
        <v>5930</v>
      </c>
      <c r="H95" s="104" t="s">
        <v>74</v>
      </c>
      <c r="I95" s="103" t="s">
        <v>5623</v>
      </c>
      <c r="J95" s="108">
        <v>37593212.903225802</v>
      </c>
      <c r="K95" s="106">
        <f t="shared" si="2"/>
        <v>0.19</v>
      </c>
      <c r="L95" s="107">
        <f t="shared" si="3"/>
        <v>44735923.354838707</v>
      </c>
    </row>
    <row r="96" spans="1:12" ht="26" x14ac:dyDescent="0.3">
      <c r="A96" s="109" t="s">
        <v>5993</v>
      </c>
      <c r="B96" s="103" t="s">
        <v>5874</v>
      </c>
      <c r="C96" s="103" t="s">
        <v>5994</v>
      </c>
      <c r="D96" s="103" t="s">
        <v>5995</v>
      </c>
      <c r="E96" s="109" t="s">
        <v>5996</v>
      </c>
      <c r="F96" s="103" t="s">
        <v>5919</v>
      </c>
      <c r="G96" s="109" t="s">
        <v>5920</v>
      </c>
      <c r="H96" s="104" t="s">
        <v>74</v>
      </c>
      <c r="I96" s="103" t="s">
        <v>5619</v>
      </c>
      <c r="J96" s="108">
        <v>35767.741935483871</v>
      </c>
      <c r="K96" s="106">
        <f t="shared" si="2"/>
        <v>0.19</v>
      </c>
      <c r="L96" s="107">
        <f t="shared" si="3"/>
        <v>42563.612903225803</v>
      </c>
    </row>
    <row r="97" spans="1:12" ht="26" x14ac:dyDescent="0.3">
      <c r="A97" s="109" t="s">
        <v>5997</v>
      </c>
      <c r="B97" s="103" t="s">
        <v>5874</v>
      </c>
      <c r="C97" s="103" t="s">
        <v>5994</v>
      </c>
      <c r="D97" s="103" t="s">
        <v>5995</v>
      </c>
      <c r="E97" s="109" t="s">
        <v>5996</v>
      </c>
      <c r="F97" s="103" t="s">
        <v>5919</v>
      </c>
      <c r="G97" s="109" t="s">
        <v>5920</v>
      </c>
      <c r="H97" s="104" t="s">
        <v>74</v>
      </c>
      <c r="I97" s="103" t="s">
        <v>5621</v>
      </c>
      <c r="J97" s="108">
        <v>28606.451612903224</v>
      </c>
      <c r="K97" s="106">
        <f t="shared" si="2"/>
        <v>0.19</v>
      </c>
      <c r="L97" s="107">
        <f t="shared" si="3"/>
        <v>34041.677419354834</v>
      </c>
    </row>
    <row r="98" spans="1:12" ht="26" x14ac:dyDescent="0.3">
      <c r="A98" s="109" t="s">
        <v>5998</v>
      </c>
      <c r="B98" s="103" t="s">
        <v>5874</v>
      </c>
      <c r="C98" s="103" t="s">
        <v>5994</v>
      </c>
      <c r="D98" s="103" t="s">
        <v>5995</v>
      </c>
      <c r="E98" s="109" t="s">
        <v>5996</v>
      </c>
      <c r="F98" s="103" t="s">
        <v>5919</v>
      </c>
      <c r="G98" s="109" t="s">
        <v>5920</v>
      </c>
      <c r="H98" s="104" t="s">
        <v>74</v>
      </c>
      <c r="I98" s="103" t="s">
        <v>5623</v>
      </c>
      <c r="J98" s="108">
        <v>536425.80645161285</v>
      </c>
      <c r="K98" s="106">
        <f t="shared" si="2"/>
        <v>0.19</v>
      </c>
      <c r="L98" s="107">
        <f t="shared" si="3"/>
        <v>638346.70967741928</v>
      </c>
    </row>
    <row r="99" spans="1:12" ht="26" x14ac:dyDescent="0.3">
      <c r="A99" s="109" t="s">
        <v>5999</v>
      </c>
      <c r="B99" s="103" t="s">
        <v>5874</v>
      </c>
      <c r="C99" s="103" t="s">
        <v>5994</v>
      </c>
      <c r="D99" s="103" t="s">
        <v>5995</v>
      </c>
      <c r="E99" s="109" t="s">
        <v>5996</v>
      </c>
      <c r="F99" s="103" t="s">
        <v>5924</v>
      </c>
      <c r="G99" s="109" t="s">
        <v>5920</v>
      </c>
      <c r="H99" s="104" t="s">
        <v>74</v>
      </c>
      <c r="I99" s="103" t="s">
        <v>5619</v>
      </c>
      <c r="J99" s="108">
        <v>536425.80645161285</v>
      </c>
      <c r="K99" s="106">
        <f t="shared" si="2"/>
        <v>0.19</v>
      </c>
      <c r="L99" s="107">
        <f t="shared" si="3"/>
        <v>638346.70967741928</v>
      </c>
    </row>
    <row r="100" spans="1:12" ht="26" x14ac:dyDescent="0.3">
      <c r="A100" s="109" t="s">
        <v>6000</v>
      </c>
      <c r="B100" s="103" t="s">
        <v>5874</v>
      </c>
      <c r="C100" s="103" t="s">
        <v>5994</v>
      </c>
      <c r="D100" s="103" t="s">
        <v>5995</v>
      </c>
      <c r="E100" s="109" t="s">
        <v>5996</v>
      </c>
      <c r="F100" s="103" t="s">
        <v>5924</v>
      </c>
      <c r="G100" s="109" t="s">
        <v>5920</v>
      </c>
      <c r="H100" s="104" t="s">
        <v>74</v>
      </c>
      <c r="I100" s="103" t="s">
        <v>5621</v>
      </c>
      <c r="J100" s="108">
        <v>536425.80645161285</v>
      </c>
      <c r="K100" s="106">
        <f t="shared" si="2"/>
        <v>0.19</v>
      </c>
      <c r="L100" s="107">
        <f t="shared" si="3"/>
        <v>638346.70967741928</v>
      </c>
    </row>
    <row r="101" spans="1:12" ht="26" x14ac:dyDescent="0.3">
      <c r="A101" s="109" t="s">
        <v>6001</v>
      </c>
      <c r="B101" s="103" t="s">
        <v>5874</v>
      </c>
      <c r="C101" s="103" t="s">
        <v>5994</v>
      </c>
      <c r="D101" s="103" t="s">
        <v>5995</v>
      </c>
      <c r="E101" s="109" t="s">
        <v>5996</v>
      </c>
      <c r="F101" s="103" t="s">
        <v>5924</v>
      </c>
      <c r="G101" s="109" t="s">
        <v>5920</v>
      </c>
      <c r="H101" s="104" t="s">
        <v>74</v>
      </c>
      <c r="I101" s="103" t="s">
        <v>5623</v>
      </c>
      <c r="J101" s="108">
        <v>536425.80645161285</v>
      </c>
      <c r="K101" s="106">
        <f t="shared" si="2"/>
        <v>0.19</v>
      </c>
      <c r="L101" s="107">
        <f t="shared" si="3"/>
        <v>638346.70967741928</v>
      </c>
    </row>
    <row r="102" spans="1:12" ht="26" x14ac:dyDescent="0.3">
      <c r="A102" s="109" t="s">
        <v>6002</v>
      </c>
      <c r="B102" s="103" t="s">
        <v>5874</v>
      </c>
      <c r="C102" s="103" t="s">
        <v>5994</v>
      </c>
      <c r="D102" s="103" t="s">
        <v>6003</v>
      </c>
      <c r="E102" s="109" t="s">
        <v>5996</v>
      </c>
      <c r="F102" s="103" t="s">
        <v>5919</v>
      </c>
      <c r="G102" s="109" t="s">
        <v>5920</v>
      </c>
      <c r="H102" s="104" t="s">
        <v>74</v>
      </c>
      <c r="I102" s="103" t="s">
        <v>5619</v>
      </c>
      <c r="J102" s="108">
        <v>536425.80645161285</v>
      </c>
      <c r="K102" s="106">
        <f t="shared" si="2"/>
        <v>0.19</v>
      </c>
      <c r="L102" s="107">
        <f t="shared" si="3"/>
        <v>638346.70967741928</v>
      </c>
    </row>
    <row r="103" spans="1:12" ht="26" x14ac:dyDescent="0.3">
      <c r="A103" s="109" t="s">
        <v>6004</v>
      </c>
      <c r="B103" s="103" t="s">
        <v>5874</v>
      </c>
      <c r="C103" s="103" t="s">
        <v>5994</v>
      </c>
      <c r="D103" s="103" t="s">
        <v>6003</v>
      </c>
      <c r="E103" s="109" t="s">
        <v>5996</v>
      </c>
      <c r="F103" s="103" t="s">
        <v>5919</v>
      </c>
      <c r="G103" s="109" t="s">
        <v>5920</v>
      </c>
      <c r="H103" s="104" t="s">
        <v>74</v>
      </c>
      <c r="I103" s="103" t="s">
        <v>5621</v>
      </c>
      <c r="J103" s="108">
        <v>429148.38709677418</v>
      </c>
      <c r="K103" s="106">
        <f t="shared" si="2"/>
        <v>0.19</v>
      </c>
      <c r="L103" s="107">
        <f t="shared" si="3"/>
        <v>510686.58064516127</v>
      </c>
    </row>
    <row r="104" spans="1:12" ht="26" x14ac:dyDescent="0.3">
      <c r="A104" s="109" t="s">
        <v>6005</v>
      </c>
      <c r="B104" s="103" t="s">
        <v>5874</v>
      </c>
      <c r="C104" s="103" t="s">
        <v>5994</v>
      </c>
      <c r="D104" s="103" t="s">
        <v>6003</v>
      </c>
      <c r="E104" s="109" t="s">
        <v>5996</v>
      </c>
      <c r="F104" s="103" t="s">
        <v>5919</v>
      </c>
      <c r="G104" s="109" t="s">
        <v>5920</v>
      </c>
      <c r="H104" s="104" t="s">
        <v>74</v>
      </c>
      <c r="I104" s="103" t="s">
        <v>5623</v>
      </c>
      <c r="J104" s="108">
        <v>658180.6451612903</v>
      </c>
      <c r="K104" s="106">
        <f t="shared" si="2"/>
        <v>0.19</v>
      </c>
      <c r="L104" s="107">
        <f t="shared" si="3"/>
        <v>783234.96774193551</v>
      </c>
    </row>
    <row r="105" spans="1:12" ht="26" x14ac:dyDescent="0.3">
      <c r="A105" s="109" t="s">
        <v>6006</v>
      </c>
      <c r="B105" s="103" t="s">
        <v>5874</v>
      </c>
      <c r="C105" s="103" t="s">
        <v>5994</v>
      </c>
      <c r="D105" s="103" t="s">
        <v>6003</v>
      </c>
      <c r="E105" s="109" t="s">
        <v>5996</v>
      </c>
      <c r="F105" s="103" t="s">
        <v>5924</v>
      </c>
      <c r="G105" s="109" t="s">
        <v>5920</v>
      </c>
      <c r="H105" s="104" t="s">
        <v>74</v>
      </c>
      <c r="I105" s="103" t="s">
        <v>5619</v>
      </c>
      <c r="J105" s="108">
        <v>70206.451612903227</v>
      </c>
      <c r="K105" s="106">
        <f t="shared" si="2"/>
        <v>0.19</v>
      </c>
      <c r="L105" s="107">
        <f t="shared" si="3"/>
        <v>83545.677419354848</v>
      </c>
    </row>
    <row r="106" spans="1:12" ht="26" x14ac:dyDescent="0.3">
      <c r="A106" s="109" t="s">
        <v>6007</v>
      </c>
      <c r="B106" s="103" t="s">
        <v>5874</v>
      </c>
      <c r="C106" s="103" t="s">
        <v>5994</v>
      </c>
      <c r="D106" s="103" t="s">
        <v>6003</v>
      </c>
      <c r="E106" s="109" t="s">
        <v>5996</v>
      </c>
      <c r="F106" s="103" t="s">
        <v>5924</v>
      </c>
      <c r="G106" s="109" t="s">
        <v>5920</v>
      </c>
      <c r="H106" s="104" t="s">
        <v>74</v>
      </c>
      <c r="I106" s="103" t="s">
        <v>5621</v>
      </c>
      <c r="J106" s="108">
        <v>56167.741935483871</v>
      </c>
      <c r="K106" s="106">
        <f t="shared" si="2"/>
        <v>0.19</v>
      </c>
      <c r="L106" s="107">
        <f t="shared" si="3"/>
        <v>66839.612903225803</v>
      </c>
    </row>
    <row r="107" spans="1:12" ht="26" x14ac:dyDescent="0.3">
      <c r="A107" s="109" t="s">
        <v>6008</v>
      </c>
      <c r="B107" s="103" t="s">
        <v>5874</v>
      </c>
      <c r="C107" s="103" t="s">
        <v>5994</v>
      </c>
      <c r="D107" s="103" t="s">
        <v>6003</v>
      </c>
      <c r="E107" s="109" t="s">
        <v>5996</v>
      </c>
      <c r="F107" s="103" t="s">
        <v>5924</v>
      </c>
      <c r="G107" s="109" t="s">
        <v>5920</v>
      </c>
      <c r="H107" s="104" t="s">
        <v>74</v>
      </c>
      <c r="I107" s="103" t="s">
        <v>5623</v>
      </c>
      <c r="J107" s="108">
        <v>1053096.7741935484</v>
      </c>
      <c r="K107" s="106">
        <f t="shared" si="2"/>
        <v>0.19</v>
      </c>
      <c r="L107" s="107">
        <f t="shared" si="3"/>
        <v>1253185.1612903224</v>
      </c>
    </row>
    <row r="108" spans="1:12" ht="26" x14ac:dyDescent="0.3">
      <c r="A108" s="109" t="s">
        <v>6009</v>
      </c>
      <c r="B108" s="103" t="s">
        <v>5874</v>
      </c>
      <c r="C108" s="103" t="s">
        <v>5994</v>
      </c>
      <c r="D108" s="103" t="s">
        <v>6010</v>
      </c>
      <c r="E108" s="109" t="s">
        <v>5996</v>
      </c>
      <c r="F108" s="103" t="s">
        <v>5919</v>
      </c>
      <c r="G108" s="109" t="s">
        <v>5920</v>
      </c>
      <c r="H108" s="104" t="s">
        <v>74</v>
      </c>
      <c r="I108" s="103" t="s">
        <v>5619</v>
      </c>
      <c r="J108" s="108">
        <v>78193.548387096773</v>
      </c>
      <c r="K108" s="106">
        <f t="shared" si="2"/>
        <v>0.19</v>
      </c>
      <c r="L108" s="107">
        <f t="shared" si="3"/>
        <v>93050.322580645152</v>
      </c>
    </row>
    <row r="109" spans="1:12" ht="26" x14ac:dyDescent="0.3">
      <c r="A109" s="109" t="s">
        <v>6011</v>
      </c>
      <c r="B109" s="103" t="s">
        <v>5874</v>
      </c>
      <c r="C109" s="103" t="s">
        <v>5994</v>
      </c>
      <c r="D109" s="103" t="s">
        <v>6010</v>
      </c>
      <c r="E109" s="109" t="s">
        <v>5996</v>
      </c>
      <c r="F109" s="103" t="s">
        <v>5919</v>
      </c>
      <c r="G109" s="109" t="s">
        <v>5920</v>
      </c>
      <c r="H109" s="104" t="s">
        <v>74</v>
      </c>
      <c r="I109" s="103" t="s">
        <v>5621</v>
      </c>
      <c r="J109" s="108">
        <v>62554.838709677417</v>
      </c>
      <c r="K109" s="106">
        <f t="shared" si="2"/>
        <v>0.19</v>
      </c>
      <c r="L109" s="107">
        <f t="shared" si="3"/>
        <v>74440.258064516122</v>
      </c>
    </row>
    <row r="110" spans="1:12" ht="26" x14ac:dyDescent="0.3">
      <c r="A110" s="109" t="s">
        <v>6012</v>
      </c>
      <c r="B110" s="103" t="s">
        <v>5874</v>
      </c>
      <c r="C110" s="103" t="s">
        <v>5994</v>
      </c>
      <c r="D110" s="103" t="s">
        <v>6010</v>
      </c>
      <c r="E110" s="109" t="s">
        <v>5996</v>
      </c>
      <c r="F110" s="103" t="s">
        <v>5919</v>
      </c>
      <c r="G110" s="109" t="s">
        <v>5920</v>
      </c>
      <c r="H110" s="104" t="s">
        <v>74</v>
      </c>
      <c r="I110" s="103" t="s">
        <v>5623</v>
      </c>
      <c r="J110" s="108">
        <v>1172929.0322580645</v>
      </c>
      <c r="K110" s="106">
        <f t="shared" si="2"/>
        <v>0.19</v>
      </c>
      <c r="L110" s="107">
        <f t="shared" si="3"/>
        <v>1395785.5483870967</v>
      </c>
    </row>
    <row r="111" spans="1:12" ht="26" x14ac:dyDescent="0.3">
      <c r="A111" s="109" t="s">
        <v>6013</v>
      </c>
      <c r="B111" s="103" t="s">
        <v>5874</v>
      </c>
      <c r="C111" s="103" t="s">
        <v>5994</v>
      </c>
      <c r="D111" s="103" t="s">
        <v>6010</v>
      </c>
      <c r="E111" s="109" t="s">
        <v>5996</v>
      </c>
      <c r="F111" s="103" t="s">
        <v>5924</v>
      </c>
      <c r="G111" s="109" t="s">
        <v>5920</v>
      </c>
      <c r="H111" s="104" t="s">
        <v>74</v>
      </c>
      <c r="I111" s="103" t="s">
        <v>5619</v>
      </c>
      <c r="J111" s="108">
        <v>125109.67741935483</v>
      </c>
      <c r="K111" s="106">
        <f t="shared" si="2"/>
        <v>0.19</v>
      </c>
      <c r="L111" s="107">
        <f t="shared" si="3"/>
        <v>148880.51612903224</v>
      </c>
    </row>
    <row r="112" spans="1:12" ht="26" x14ac:dyDescent="0.3">
      <c r="A112" s="109" t="s">
        <v>6014</v>
      </c>
      <c r="B112" s="103" t="s">
        <v>5874</v>
      </c>
      <c r="C112" s="103" t="s">
        <v>5994</v>
      </c>
      <c r="D112" s="103" t="s">
        <v>6010</v>
      </c>
      <c r="E112" s="109" t="s">
        <v>5996</v>
      </c>
      <c r="F112" s="103" t="s">
        <v>5924</v>
      </c>
      <c r="G112" s="109" t="s">
        <v>5920</v>
      </c>
      <c r="H112" s="104" t="s">
        <v>74</v>
      </c>
      <c r="I112" s="103" t="s">
        <v>5621</v>
      </c>
      <c r="J112" s="108">
        <v>100090.32258064515</v>
      </c>
      <c r="K112" s="106">
        <f t="shared" si="2"/>
        <v>0.19</v>
      </c>
      <c r="L112" s="107">
        <f t="shared" si="3"/>
        <v>119107.48387096773</v>
      </c>
    </row>
    <row r="113" spans="1:12" ht="26" x14ac:dyDescent="0.3">
      <c r="A113" s="109" t="s">
        <v>6015</v>
      </c>
      <c r="B113" s="103" t="s">
        <v>5874</v>
      </c>
      <c r="C113" s="103" t="s">
        <v>5994</v>
      </c>
      <c r="D113" s="103" t="s">
        <v>6010</v>
      </c>
      <c r="E113" s="109" t="s">
        <v>5996</v>
      </c>
      <c r="F113" s="103" t="s">
        <v>5924</v>
      </c>
      <c r="G113" s="109" t="s">
        <v>5920</v>
      </c>
      <c r="H113" s="104" t="s">
        <v>74</v>
      </c>
      <c r="I113" s="103" t="s">
        <v>5623</v>
      </c>
      <c r="J113" s="108">
        <v>1876683.8709677418</v>
      </c>
      <c r="K113" s="106">
        <f t="shared" si="2"/>
        <v>0.19</v>
      </c>
      <c r="L113" s="107">
        <f t="shared" si="3"/>
        <v>2233253.8064516126</v>
      </c>
    </row>
    <row r="114" spans="1:12" ht="26" x14ac:dyDescent="0.3">
      <c r="A114" s="109" t="s">
        <v>6016</v>
      </c>
      <c r="B114" s="103" t="s">
        <v>5874</v>
      </c>
      <c r="C114" s="103" t="s">
        <v>5994</v>
      </c>
      <c r="D114" s="103" t="s">
        <v>6017</v>
      </c>
      <c r="E114" s="109" t="s">
        <v>5996</v>
      </c>
      <c r="F114" s="103" t="s">
        <v>5919</v>
      </c>
      <c r="G114" s="109" t="s">
        <v>5920</v>
      </c>
      <c r="H114" s="104" t="s">
        <v>74</v>
      </c>
      <c r="I114" s="103" t="s">
        <v>5619</v>
      </c>
      <c r="J114" s="108">
        <v>85780.645161290318</v>
      </c>
      <c r="K114" s="106">
        <f t="shared" si="2"/>
        <v>0.19</v>
      </c>
      <c r="L114" s="107">
        <f t="shared" si="3"/>
        <v>102078.96774193548</v>
      </c>
    </row>
    <row r="115" spans="1:12" ht="26" x14ac:dyDescent="0.3">
      <c r="A115" s="109" t="s">
        <v>6018</v>
      </c>
      <c r="B115" s="103" t="s">
        <v>5874</v>
      </c>
      <c r="C115" s="103" t="s">
        <v>5994</v>
      </c>
      <c r="D115" s="103" t="s">
        <v>6017</v>
      </c>
      <c r="E115" s="109" t="s">
        <v>5996</v>
      </c>
      <c r="F115" s="103" t="s">
        <v>5919</v>
      </c>
      <c r="G115" s="109" t="s">
        <v>5920</v>
      </c>
      <c r="H115" s="104" t="s">
        <v>74</v>
      </c>
      <c r="I115" s="103" t="s">
        <v>5621</v>
      </c>
      <c r="J115" s="108">
        <v>68619.354838709682</v>
      </c>
      <c r="K115" s="106">
        <f t="shared" si="2"/>
        <v>0.19</v>
      </c>
      <c r="L115" s="107">
        <f t="shared" si="3"/>
        <v>81657.032258064515</v>
      </c>
    </row>
    <row r="116" spans="1:12" ht="26" x14ac:dyDescent="0.3">
      <c r="A116" s="109" t="s">
        <v>6019</v>
      </c>
      <c r="B116" s="103" t="s">
        <v>5874</v>
      </c>
      <c r="C116" s="103" t="s">
        <v>5994</v>
      </c>
      <c r="D116" s="103" t="s">
        <v>6017</v>
      </c>
      <c r="E116" s="109" t="s">
        <v>5996</v>
      </c>
      <c r="F116" s="103" t="s">
        <v>5919</v>
      </c>
      <c r="G116" s="109" t="s">
        <v>5920</v>
      </c>
      <c r="H116" s="104" t="s">
        <v>74</v>
      </c>
      <c r="I116" s="103" t="s">
        <v>5623</v>
      </c>
      <c r="J116" s="108">
        <v>1286632.2580645161</v>
      </c>
      <c r="K116" s="106">
        <f t="shared" si="2"/>
        <v>0.19</v>
      </c>
      <c r="L116" s="107">
        <f t="shared" si="3"/>
        <v>1531092.3870967743</v>
      </c>
    </row>
    <row r="117" spans="1:12" ht="26" x14ac:dyDescent="0.3">
      <c r="A117" s="109" t="s">
        <v>6020</v>
      </c>
      <c r="B117" s="103" t="s">
        <v>5874</v>
      </c>
      <c r="C117" s="103" t="s">
        <v>5994</v>
      </c>
      <c r="D117" s="103" t="s">
        <v>6017</v>
      </c>
      <c r="E117" s="109" t="s">
        <v>5996</v>
      </c>
      <c r="F117" s="103" t="s">
        <v>5924</v>
      </c>
      <c r="G117" s="109" t="s">
        <v>5920</v>
      </c>
      <c r="H117" s="104" t="s">
        <v>74</v>
      </c>
      <c r="I117" s="103" t="s">
        <v>5619</v>
      </c>
      <c r="J117" s="108">
        <v>137238.70967741936</v>
      </c>
      <c r="K117" s="106">
        <f t="shared" si="2"/>
        <v>0.19</v>
      </c>
      <c r="L117" s="107">
        <f t="shared" si="3"/>
        <v>163314.06451612903</v>
      </c>
    </row>
    <row r="118" spans="1:12" ht="26" x14ac:dyDescent="0.3">
      <c r="A118" s="109" t="s">
        <v>6021</v>
      </c>
      <c r="B118" s="103" t="s">
        <v>5874</v>
      </c>
      <c r="C118" s="103" t="s">
        <v>5994</v>
      </c>
      <c r="D118" s="103" t="s">
        <v>6017</v>
      </c>
      <c r="E118" s="109" t="s">
        <v>5996</v>
      </c>
      <c r="F118" s="103" t="s">
        <v>5924</v>
      </c>
      <c r="G118" s="109" t="s">
        <v>5920</v>
      </c>
      <c r="H118" s="104" t="s">
        <v>74</v>
      </c>
      <c r="I118" s="103" t="s">
        <v>5621</v>
      </c>
      <c r="J118" s="108">
        <v>109793.54838709677</v>
      </c>
      <c r="K118" s="106">
        <f t="shared" si="2"/>
        <v>0.19</v>
      </c>
      <c r="L118" s="107">
        <f t="shared" si="3"/>
        <v>130654.32258064515</v>
      </c>
    </row>
    <row r="119" spans="1:12" ht="26" x14ac:dyDescent="0.3">
      <c r="A119" s="109" t="s">
        <v>6022</v>
      </c>
      <c r="B119" s="103" t="s">
        <v>5874</v>
      </c>
      <c r="C119" s="103" t="s">
        <v>5994</v>
      </c>
      <c r="D119" s="103" t="s">
        <v>6017</v>
      </c>
      <c r="E119" s="109" t="s">
        <v>5996</v>
      </c>
      <c r="F119" s="103" t="s">
        <v>5924</v>
      </c>
      <c r="G119" s="109" t="s">
        <v>5920</v>
      </c>
      <c r="H119" s="104" t="s">
        <v>74</v>
      </c>
      <c r="I119" s="103" t="s">
        <v>5623</v>
      </c>
      <c r="J119" s="108">
        <v>2058606.4516129033</v>
      </c>
      <c r="K119" s="106">
        <f t="shared" si="2"/>
        <v>0.19</v>
      </c>
      <c r="L119" s="107">
        <f t="shared" si="3"/>
        <v>2449741.6774193551</v>
      </c>
    </row>
    <row r="120" spans="1:12" ht="26" x14ac:dyDescent="0.3">
      <c r="A120" s="109" t="s">
        <v>6023</v>
      </c>
      <c r="B120" s="103" t="s">
        <v>5874</v>
      </c>
      <c r="C120" s="103" t="s">
        <v>5994</v>
      </c>
      <c r="D120" s="103" t="s">
        <v>6024</v>
      </c>
      <c r="E120" s="109" t="s">
        <v>5996</v>
      </c>
      <c r="F120" s="103" t="s">
        <v>5919</v>
      </c>
      <c r="G120" s="109" t="s">
        <v>5920</v>
      </c>
      <c r="H120" s="104" t="s">
        <v>74</v>
      </c>
      <c r="I120" s="103" t="s">
        <v>5619</v>
      </c>
      <c r="J120" s="108">
        <v>92619.354838709682</v>
      </c>
      <c r="K120" s="106">
        <f t="shared" si="2"/>
        <v>0.19</v>
      </c>
      <c r="L120" s="107">
        <f t="shared" si="3"/>
        <v>110217.03225806452</v>
      </c>
    </row>
    <row r="121" spans="1:12" ht="26" x14ac:dyDescent="0.3">
      <c r="A121" s="109" t="s">
        <v>6025</v>
      </c>
      <c r="B121" s="103" t="s">
        <v>5874</v>
      </c>
      <c r="C121" s="103" t="s">
        <v>5994</v>
      </c>
      <c r="D121" s="103" t="s">
        <v>6024</v>
      </c>
      <c r="E121" s="109" t="s">
        <v>5996</v>
      </c>
      <c r="F121" s="103" t="s">
        <v>5919</v>
      </c>
      <c r="G121" s="109" t="s">
        <v>5920</v>
      </c>
      <c r="H121" s="104" t="s">
        <v>74</v>
      </c>
      <c r="I121" s="103" t="s">
        <v>5621</v>
      </c>
      <c r="J121" s="108">
        <v>74090.322580645152</v>
      </c>
      <c r="K121" s="106">
        <f t="shared" si="2"/>
        <v>0.19</v>
      </c>
      <c r="L121" s="107">
        <f t="shared" si="3"/>
        <v>88167.483870967728</v>
      </c>
    </row>
    <row r="122" spans="1:12" ht="26" x14ac:dyDescent="0.3">
      <c r="A122" s="109" t="s">
        <v>6026</v>
      </c>
      <c r="B122" s="103" t="s">
        <v>5874</v>
      </c>
      <c r="C122" s="103" t="s">
        <v>5994</v>
      </c>
      <c r="D122" s="103" t="s">
        <v>6024</v>
      </c>
      <c r="E122" s="109" t="s">
        <v>5996</v>
      </c>
      <c r="F122" s="103" t="s">
        <v>5919</v>
      </c>
      <c r="G122" s="109" t="s">
        <v>5920</v>
      </c>
      <c r="H122" s="104" t="s">
        <v>74</v>
      </c>
      <c r="I122" s="103" t="s">
        <v>5623</v>
      </c>
      <c r="J122" s="108">
        <v>1389225.8064516129</v>
      </c>
      <c r="K122" s="106">
        <f t="shared" si="2"/>
        <v>0.19</v>
      </c>
      <c r="L122" s="107">
        <f t="shared" si="3"/>
        <v>1653178.7096774192</v>
      </c>
    </row>
    <row r="123" spans="1:12" ht="26" x14ac:dyDescent="0.3">
      <c r="A123" s="109" t="s">
        <v>6027</v>
      </c>
      <c r="B123" s="103" t="s">
        <v>5874</v>
      </c>
      <c r="C123" s="103" t="s">
        <v>5994</v>
      </c>
      <c r="D123" s="103" t="s">
        <v>6024</v>
      </c>
      <c r="E123" s="109" t="s">
        <v>5996</v>
      </c>
      <c r="F123" s="103" t="s">
        <v>5924</v>
      </c>
      <c r="G123" s="109" t="s">
        <v>5920</v>
      </c>
      <c r="H123" s="104" t="s">
        <v>74</v>
      </c>
      <c r="I123" s="103" t="s">
        <v>5619</v>
      </c>
      <c r="J123" s="108">
        <v>148180.6451612903</v>
      </c>
      <c r="K123" s="106">
        <f t="shared" si="2"/>
        <v>0.19</v>
      </c>
      <c r="L123" s="107">
        <f t="shared" si="3"/>
        <v>176334.96774193546</v>
      </c>
    </row>
    <row r="124" spans="1:12" ht="26" x14ac:dyDescent="0.3">
      <c r="A124" s="109" t="s">
        <v>6028</v>
      </c>
      <c r="B124" s="103" t="s">
        <v>5874</v>
      </c>
      <c r="C124" s="103" t="s">
        <v>5994</v>
      </c>
      <c r="D124" s="103" t="s">
        <v>6024</v>
      </c>
      <c r="E124" s="109" t="s">
        <v>5996</v>
      </c>
      <c r="F124" s="103" t="s">
        <v>5924</v>
      </c>
      <c r="G124" s="109" t="s">
        <v>5920</v>
      </c>
      <c r="H124" s="104" t="s">
        <v>74</v>
      </c>
      <c r="I124" s="103" t="s">
        <v>5621</v>
      </c>
      <c r="J124" s="108">
        <v>118541.93548387097</v>
      </c>
      <c r="K124" s="106">
        <f t="shared" si="2"/>
        <v>0.19</v>
      </c>
      <c r="L124" s="107">
        <f t="shared" si="3"/>
        <v>141064.90322580645</v>
      </c>
    </row>
    <row r="125" spans="1:12" ht="26" x14ac:dyDescent="0.3">
      <c r="A125" s="109" t="s">
        <v>6029</v>
      </c>
      <c r="B125" s="103" t="s">
        <v>5874</v>
      </c>
      <c r="C125" s="103" t="s">
        <v>5994</v>
      </c>
      <c r="D125" s="103" t="s">
        <v>6024</v>
      </c>
      <c r="E125" s="109" t="s">
        <v>5996</v>
      </c>
      <c r="F125" s="103" t="s">
        <v>5924</v>
      </c>
      <c r="G125" s="109" t="s">
        <v>5920</v>
      </c>
      <c r="H125" s="104" t="s">
        <v>74</v>
      </c>
      <c r="I125" s="103" t="s">
        <v>5623</v>
      </c>
      <c r="J125" s="108">
        <v>2222761.2903225804</v>
      </c>
      <c r="K125" s="106">
        <f t="shared" si="2"/>
        <v>0.19</v>
      </c>
      <c r="L125" s="107">
        <f t="shared" si="3"/>
        <v>2645085.9354838706</v>
      </c>
    </row>
    <row r="126" spans="1:12" ht="26" x14ac:dyDescent="0.3">
      <c r="A126" s="109" t="s">
        <v>6030</v>
      </c>
      <c r="B126" s="103" t="s">
        <v>5874</v>
      </c>
      <c r="C126" s="103" t="s">
        <v>5994</v>
      </c>
      <c r="D126" s="103" t="s">
        <v>6031</v>
      </c>
      <c r="E126" s="109" t="s">
        <v>5996</v>
      </c>
      <c r="F126" s="103" t="s">
        <v>5919</v>
      </c>
      <c r="G126" s="109" t="s">
        <v>5930</v>
      </c>
      <c r="H126" s="104" t="s">
        <v>74</v>
      </c>
      <c r="I126" s="103" t="s">
        <v>5619</v>
      </c>
      <c r="J126" s="108">
        <v>40567.741935483871</v>
      </c>
      <c r="K126" s="106">
        <f t="shared" si="2"/>
        <v>0.19</v>
      </c>
      <c r="L126" s="107">
        <f t="shared" si="3"/>
        <v>48275.612903225803</v>
      </c>
    </row>
    <row r="127" spans="1:12" ht="26" x14ac:dyDescent="0.3">
      <c r="A127" s="109" t="s">
        <v>6032</v>
      </c>
      <c r="B127" s="103" t="s">
        <v>5874</v>
      </c>
      <c r="C127" s="103" t="s">
        <v>5994</v>
      </c>
      <c r="D127" s="103" t="s">
        <v>6031</v>
      </c>
      <c r="E127" s="109" t="s">
        <v>5996</v>
      </c>
      <c r="F127" s="103" t="s">
        <v>5919</v>
      </c>
      <c r="G127" s="109" t="s">
        <v>5930</v>
      </c>
      <c r="H127" s="104" t="s">
        <v>74</v>
      </c>
      <c r="I127" s="103" t="s">
        <v>5621</v>
      </c>
      <c r="J127" s="108">
        <v>32464.516129032258</v>
      </c>
      <c r="K127" s="106">
        <f t="shared" si="2"/>
        <v>0.19</v>
      </c>
      <c r="L127" s="107">
        <f t="shared" si="3"/>
        <v>38632.774193548386</v>
      </c>
    </row>
    <row r="128" spans="1:12" ht="26" x14ac:dyDescent="0.3">
      <c r="A128" s="109" t="s">
        <v>6033</v>
      </c>
      <c r="B128" s="103" t="s">
        <v>5874</v>
      </c>
      <c r="C128" s="103" t="s">
        <v>5994</v>
      </c>
      <c r="D128" s="103" t="s">
        <v>6031</v>
      </c>
      <c r="E128" s="109" t="s">
        <v>5996</v>
      </c>
      <c r="F128" s="103" t="s">
        <v>5919</v>
      </c>
      <c r="G128" s="109" t="s">
        <v>5930</v>
      </c>
      <c r="H128" s="104" t="s">
        <v>74</v>
      </c>
      <c r="I128" s="103" t="s">
        <v>5623</v>
      </c>
      <c r="J128" s="108">
        <v>608593.54838709673</v>
      </c>
      <c r="K128" s="106">
        <f t="shared" si="2"/>
        <v>0.19</v>
      </c>
      <c r="L128" s="107">
        <f t="shared" si="3"/>
        <v>724226.32258064509</v>
      </c>
    </row>
    <row r="129" spans="1:12" ht="26" x14ac:dyDescent="0.3">
      <c r="A129" s="109" t="s">
        <v>6034</v>
      </c>
      <c r="B129" s="103" t="s">
        <v>5874</v>
      </c>
      <c r="C129" s="103" t="s">
        <v>5994</v>
      </c>
      <c r="D129" s="103" t="s">
        <v>6031</v>
      </c>
      <c r="E129" s="109" t="s">
        <v>5996</v>
      </c>
      <c r="F129" s="103" t="s">
        <v>5924</v>
      </c>
      <c r="G129" s="109" t="s">
        <v>5930</v>
      </c>
      <c r="H129" s="104" t="s">
        <v>74</v>
      </c>
      <c r="I129" s="103" t="s">
        <v>5619</v>
      </c>
      <c r="J129" s="108">
        <v>64916.129032258061</v>
      </c>
      <c r="K129" s="106">
        <f t="shared" si="2"/>
        <v>0.19</v>
      </c>
      <c r="L129" s="107">
        <f t="shared" si="3"/>
        <v>77250.193548387091</v>
      </c>
    </row>
    <row r="130" spans="1:12" ht="26" x14ac:dyDescent="0.3">
      <c r="A130" s="109" t="s">
        <v>6035</v>
      </c>
      <c r="B130" s="103" t="s">
        <v>5874</v>
      </c>
      <c r="C130" s="103" t="s">
        <v>5994</v>
      </c>
      <c r="D130" s="103" t="s">
        <v>6031</v>
      </c>
      <c r="E130" s="109" t="s">
        <v>5996</v>
      </c>
      <c r="F130" s="103" t="s">
        <v>5924</v>
      </c>
      <c r="G130" s="109" t="s">
        <v>5930</v>
      </c>
      <c r="H130" s="104" t="s">
        <v>74</v>
      </c>
      <c r="I130" s="103" t="s">
        <v>5621</v>
      </c>
      <c r="J130" s="108">
        <v>51935.483870967742</v>
      </c>
      <c r="K130" s="106">
        <f t="shared" si="2"/>
        <v>0.19</v>
      </c>
      <c r="L130" s="107">
        <f t="shared" si="3"/>
        <v>61803.225806451614</v>
      </c>
    </row>
    <row r="131" spans="1:12" ht="26" x14ac:dyDescent="0.3">
      <c r="A131" s="109" t="s">
        <v>6036</v>
      </c>
      <c r="B131" s="103" t="s">
        <v>5874</v>
      </c>
      <c r="C131" s="103" t="s">
        <v>5994</v>
      </c>
      <c r="D131" s="103" t="s">
        <v>6031</v>
      </c>
      <c r="E131" s="109" t="s">
        <v>5996</v>
      </c>
      <c r="F131" s="103" t="s">
        <v>5924</v>
      </c>
      <c r="G131" s="109" t="s">
        <v>5930</v>
      </c>
      <c r="H131" s="104" t="s">
        <v>74</v>
      </c>
      <c r="I131" s="103" t="s">
        <v>5623</v>
      </c>
      <c r="J131" s="108">
        <v>973754.83870967734</v>
      </c>
      <c r="K131" s="106">
        <f t="shared" si="2"/>
        <v>0.19</v>
      </c>
      <c r="L131" s="107">
        <f t="shared" si="3"/>
        <v>1158768.2580645161</v>
      </c>
    </row>
    <row r="132" spans="1:12" ht="26" x14ac:dyDescent="0.3">
      <c r="A132" s="109" t="s">
        <v>6037</v>
      </c>
      <c r="B132" s="103" t="s">
        <v>5874</v>
      </c>
      <c r="C132" s="103" t="s">
        <v>5994</v>
      </c>
      <c r="D132" s="103" t="s">
        <v>6038</v>
      </c>
      <c r="E132" s="109" t="s">
        <v>5996</v>
      </c>
      <c r="F132" s="103" t="s">
        <v>5919</v>
      </c>
      <c r="G132" s="109" t="s">
        <v>5930</v>
      </c>
      <c r="H132" s="104" t="s">
        <v>74</v>
      </c>
      <c r="I132" s="103" t="s">
        <v>5619</v>
      </c>
      <c r="J132" s="108">
        <v>88696.774193548379</v>
      </c>
      <c r="K132" s="106">
        <f t="shared" si="2"/>
        <v>0.19</v>
      </c>
      <c r="L132" s="107">
        <f t="shared" si="3"/>
        <v>105549.16129032258</v>
      </c>
    </row>
    <row r="133" spans="1:12" ht="26" x14ac:dyDescent="0.3">
      <c r="A133" s="109" t="s">
        <v>6039</v>
      </c>
      <c r="B133" s="103" t="s">
        <v>5874</v>
      </c>
      <c r="C133" s="103" t="s">
        <v>5994</v>
      </c>
      <c r="D133" s="103" t="s">
        <v>6038</v>
      </c>
      <c r="E133" s="109" t="s">
        <v>5996</v>
      </c>
      <c r="F133" s="103" t="s">
        <v>5919</v>
      </c>
      <c r="G133" s="109" t="s">
        <v>5930</v>
      </c>
      <c r="H133" s="104" t="s">
        <v>74</v>
      </c>
      <c r="I133" s="103" t="s">
        <v>5621</v>
      </c>
      <c r="J133" s="108">
        <v>70954.838709677424</v>
      </c>
      <c r="K133" s="106">
        <f t="shared" si="2"/>
        <v>0.19</v>
      </c>
      <c r="L133" s="107">
        <f t="shared" si="3"/>
        <v>84436.258064516136</v>
      </c>
    </row>
    <row r="134" spans="1:12" ht="26" x14ac:dyDescent="0.3">
      <c r="A134" s="109" t="s">
        <v>6040</v>
      </c>
      <c r="B134" s="103" t="s">
        <v>5874</v>
      </c>
      <c r="C134" s="103" t="s">
        <v>5994</v>
      </c>
      <c r="D134" s="103" t="s">
        <v>6038</v>
      </c>
      <c r="E134" s="109" t="s">
        <v>5996</v>
      </c>
      <c r="F134" s="103" t="s">
        <v>5919</v>
      </c>
      <c r="G134" s="109" t="s">
        <v>5930</v>
      </c>
      <c r="H134" s="104" t="s">
        <v>74</v>
      </c>
      <c r="I134" s="103" t="s">
        <v>5623</v>
      </c>
      <c r="J134" s="108">
        <v>1330503.2258064516</v>
      </c>
      <c r="K134" s="106">
        <f t="shared" si="2"/>
        <v>0.19</v>
      </c>
      <c r="L134" s="107">
        <f t="shared" si="3"/>
        <v>1583298.8387096776</v>
      </c>
    </row>
    <row r="135" spans="1:12" ht="26" x14ac:dyDescent="0.3">
      <c r="A135" s="109" t="s">
        <v>6041</v>
      </c>
      <c r="B135" s="103" t="s">
        <v>5874</v>
      </c>
      <c r="C135" s="103" t="s">
        <v>5994</v>
      </c>
      <c r="D135" s="103" t="s">
        <v>6038</v>
      </c>
      <c r="E135" s="109" t="s">
        <v>5996</v>
      </c>
      <c r="F135" s="103" t="s">
        <v>5924</v>
      </c>
      <c r="G135" s="109" t="s">
        <v>5930</v>
      </c>
      <c r="H135" s="104" t="s">
        <v>74</v>
      </c>
      <c r="I135" s="103" t="s">
        <v>5619</v>
      </c>
      <c r="J135" s="108">
        <v>141922.58064516127</v>
      </c>
      <c r="K135" s="106">
        <f t="shared" si="2"/>
        <v>0.19</v>
      </c>
      <c r="L135" s="107">
        <f t="shared" si="3"/>
        <v>168887.87096774191</v>
      </c>
    </row>
    <row r="136" spans="1:12" ht="26" x14ac:dyDescent="0.3">
      <c r="A136" s="109" t="s">
        <v>6042</v>
      </c>
      <c r="B136" s="103" t="s">
        <v>5874</v>
      </c>
      <c r="C136" s="103" t="s">
        <v>5994</v>
      </c>
      <c r="D136" s="103" t="s">
        <v>6038</v>
      </c>
      <c r="E136" s="109" t="s">
        <v>5996</v>
      </c>
      <c r="F136" s="103" t="s">
        <v>5924</v>
      </c>
      <c r="G136" s="109" t="s">
        <v>5930</v>
      </c>
      <c r="H136" s="104" t="s">
        <v>74</v>
      </c>
      <c r="I136" s="103" t="s">
        <v>5621</v>
      </c>
      <c r="J136" s="108">
        <v>113535.48387096774</v>
      </c>
      <c r="K136" s="106">
        <f t="shared" si="2"/>
        <v>0.19</v>
      </c>
      <c r="L136" s="107">
        <f t="shared" si="3"/>
        <v>135107.22580645161</v>
      </c>
    </row>
    <row r="137" spans="1:12" ht="26" x14ac:dyDescent="0.3">
      <c r="A137" s="109" t="s">
        <v>6043</v>
      </c>
      <c r="B137" s="103" t="s">
        <v>5874</v>
      </c>
      <c r="C137" s="103" t="s">
        <v>5994</v>
      </c>
      <c r="D137" s="103" t="s">
        <v>6038</v>
      </c>
      <c r="E137" s="109" t="s">
        <v>5996</v>
      </c>
      <c r="F137" s="103" t="s">
        <v>5924</v>
      </c>
      <c r="G137" s="109" t="s">
        <v>5930</v>
      </c>
      <c r="H137" s="104" t="s">
        <v>74</v>
      </c>
      <c r="I137" s="103" t="s">
        <v>5623</v>
      </c>
      <c r="J137" s="108">
        <v>2128812.9032258065</v>
      </c>
      <c r="K137" s="106">
        <f t="shared" si="2"/>
        <v>0.19</v>
      </c>
      <c r="L137" s="107">
        <f t="shared" si="3"/>
        <v>2533287.3548387098</v>
      </c>
    </row>
    <row r="138" spans="1:12" ht="26" x14ac:dyDescent="0.3">
      <c r="A138" s="109" t="s">
        <v>6044</v>
      </c>
      <c r="B138" s="103" t="s">
        <v>5874</v>
      </c>
      <c r="C138" s="103" t="s">
        <v>5994</v>
      </c>
      <c r="D138" s="103" t="s">
        <v>6010</v>
      </c>
      <c r="E138" s="109" t="s">
        <v>5996</v>
      </c>
      <c r="F138" s="103" t="s">
        <v>5919</v>
      </c>
      <c r="G138" s="109" t="s">
        <v>5930</v>
      </c>
      <c r="H138" s="104" t="s">
        <v>74</v>
      </c>
      <c r="I138" s="103" t="s">
        <v>5619</v>
      </c>
      <c r="J138" s="108">
        <v>134296.77419354839</v>
      </c>
      <c r="K138" s="106">
        <f t="shared" ref="K138:K201" si="4">$K$7</f>
        <v>0.19</v>
      </c>
      <c r="L138" s="107">
        <f t="shared" ref="L138:L201" si="5">(J138*K138)+J138</f>
        <v>159813.16129032261</v>
      </c>
    </row>
    <row r="139" spans="1:12" ht="26" x14ac:dyDescent="0.3">
      <c r="A139" s="109" t="s">
        <v>6045</v>
      </c>
      <c r="B139" s="103" t="s">
        <v>5874</v>
      </c>
      <c r="C139" s="103" t="s">
        <v>5994</v>
      </c>
      <c r="D139" s="103" t="s">
        <v>6010</v>
      </c>
      <c r="E139" s="109" t="s">
        <v>5996</v>
      </c>
      <c r="F139" s="103" t="s">
        <v>5919</v>
      </c>
      <c r="G139" s="109" t="s">
        <v>5930</v>
      </c>
      <c r="H139" s="104" t="s">
        <v>74</v>
      </c>
      <c r="I139" s="103" t="s">
        <v>5621</v>
      </c>
      <c r="J139" s="108">
        <v>107432.25806451612</v>
      </c>
      <c r="K139" s="106">
        <f t="shared" si="4"/>
        <v>0.19</v>
      </c>
      <c r="L139" s="107">
        <f t="shared" si="5"/>
        <v>127844.38709677418</v>
      </c>
    </row>
    <row r="140" spans="1:12" ht="26" x14ac:dyDescent="0.3">
      <c r="A140" s="109" t="s">
        <v>6046</v>
      </c>
      <c r="B140" s="103" t="s">
        <v>5874</v>
      </c>
      <c r="C140" s="103" t="s">
        <v>5994</v>
      </c>
      <c r="D140" s="103" t="s">
        <v>6010</v>
      </c>
      <c r="E140" s="109" t="s">
        <v>5996</v>
      </c>
      <c r="F140" s="103" t="s">
        <v>5919</v>
      </c>
      <c r="G140" s="109" t="s">
        <v>5930</v>
      </c>
      <c r="H140" s="104" t="s">
        <v>74</v>
      </c>
      <c r="I140" s="103" t="s">
        <v>5623</v>
      </c>
      <c r="J140" s="108">
        <v>2014464.5161290322</v>
      </c>
      <c r="K140" s="106">
        <f t="shared" si="4"/>
        <v>0.19</v>
      </c>
      <c r="L140" s="107">
        <f t="shared" si="5"/>
        <v>2397212.7741935486</v>
      </c>
    </row>
    <row r="141" spans="1:12" ht="26" x14ac:dyDescent="0.3">
      <c r="A141" s="109" t="s">
        <v>6047</v>
      </c>
      <c r="B141" s="103" t="s">
        <v>5874</v>
      </c>
      <c r="C141" s="103" t="s">
        <v>5994</v>
      </c>
      <c r="D141" s="103" t="s">
        <v>6010</v>
      </c>
      <c r="E141" s="109" t="s">
        <v>5996</v>
      </c>
      <c r="F141" s="103" t="s">
        <v>5924</v>
      </c>
      <c r="G141" s="109" t="s">
        <v>5930</v>
      </c>
      <c r="H141" s="104" t="s">
        <v>74</v>
      </c>
      <c r="I141" s="103" t="s">
        <v>5619</v>
      </c>
      <c r="J141" s="108">
        <v>214877.4193548387</v>
      </c>
      <c r="K141" s="106">
        <f t="shared" si="4"/>
        <v>0.19</v>
      </c>
      <c r="L141" s="107">
        <f t="shared" si="5"/>
        <v>255704.12903225806</v>
      </c>
    </row>
    <row r="142" spans="1:12" ht="26" x14ac:dyDescent="0.3">
      <c r="A142" s="109" t="s">
        <v>6048</v>
      </c>
      <c r="B142" s="103" t="s">
        <v>5874</v>
      </c>
      <c r="C142" s="103" t="s">
        <v>5994</v>
      </c>
      <c r="D142" s="103" t="s">
        <v>6010</v>
      </c>
      <c r="E142" s="109" t="s">
        <v>5996</v>
      </c>
      <c r="F142" s="103" t="s">
        <v>5924</v>
      </c>
      <c r="G142" s="109" t="s">
        <v>5930</v>
      </c>
      <c r="H142" s="104" t="s">
        <v>74</v>
      </c>
      <c r="I142" s="103" t="s">
        <v>5621</v>
      </c>
      <c r="J142" s="108">
        <v>171896.77419354839</v>
      </c>
      <c r="K142" s="106">
        <f t="shared" si="4"/>
        <v>0.19</v>
      </c>
      <c r="L142" s="107">
        <f t="shared" si="5"/>
        <v>204557.16129032261</v>
      </c>
    </row>
    <row r="143" spans="1:12" ht="26" x14ac:dyDescent="0.3">
      <c r="A143" s="109" t="s">
        <v>6049</v>
      </c>
      <c r="B143" s="103" t="s">
        <v>5874</v>
      </c>
      <c r="C143" s="103" t="s">
        <v>5994</v>
      </c>
      <c r="D143" s="103" t="s">
        <v>6010</v>
      </c>
      <c r="E143" s="109" t="s">
        <v>5996</v>
      </c>
      <c r="F143" s="103" t="s">
        <v>5924</v>
      </c>
      <c r="G143" s="109" t="s">
        <v>5930</v>
      </c>
      <c r="H143" s="104" t="s">
        <v>74</v>
      </c>
      <c r="I143" s="103" t="s">
        <v>5623</v>
      </c>
      <c r="J143" s="108">
        <v>3223135.4838709678</v>
      </c>
      <c r="K143" s="106">
        <f t="shared" si="4"/>
        <v>0.19</v>
      </c>
      <c r="L143" s="107">
        <f t="shared" si="5"/>
        <v>3835531.2258064514</v>
      </c>
    </row>
    <row r="144" spans="1:12" ht="26" x14ac:dyDescent="0.3">
      <c r="A144" s="109" t="s">
        <v>6050</v>
      </c>
      <c r="B144" s="103" t="s">
        <v>5874</v>
      </c>
      <c r="C144" s="103" t="s">
        <v>5994</v>
      </c>
      <c r="D144" s="103" t="s">
        <v>6017</v>
      </c>
      <c r="E144" s="109" t="s">
        <v>5996</v>
      </c>
      <c r="F144" s="103" t="s">
        <v>5919</v>
      </c>
      <c r="G144" s="109" t="s">
        <v>5930</v>
      </c>
      <c r="H144" s="104" t="s">
        <v>74</v>
      </c>
      <c r="I144" s="103" t="s">
        <v>5619</v>
      </c>
      <c r="J144" s="108">
        <v>147329.03225806452</v>
      </c>
      <c r="K144" s="106">
        <f t="shared" si="4"/>
        <v>0.19</v>
      </c>
      <c r="L144" s="107">
        <f t="shared" si="5"/>
        <v>175321.54838709679</v>
      </c>
    </row>
    <row r="145" spans="1:12" ht="26" x14ac:dyDescent="0.3">
      <c r="A145" s="109" t="s">
        <v>6051</v>
      </c>
      <c r="B145" s="103" t="s">
        <v>5874</v>
      </c>
      <c r="C145" s="103" t="s">
        <v>5994</v>
      </c>
      <c r="D145" s="103" t="s">
        <v>6017</v>
      </c>
      <c r="E145" s="109" t="s">
        <v>5996</v>
      </c>
      <c r="F145" s="103" t="s">
        <v>5919</v>
      </c>
      <c r="G145" s="109" t="s">
        <v>5930</v>
      </c>
      <c r="H145" s="104" t="s">
        <v>74</v>
      </c>
      <c r="I145" s="103" t="s">
        <v>5621</v>
      </c>
      <c r="J145" s="108">
        <v>117870.96774193548</v>
      </c>
      <c r="K145" s="106">
        <f t="shared" si="4"/>
        <v>0.19</v>
      </c>
      <c r="L145" s="107">
        <f t="shared" si="5"/>
        <v>140266.45161290321</v>
      </c>
    </row>
    <row r="146" spans="1:12" ht="26" x14ac:dyDescent="0.3">
      <c r="A146" s="109" t="s">
        <v>6052</v>
      </c>
      <c r="B146" s="103" t="s">
        <v>5874</v>
      </c>
      <c r="C146" s="103" t="s">
        <v>5994</v>
      </c>
      <c r="D146" s="103" t="s">
        <v>6017</v>
      </c>
      <c r="E146" s="109" t="s">
        <v>5996</v>
      </c>
      <c r="F146" s="103" t="s">
        <v>5919</v>
      </c>
      <c r="G146" s="109" t="s">
        <v>5930</v>
      </c>
      <c r="H146" s="104" t="s">
        <v>74</v>
      </c>
      <c r="I146" s="103" t="s">
        <v>5623</v>
      </c>
      <c r="J146" s="108">
        <v>2210000</v>
      </c>
      <c r="K146" s="106">
        <f t="shared" si="4"/>
        <v>0.19</v>
      </c>
      <c r="L146" s="107">
        <f t="shared" si="5"/>
        <v>2629900</v>
      </c>
    </row>
    <row r="147" spans="1:12" ht="26" x14ac:dyDescent="0.3">
      <c r="A147" s="109" t="s">
        <v>6053</v>
      </c>
      <c r="B147" s="103" t="s">
        <v>5874</v>
      </c>
      <c r="C147" s="103" t="s">
        <v>5994</v>
      </c>
      <c r="D147" s="103" t="s">
        <v>6017</v>
      </c>
      <c r="E147" s="109" t="s">
        <v>5996</v>
      </c>
      <c r="F147" s="103" t="s">
        <v>5924</v>
      </c>
      <c r="G147" s="109" t="s">
        <v>5930</v>
      </c>
      <c r="H147" s="104" t="s">
        <v>74</v>
      </c>
      <c r="I147" s="103" t="s">
        <v>5619</v>
      </c>
      <c r="J147" s="108">
        <v>235729.03225806452</v>
      </c>
      <c r="K147" s="106">
        <f t="shared" si="4"/>
        <v>0.19</v>
      </c>
      <c r="L147" s="107">
        <f t="shared" si="5"/>
        <v>280517.54838709679</v>
      </c>
    </row>
    <row r="148" spans="1:12" ht="26" x14ac:dyDescent="0.3">
      <c r="A148" s="109" t="s">
        <v>6054</v>
      </c>
      <c r="B148" s="103" t="s">
        <v>5874</v>
      </c>
      <c r="C148" s="103" t="s">
        <v>5994</v>
      </c>
      <c r="D148" s="103" t="s">
        <v>6017</v>
      </c>
      <c r="E148" s="109" t="s">
        <v>5996</v>
      </c>
      <c r="F148" s="103" t="s">
        <v>5924</v>
      </c>
      <c r="G148" s="109" t="s">
        <v>5930</v>
      </c>
      <c r="H148" s="104" t="s">
        <v>74</v>
      </c>
      <c r="I148" s="103" t="s">
        <v>5621</v>
      </c>
      <c r="J148" s="108">
        <v>188593.54838709676</v>
      </c>
      <c r="K148" s="106">
        <f t="shared" si="4"/>
        <v>0.19</v>
      </c>
      <c r="L148" s="107">
        <f t="shared" si="5"/>
        <v>224426.32258064515</v>
      </c>
    </row>
    <row r="149" spans="1:12" ht="26" x14ac:dyDescent="0.3">
      <c r="A149" s="109" t="s">
        <v>6055</v>
      </c>
      <c r="B149" s="103" t="s">
        <v>5874</v>
      </c>
      <c r="C149" s="103" t="s">
        <v>5994</v>
      </c>
      <c r="D149" s="103" t="s">
        <v>6017</v>
      </c>
      <c r="E149" s="109" t="s">
        <v>5996</v>
      </c>
      <c r="F149" s="103" t="s">
        <v>5924</v>
      </c>
      <c r="G149" s="109" t="s">
        <v>5930</v>
      </c>
      <c r="H149" s="104" t="s">
        <v>74</v>
      </c>
      <c r="I149" s="103" t="s">
        <v>5623</v>
      </c>
      <c r="J149" s="108">
        <v>3536012.9032258065</v>
      </c>
      <c r="K149" s="106">
        <f t="shared" si="4"/>
        <v>0.19</v>
      </c>
      <c r="L149" s="107">
        <f t="shared" si="5"/>
        <v>4207855.3548387103</v>
      </c>
    </row>
    <row r="150" spans="1:12" ht="26" x14ac:dyDescent="0.3">
      <c r="A150" s="109" t="s">
        <v>6056</v>
      </c>
      <c r="B150" s="103" t="s">
        <v>5874</v>
      </c>
      <c r="C150" s="103" t="s">
        <v>5994</v>
      </c>
      <c r="D150" s="103" t="s">
        <v>6024</v>
      </c>
      <c r="E150" s="109" t="s">
        <v>5996</v>
      </c>
      <c r="F150" s="103" t="s">
        <v>5919</v>
      </c>
      <c r="G150" s="109" t="s">
        <v>5930</v>
      </c>
      <c r="H150" s="104" t="s">
        <v>74</v>
      </c>
      <c r="I150" s="103" t="s">
        <v>5619</v>
      </c>
      <c r="J150" s="108">
        <v>162232.25806451612</v>
      </c>
      <c r="K150" s="106">
        <f t="shared" si="4"/>
        <v>0.19</v>
      </c>
      <c r="L150" s="107">
        <f t="shared" si="5"/>
        <v>193056.38709677418</v>
      </c>
    </row>
    <row r="151" spans="1:12" ht="26" x14ac:dyDescent="0.3">
      <c r="A151" s="109" t="s">
        <v>6057</v>
      </c>
      <c r="B151" s="103" t="s">
        <v>5874</v>
      </c>
      <c r="C151" s="103" t="s">
        <v>5994</v>
      </c>
      <c r="D151" s="103" t="s">
        <v>6024</v>
      </c>
      <c r="E151" s="109" t="s">
        <v>5996</v>
      </c>
      <c r="F151" s="103" t="s">
        <v>5919</v>
      </c>
      <c r="G151" s="109" t="s">
        <v>5930</v>
      </c>
      <c r="H151" s="104" t="s">
        <v>74</v>
      </c>
      <c r="I151" s="103" t="s">
        <v>5621</v>
      </c>
      <c r="J151" s="108">
        <v>129780.64516129032</v>
      </c>
      <c r="K151" s="106">
        <f t="shared" si="4"/>
        <v>0.19</v>
      </c>
      <c r="L151" s="107">
        <f t="shared" si="5"/>
        <v>154438.96774193548</v>
      </c>
    </row>
    <row r="152" spans="1:12" ht="26" x14ac:dyDescent="0.3">
      <c r="A152" s="109" t="s">
        <v>6058</v>
      </c>
      <c r="B152" s="103" t="s">
        <v>5874</v>
      </c>
      <c r="C152" s="103" t="s">
        <v>5994</v>
      </c>
      <c r="D152" s="103" t="s">
        <v>6024</v>
      </c>
      <c r="E152" s="109" t="s">
        <v>5996</v>
      </c>
      <c r="F152" s="103" t="s">
        <v>5919</v>
      </c>
      <c r="G152" s="109" t="s">
        <v>5930</v>
      </c>
      <c r="H152" s="104" t="s">
        <v>74</v>
      </c>
      <c r="I152" s="103" t="s">
        <v>5623</v>
      </c>
      <c r="J152" s="108">
        <v>2433393.5483870967</v>
      </c>
      <c r="K152" s="106">
        <f t="shared" si="4"/>
        <v>0.19</v>
      </c>
      <c r="L152" s="107">
        <f t="shared" si="5"/>
        <v>2895738.3225806449</v>
      </c>
    </row>
    <row r="153" spans="1:12" ht="26" x14ac:dyDescent="0.3">
      <c r="A153" s="109" t="s">
        <v>6059</v>
      </c>
      <c r="B153" s="103" t="s">
        <v>5874</v>
      </c>
      <c r="C153" s="103" t="s">
        <v>5994</v>
      </c>
      <c r="D153" s="103" t="s">
        <v>6024</v>
      </c>
      <c r="E153" s="109" t="s">
        <v>5996</v>
      </c>
      <c r="F153" s="103" t="s">
        <v>5924</v>
      </c>
      <c r="G153" s="109" t="s">
        <v>5930</v>
      </c>
      <c r="H153" s="104" t="s">
        <v>74</v>
      </c>
      <c r="I153" s="103" t="s">
        <v>5619</v>
      </c>
      <c r="J153" s="108">
        <v>259561.29032258064</v>
      </c>
      <c r="K153" s="106">
        <f t="shared" si="4"/>
        <v>0.19</v>
      </c>
      <c r="L153" s="107">
        <f t="shared" si="5"/>
        <v>308877.93548387097</v>
      </c>
    </row>
    <row r="154" spans="1:12" ht="26" x14ac:dyDescent="0.3">
      <c r="A154" s="109" t="s">
        <v>6060</v>
      </c>
      <c r="B154" s="103" t="s">
        <v>5874</v>
      </c>
      <c r="C154" s="103" t="s">
        <v>5994</v>
      </c>
      <c r="D154" s="103" t="s">
        <v>6024</v>
      </c>
      <c r="E154" s="109" t="s">
        <v>5996</v>
      </c>
      <c r="F154" s="103" t="s">
        <v>5924</v>
      </c>
      <c r="G154" s="109" t="s">
        <v>5930</v>
      </c>
      <c r="H154" s="104" t="s">
        <v>74</v>
      </c>
      <c r="I154" s="103" t="s">
        <v>5621</v>
      </c>
      <c r="J154" s="108">
        <v>207651.61290322579</v>
      </c>
      <c r="K154" s="106">
        <f t="shared" si="4"/>
        <v>0.19</v>
      </c>
      <c r="L154" s="107">
        <f t="shared" si="5"/>
        <v>247105.4193548387</v>
      </c>
    </row>
    <row r="155" spans="1:12" ht="26" x14ac:dyDescent="0.3">
      <c r="A155" s="109" t="s">
        <v>6061</v>
      </c>
      <c r="B155" s="103" t="s">
        <v>5874</v>
      </c>
      <c r="C155" s="103" t="s">
        <v>5994</v>
      </c>
      <c r="D155" s="103" t="s">
        <v>6024</v>
      </c>
      <c r="E155" s="109" t="s">
        <v>5996</v>
      </c>
      <c r="F155" s="103" t="s">
        <v>5924</v>
      </c>
      <c r="G155" s="109" t="s">
        <v>5930</v>
      </c>
      <c r="H155" s="104" t="s">
        <v>74</v>
      </c>
      <c r="I155" s="103" t="s">
        <v>5623</v>
      </c>
      <c r="J155" s="108">
        <v>3893419.3548387093</v>
      </c>
      <c r="K155" s="106">
        <f t="shared" si="4"/>
        <v>0.19</v>
      </c>
      <c r="L155" s="107">
        <f t="shared" si="5"/>
        <v>4633169.0322580645</v>
      </c>
    </row>
    <row r="156" spans="1:12" ht="26" x14ac:dyDescent="0.3">
      <c r="A156" s="109" t="s">
        <v>6062</v>
      </c>
      <c r="B156" s="103" t="s">
        <v>5874</v>
      </c>
      <c r="C156" s="103" t="s">
        <v>5994</v>
      </c>
      <c r="D156" s="103" t="s">
        <v>6063</v>
      </c>
      <c r="E156" s="109" t="s">
        <v>5929</v>
      </c>
      <c r="F156" s="103" t="s">
        <v>5919</v>
      </c>
      <c r="G156" s="109" t="s">
        <v>5920</v>
      </c>
      <c r="H156" s="104" t="s">
        <v>74</v>
      </c>
      <c r="I156" s="103" t="s">
        <v>5619</v>
      </c>
      <c r="J156" s="108">
        <v>48012.903225806447</v>
      </c>
      <c r="K156" s="106">
        <f t="shared" si="4"/>
        <v>0.19</v>
      </c>
      <c r="L156" s="107">
        <f t="shared" si="5"/>
        <v>57135.354838709674</v>
      </c>
    </row>
    <row r="157" spans="1:12" ht="26" x14ac:dyDescent="0.3">
      <c r="A157" s="109" t="s">
        <v>6064</v>
      </c>
      <c r="B157" s="103" t="s">
        <v>5874</v>
      </c>
      <c r="C157" s="103" t="s">
        <v>5994</v>
      </c>
      <c r="D157" s="103" t="s">
        <v>6063</v>
      </c>
      <c r="E157" s="109" t="s">
        <v>5929</v>
      </c>
      <c r="F157" s="103" t="s">
        <v>5919</v>
      </c>
      <c r="G157" s="109" t="s">
        <v>5920</v>
      </c>
      <c r="H157" s="104" t="s">
        <v>74</v>
      </c>
      <c r="I157" s="103" t="s">
        <v>5621</v>
      </c>
      <c r="J157" s="108">
        <v>38412.903225806447</v>
      </c>
      <c r="K157" s="106">
        <f t="shared" si="4"/>
        <v>0.19</v>
      </c>
      <c r="L157" s="107">
        <f t="shared" si="5"/>
        <v>45711.354838709674</v>
      </c>
    </row>
    <row r="158" spans="1:12" ht="26" x14ac:dyDescent="0.3">
      <c r="A158" s="109" t="s">
        <v>6065</v>
      </c>
      <c r="B158" s="103" t="s">
        <v>5874</v>
      </c>
      <c r="C158" s="103" t="s">
        <v>5994</v>
      </c>
      <c r="D158" s="103" t="s">
        <v>6063</v>
      </c>
      <c r="E158" s="109" t="s">
        <v>5929</v>
      </c>
      <c r="F158" s="103" t="s">
        <v>5919</v>
      </c>
      <c r="G158" s="109" t="s">
        <v>5920</v>
      </c>
      <c r="H158" s="104" t="s">
        <v>74</v>
      </c>
      <c r="I158" s="103" t="s">
        <v>5623</v>
      </c>
      <c r="J158" s="108">
        <v>720206.45161290315</v>
      </c>
      <c r="K158" s="106">
        <f t="shared" si="4"/>
        <v>0.19</v>
      </c>
      <c r="L158" s="107">
        <f t="shared" si="5"/>
        <v>857045.67741935479</v>
      </c>
    </row>
    <row r="159" spans="1:12" ht="26" x14ac:dyDescent="0.3">
      <c r="A159" s="109" t="s">
        <v>6066</v>
      </c>
      <c r="B159" s="103" t="s">
        <v>5874</v>
      </c>
      <c r="C159" s="103" t="s">
        <v>5994</v>
      </c>
      <c r="D159" s="103" t="s">
        <v>6063</v>
      </c>
      <c r="E159" s="109" t="s">
        <v>5929</v>
      </c>
      <c r="F159" s="103" t="s">
        <v>5924</v>
      </c>
      <c r="G159" s="109" t="s">
        <v>5920</v>
      </c>
      <c r="H159" s="104" t="s">
        <v>74</v>
      </c>
      <c r="I159" s="103" t="s">
        <v>5619</v>
      </c>
      <c r="J159" s="108">
        <v>76825.806451612894</v>
      </c>
      <c r="K159" s="106">
        <f t="shared" si="4"/>
        <v>0.19</v>
      </c>
      <c r="L159" s="107">
        <f t="shared" si="5"/>
        <v>91422.709677419349</v>
      </c>
    </row>
    <row r="160" spans="1:12" ht="26" x14ac:dyDescent="0.3">
      <c r="A160" s="109" t="s">
        <v>6067</v>
      </c>
      <c r="B160" s="103" t="s">
        <v>5874</v>
      </c>
      <c r="C160" s="103" t="s">
        <v>5994</v>
      </c>
      <c r="D160" s="103" t="s">
        <v>6063</v>
      </c>
      <c r="E160" s="109" t="s">
        <v>5929</v>
      </c>
      <c r="F160" s="103" t="s">
        <v>5924</v>
      </c>
      <c r="G160" s="109" t="s">
        <v>5920</v>
      </c>
      <c r="H160" s="104" t="s">
        <v>74</v>
      </c>
      <c r="I160" s="103" t="s">
        <v>5621</v>
      </c>
      <c r="J160" s="108">
        <v>61458.06451612903</v>
      </c>
      <c r="K160" s="106">
        <f t="shared" si="4"/>
        <v>0.19</v>
      </c>
      <c r="L160" s="107">
        <f t="shared" si="5"/>
        <v>73135.096774193546</v>
      </c>
    </row>
    <row r="161" spans="1:12" ht="26" x14ac:dyDescent="0.3">
      <c r="A161" s="109" t="s">
        <v>6068</v>
      </c>
      <c r="B161" s="103" t="s">
        <v>5874</v>
      </c>
      <c r="C161" s="103" t="s">
        <v>5994</v>
      </c>
      <c r="D161" s="103" t="s">
        <v>6063</v>
      </c>
      <c r="E161" s="109" t="s">
        <v>5929</v>
      </c>
      <c r="F161" s="103" t="s">
        <v>5924</v>
      </c>
      <c r="G161" s="109" t="s">
        <v>5920</v>
      </c>
      <c r="H161" s="104" t="s">
        <v>74</v>
      </c>
      <c r="I161" s="103" t="s">
        <v>5623</v>
      </c>
      <c r="J161" s="108">
        <v>1152335.4838709678</v>
      </c>
      <c r="K161" s="106">
        <f t="shared" si="4"/>
        <v>0.19</v>
      </c>
      <c r="L161" s="107">
        <f t="shared" si="5"/>
        <v>1371279.2258064516</v>
      </c>
    </row>
    <row r="162" spans="1:12" ht="26" x14ac:dyDescent="0.3">
      <c r="A162" s="109" t="s">
        <v>6069</v>
      </c>
      <c r="B162" s="103" t="s">
        <v>5874</v>
      </c>
      <c r="C162" s="103" t="s">
        <v>5994</v>
      </c>
      <c r="D162" s="103" t="s">
        <v>6070</v>
      </c>
      <c r="E162" s="109" t="s">
        <v>5929</v>
      </c>
      <c r="F162" s="103" t="s">
        <v>5919</v>
      </c>
      <c r="G162" s="109" t="s">
        <v>5920</v>
      </c>
      <c r="H162" s="104" t="s">
        <v>74</v>
      </c>
      <c r="I162" s="103" t="s">
        <v>5619</v>
      </c>
      <c r="J162" s="108">
        <v>73587.096774193546</v>
      </c>
      <c r="K162" s="106">
        <f t="shared" si="4"/>
        <v>0.19</v>
      </c>
      <c r="L162" s="107">
        <f t="shared" si="5"/>
        <v>87568.645161290318</v>
      </c>
    </row>
    <row r="163" spans="1:12" ht="26" x14ac:dyDescent="0.3">
      <c r="A163" s="109" t="s">
        <v>6071</v>
      </c>
      <c r="B163" s="103" t="s">
        <v>5874</v>
      </c>
      <c r="C163" s="103" t="s">
        <v>5994</v>
      </c>
      <c r="D163" s="103" t="s">
        <v>6070</v>
      </c>
      <c r="E163" s="109" t="s">
        <v>5929</v>
      </c>
      <c r="F163" s="103" t="s">
        <v>5919</v>
      </c>
      <c r="G163" s="109" t="s">
        <v>5920</v>
      </c>
      <c r="H163" s="104" t="s">
        <v>74</v>
      </c>
      <c r="I163" s="103" t="s">
        <v>5621</v>
      </c>
      <c r="J163" s="108">
        <v>58864.516129032258</v>
      </c>
      <c r="K163" s="106">
        <f t="shared" si="4"/>
        <v>0.19</v>
      </c>
      <c r="L163" s="107">
        <f t="shared" si="5"/>
        <v>70048.774193548394</v>
      </c>
    </row>
    <row r="164" spans="1:12" ht="26" x14ac:dyDescent="0.3">
      <c r="A164" s="109" t="s">
        <v>6072</v>
      </c>
      <c r="B164" s="103" t="s">
        <v>5874</v>
      </c>
      <c r="C164" s="103" t="s">
        <v>5994</v>
      </c>
      <c r="D164" s="103" t="s">
        <v>6070</v>
      </c>
      <c r="E164" s="109" t="s">
        <v>5929</v>
      </c>
      <c r="F164" s="103" t="s">
        <v>5919</v>
      </c>
      <c r="G164" s="109" t="s">
        <v>5920</v>
      </c>
      <c r="H164" s="104" t="s">
        <v>74</v>
      </c>
      <c r="I164" s="103" t="s">
        <v>5623</v>
      </c>
      <c r="J164" s="108">
        <v>1103793.5483870967</v>
      </c>
      <c r="K164" s="106">
        <f t="shared" si="4"/>
        <v>0.19</v>
      </c>
      <c r="L164" s="107">
        <f t="shared" si="5"/>
        <v>1313514.3225806451</v>
      </c>
    </row>
    <row r="165" spans="1:12" ht="26" x14ac:dyDescent="0.3">
      <c r="A165" s="109" t="s">
        <v>6073</v>
      </c>
      <c r="B165" s="103" t="s">
        <v>5874</v>
      </c>
      <c r="C165" s="103" t="s">
        <v>5994</v>
      </c>
      <c r="D165" s="103" t="s">
        <v>6070</v>
      </c>
      <c r="E165" s="109" t="s">
        <v>5929</v>
      </c>
      <c r="F165" s="103" t="s">
        <v>5924</v>
      </c>
      <c r="G165" s="109" t="s">
        <v>5920</v>
      </c>
      <c r="H165" s="104" t="s">
        <v>74</v>
      </c>
      <c r="I165" s="103" t="s">
        <v>5619</v>
      </c>
      <c r="J165" s="108">
        <v>117741.93548387097</v>
      </c>
      <c r="K165" s="106">
        <f t="shared" si="4"/>
        <v>0.19</v>
      </c>
      <c r="L165" s="107">
        <f t="shared" si="5"/>
        <v>140112.90322580645</v>
      </c>
    </row>
    <row r="166" spans="1:12" ht="26" x14ac:dyDescent="0.3">
      <c r="A166" s="109" t="s">
        <v>6074</v>
      </c>
      <c r="B166" s="103" t="s">
        <v>5874</v>
      </c>
      <c r="C166" s="103" t="s">
        <v>5994</v>
      </c>
      <c r="D166" s="103" t="s">
        <v>6070</v>
      </c>
      <c r="E166" s="109" t="s">
        <v>5929</v>
      </c>
      <c r="F166" s="103" t="s">
        <v>5924</v>
      </c>
      <c r="G166" s="109" t="s">
        <v>5920</v>
      </c>
      <c r="H166" s="104" t="s">
        <v>74</v>
      </c>
      <c r="I166" s="103" t="s">
        <v>5621</v>
      </c>
      <c r="J166" s="108">
        <v>94193.548387096773</v>
      </c>
      <c r="K166" s="106">
        <f t="shared" si="4"/>
        <v>0.19</v>
      </c>
      <c r="L166" s="107">
        <f t="shared" si="5"/>
        <v>112090.32258064515</v>
      </c>
    </row>
    <row r="167" spans="1:12" ht="26" x14ac:dyDescent="0.3">
      <c r="A167" s="109" t="s">
        <v>6075</v>
      </c>
      <c r="B167" s="103" t="s">
        <v>5874</v>
      </c>
      <c r="C167" s="103" t="s">
        <v>5994</v>
      </c>
      <c r="D167" s="103" t="s">
        <v>6070</v>
      </c>
      <c r="E167" s="109" t="s">
        <v>5929</v>
      </c>
      <c r="F167" s="103" t="s">
        <v>5924</v>
      </c>
      <c r="G167" s="109" t="s">
        <v>5920</v>
      </c>
      <c r="H167" s="104" t="s">
        <v>74</v>
      </c>
      <c r="I167" s="103" t="s">
        <v>5623</v>
      </c>
      <c r="J167" s="108">
        <v>1766064.5161290322</v>
      </c>
      <c r="K167" s="106">
        <f t="shared" si="4"/>
        <v>0.19</v>
      </c>
      <c r="L167" s="107">
        <f t="shared" si="5"/>
        <v>2101616.7741935486</v>
      </c>
    </row>
    <row r="168" spans="1:12" ht="26" x14ac:dyDescent="0.3">
      <c r="A168" s="109" t="s">
        <v>6076</v>
      </c>
      <c r="B168" s="103" t="s">
        <v>5874</v>
      </c>
      <c r="C168" s="103" t="s">
        <v>5994</v>
      </c>
      <c r="D168" s="103" t="s">
        <v>6077</v>
      </c>
      <c r="E168" s="109" t="s">
        <v>5929</v>
      </c>
      <c r="F168" s="103" t="s">
        <v>5919</v>
      </c>
      <c r="G168" s="109" t="s">
        <v>5920</v>
      </c>
      <c r="H168" s="104" t="s">
        <v>74</v>
      </c>
      <c r="I168" s="103" t="s">
        <v>5619</v>
      </c>
      <c r="J168" s="108">
        <v>96412.903225806454</v>
      </c>
      <c r="K168" s="106">
        <f t="shared" si="4"/>
        <v>0.19</v>
      </c>
      <c r="L168" s="107">
        <f t="shared" si="5"/>
        <v>114731.35483870968</v>
      </c>
    </row>
    <row r="169" spans="1:12" ht="26" x14ac:dyDescent="0.3">
      <c r="A169" s="109" t="s">
        <v>6078</v>
      </c>
      <c r="B169" s="103" t="s">
        <v>5874</v>
      </c>
      <c r="C169" s="103" t="s">
        <v>5994</v>
      </c>
      <c r="D169" s="103" t="s">
        <v>6077</v>
      </c>
      <c r="E169" s="109" t="s">
        <v>5929</v>
      </c>
      <c r="F169" s="103" t="s">
        <v>5919</v>
      </c>
      <c r="G169" s="109" t="s">
        <v>5920</v>
      </c>
      <c r="H169" s="104" t="s">
        <v>74</v>
      </c>
      <c r="I169" s="103" t="s">
        <v>5621</v>
      </c>
      <c r="J169" s="108">
        <v>77135.483870967742</v>
      </c>
      <c r="K169" s="106">
        <f t="shared" si="4"/>
        <v>0.19</v>
      </c>
      <c r="L169" s="107">
        <f t="shared" si="5"/>
        <v>91791.225806451606</v>
      </c>
    </row>
    <row r="170" spans="1:12" ht="26" x14ac:dyDescent="0.3">
      <c r="A170" s="109" t="s">
        <v>6079</v>
      </c>
      <c r="B170" s="103" t="s">
        <v>5874</v>
      </c>
      <c r="C170" s="103" t="s">
        <v>5994</v>
      </c>
      <c r="D170" s="103" t="s">
        <v>6077</v>
      </c>
      <c r="E170" s="109" t="s">
        <v>5929</v>
      </c>
      <c r="F170" s="103" t="s">
        <v>5919</v>
      </c>
      <c r="G170" s="109" t="s">
        <v>5920</v>
      </c>
      <c r="H170" s="104" t="s">
        <v>74</v>
      </c>
      <c r="I170" s="103" t="s">
        <v>5623</v>
      </c>
      <c r="J170" s="108">
        <v>1446180.6451612902</v>
      </c>
      <c r="K170" s="106">
        <f t="shared" si="4"/>
        <v>0.19</v>
      </c>
      <c r="L170" s="107">
        <f t="shared" si="5"/>
        <v>1720954.9677419353</v>
      </c>
    </row>
    <row r="171" spans="1:12" ht="26" x14ac:dyDescent="0.3">
      <c r="A171" s="109" t="s">
        <v>6080</v>
      </c>
      <c r="B171" s="103" t="s">
        <v>5874</v>
      </c>
      <c r="C171" s="103" t="s">
        <v>5994</v>
      </c>
      <c r="D171" s="103" t="s">
        <v>6077</v>
      </c>
      <c r="E171" s="109" t="s">
        <v>5929</v>
      </c>
      <c r="F171" s="103" t="s">
        <v>5924</v>
      </c>
      <c r="G171" s="109" t="s">
        <v>5920</v>
      </c>
      <c r="H171" s="104" t="s">
        <v>74</v>
      </c>
      <c r="I171" s="103" t="s">
        <v>5619</v>
      </c>
      <c r="J171" s="108">
        <v>154258.06451612903</v>
      </c>
      <c r="K171" s="106">
        <f t="shared" si="4"/>
        <v>0.19</v>
      </c>
      <c r="L171" s="107">
        <f t="shared" si="5"/>
        <v>183567.09677419355</v>
      </c>
    </row>
    <row r="172" spans="1:12" ht="26" x14ac:dyDescent="0.3">
      <c r="A172" s="109" t="s">
        <v>6081</v>
      </c>
      <c r="B172" s="103" t="s">
        <v>5874</v>
      </c>
      <c r="C172" s="103" t="s">
        <v>5994</v>
      </c>
      <c r="D172" s="103" t="s">
        <v>6077</v>
      </c>
      <c r="E172" s="109" t="s">
        <v>5929</v>
      </c>
      <c r="F172" s="103" t="s">
        <v>5924</v>
      </c>
      <c r="G172" s="109" t="s">
        <v>5920</v>
      </c>
      <c r="H172" s="104" t="s">
        <v>74</v>
      </c>
      <c r="I172" s="103" t="s">
        <v>5621</v>
      </c>
      <c r="J172" s="108">
        <v>123406.45161290323</v>
      </c>
      <c r="K172" s="106">
        <f t="shared" si="4"/>
        <v>0.19</v>
      </c>
      <c r="L172" s="107">
        <f t="shared" si="5"/>
        <v>146853.67741935485</v>
      </c>
    </row>
    <row r="173" spans="1:12" ht="26" x14ac:dyDescent="0.3">
      <c r="A173" s="109" t="s">
        <v>6082</v>
      </c>
      <c r="B173" s="103" t="s">
        <v>5874</v>
      </c>
      <c r="C173" s="103" t="s">
        <v>5994</v>
      </c>
      <c r="D173" s="103" t="s">
        <v>6077</v>
      </c>
      <c r="E173" s="109" t="s">
        <v>5929</v>
      </c>
      <c r="F173" s="103" t="s">
        <v>5924</v>
      </c>
      <c r="G173" s="109" t="s">
        <v>5920</v>
      </c>
      <c r="H173" s="104" t="s">
        <v>74</v>
      </c>
      <c r="I173" s="103" t="s">
        <v>5623</v>
      </c>
      <c r="J173" s="108">
        <v>2313896.7741935481</v>
      </c>
      <c r="K173" s="106">
        <f t="shared" si="4"/>
        <v>0.19</v>
      </c>
      <c r="L173" s="107">
        <f t="shared" si="5"/>
        <v>2753537.1612903224</v>
      </c>
    </row>
    <row r="174" spans="1:12" ht="26" x14ac:dyDescent="0.3">
      <c r="A174" s="109" t="s">
        <v>6083</v>
      </c>
      <c r="B174" s="103" t="s">
        <v>5874</v>
      </c>
      <c r="C174" s="103" t="s">
        <v>5994</v>
      </c>
      <c r="D174" s="103" t="s">
        <v>6063</v>
      </c>
      <c r="E174" s="109" t="s">
        <v>5929</v>
      </c>
      <c r="F174" s="103" t="s">
        <v>5919</v>
      </c>
      <c r="G174" s="109" t="s">
        <v>5930</v>
      </c>
      <c r="H174" s="104" t="s">
        <v>74</v>
      </c>
      <c r="I174" s="103" t="s">
        <v>5619</v>
      </c>
      <c r="J174" s="108">
        <v>63806.451612903227</v>
      </c>
      <c r="K174" s="106">
        <f t="shared" si="4"/>
        <v>0.19</v>
      </c>
      <c r="L174" s="107">
        <f t="shared" si="5"/>
        <v>75929.677419354848</v>
      </c>
    </row>
    <row r="175" spans="1:12" ht="26" x14ac:dyDescent="0.3">
      <c r="A175" s="109" t="s">
        <v>6084</v>
      </c>
      <c r="B175" s="103" t="s">
        <v>5874</v>
      </c>
      <c r="C175" s="103" t="s">
        <v>5994</v>
      </c>
      <c r="D175" s="103" t="s">
        <v>6063</v>
      </c>
      <c r="E175" s="109" t="s">
        <v>5929</v>
      </c>
      <c r="F175" s="103" t="s">
        <v>5919</v>
      </c>
      <c r="G175" s="109" t="s">
        <v>5930</v>
      </c>
      <c r="H175" s="104" t="s">
        <v>74</v>
      </c>
      <c r="I175" s="103" t="s">
        <v>5621</v>
      </c>
      <c r="J175" s="108">
        <v>51045.161290322576</v>
      </c>
      <c r="K175" s="106">
        <f t="shared" si="4"/>
        <v>0.19</v>
      </c>
      <c r="L175" s="107">
        <f t="shared" si="5"/>
        <v>60743.741935483864</v>
      </c>
    </row>
    <row r="176" spans="1:12" ht="26" x14ac:dyDescent="0.3">
      <c r="A176" s="109" t="s">
        <v>6085</v>
      </c>
      <c r="B176" s="103" t="s">
        <v>5874</v>
      </c>
      <c r="C176" s="103" t="s">
        <v>5994</v>
      </c>
      <c r="D176" s="103" t="s">
        <v>6063</v>
      </c>
      <c r="E176" s="109" t="s">
        <v>5929</v>
      </c>
      <c r="F176" s="103" t="s">
        <v>5919</v>
      </c>
      <c r="G176" s="109" t="s">
        <v>5930</v>
      </c>
      <c r="H176" s="104" t="s">
        <v>74</v>
      </c>
      <c r="I176" s="103" t="s">
        <v>5623</v>
      </c>
      <c r="J176" s="108">
        <v>957006.45161290315</v>
      </c>
      <c r="K176" s="106">
        <f t="shared" si="4"/>
        <v>0.19</v>
      </c>
      <c r="L176" s="107">
        <f t="shared" si="5"/>
        <v>1138837.6774193547</v>
      </c>
    </row>
    <row r="177" spans="1:12" ht="26" x14ac:dyDescent="0.3">
      <c r="A177" s="109" t="s">
        <v>6086</v>
      </c>
      <c r="B177" s="103" t="s">
        <v>5874</v>
      </c>
      <c r="C177" s="103" t="s">
        <v>5994</v>
      </c>
      <c r="D177" s="103" t="s">
        <v>6063</v>
      </c>
      <c r="E177" s="109" t="s">
        <v>5929</v>
      </c>
      <c r="F177" s="103" t="s">
        <v>5924</v>
      </c>
      <c r="G177" s="109" t="s">
        <v>5930</v>
      </c>
      <c r="H177" s="104" t="s">
        <v>74</v>
      </c>
      <c r="I177" s="103" t="s">
        <v>5619</v>
      </c>
      <c r="J177" s="108">
        <v>102077.41935483871</v>
      </c>
      <c r="K177" s="106">
        <f t="shared" si="4"/>
        <v>0.19</v>
      </c>
      <c r="L177" s="107">
        <f t="shared" si="5"/>
        <v>121472.12903225806</v>
      </c>
    </row>
    <row r="178" spans="1:12" ht="26" x14ac:dyDescent="0.3">
      <c r="A178" s="109" t="s">
        <v>6087</v>
      </c>
      <c r="B178" s="103" t="s">
        <v>5874</v>
      </c>
      <c r="C178" s="103" t="s">
        <v>5994</v>
      </c>
      <c r="D178" s="103" t="s">
        <v>6063</v>
      </c>
      <c r="E178" s="109" t="s">
        <v>5929</v>
      </c>
      <c r="F178" s="103" t="s">
        <v>5924</v>
      </c>
      <c r="G178" s="109" t="s">
        <v>5930</v>
      </c>
      <c r="H178" s="104" t="s">
        <v>74</v>
      </c>
      <c r="I178" s="103" t="s">
        <v>5621</v>
      </c>
      <c r="J178" s="108">
        <v>81664.516129032258</v>
      </c>
      <c r="K178" s="106">
        <f t="shared" si="4"/>
        <v>0.19</v>
      </c>
      <c r="L178" s="107">
        <f t="shared" si="5"/>
        <v>97180.774193548394</v>
      </c>
    </row>
    <row r="179" spans="1:12" ht="26" x14ac:dyDescent="0.3">
      <c r="A179" s="109" t="s">
        <v>6088</v>
      </c>
      <c r="B179" s="103" t="s">
        <v>5874</v>
      </c>
      <c r="C179" s="103" t="s">
        <v>5994</v>
      </c>
      <c r="D179" s="103" t="s">
        <v>6063</v>
      </c>
      <c r="E179" s="109" t="s">
        <v>5929</v>
      </c>
      <c r="F179" s="103" t="s">
        <v>5924</v>
      </c>
      <c r="G179" s="109" t="s">
        <v>5930</v>
      </c>
      <c r="H179" s="104" t="s">
        <v>74</v>
      </c>
      <c r="I179" s="103" t="s">
        <v>5623</v>
      </c>
      <c r="J179" s="108">
        <v>1531200</v>
      </c>
      <c r="K179" s="106">
        <f t="shared" si="4"/>
        <v>0.19</v>
      </c>
      <c r="L179" s="107">
        <f t="shared" si="5"/>
        <v>1822128</v>
      </c>
    </row>
    <row r="180" spans="1:12" ht="26" x14ac:dyDescent="0.3">
      <c r="A180" s="109" t="s">
        <v>6089</v>
      </c>
      <c r="B180" s="103" t="s">
        <v>5874</v>
      </c>
      <c r="C180" s="103" t="s">
        <v>5994</v>
      </c>
      <c r="D180" s="103" t="s">
        <v>6070</v>
      </c>
      <c r="E180" s="109" t="s">
        <v>5929</v>
      </c>
      <c r="F180" s="103" t="s">
        <v>5919</v>
      </c>
      <c r="G180" s="109" t="s">
        <v>5930</v>
      </c>
      <c r="H180" s="104" t="s">
        <v>74</v>
      </c>
      <c r="I180" s="103" t="s">
        <v>5619</v>
      </c>
      <c r="J180" s="108">
        <v>137251.61290322579</v>
      </c>
      <c r="K180" s="106">
        <f t="shared" si="4"/>
        <v>0.19</v>
      </c>
      <c r="L180" s="107">
        <f t="shared" si="5"/>
        <v>163329.4193548387</v>
      </c>
    </row>
    <row r="181" spans="1:12" ht="26" x14ac:dyDescent="0.3">
      <c r="A181" s="109" t="s">
        <v>6090</v>
      </c>
      <c r="B181" s="103" t="s">
        <v>5874</v>
      </c>
      <c r="C181" s="103" t="s">
        <v>5994</v>
      </c>
      <c r="D181" s="103" t="s">
        <v>6070</v>
      </c>
      <c r="E181" s="109" t="s">
        <v>5929</v>
      </c>
      <c r="F181" s="103" t="s">
        <v>5919</v>
      </c>
      <c r="G181" s="109" t="s">
        <v>5930</v>
      </c>
      <c r="H181" s="104" t="s">
        <v>74</v>
      </c>
      <c r="I181" s="103" t="s">
        <v>5621</v>
      </c>
      <c r="J181" s="108">
        <v>109793.54838709677</v>
      </c>
      <c r="K181" s="106">
        <f t="shared" si="4"/>
        <v>0.19</v>
      </c>
      <c r="L181" s="107">
        <f t="shared" si="5"/>
        <v>130654.32258064515</v>
      </c>
    </row>
    <row r="182" spans="1:12" ht="26" x14ac:dyDescent="0.3">
      <c r="A182" s="109" t="s">
        <v>6091</v>
      </c>
      <c r="B182" s="103" t="s">
        <v>5874</v>
      </c>
      <c r="C182" s="103" t="s">
        <v>5994</v>
      </c>
      <c r="D182" s="103" t="s">
        <v>6070</v>
      </c>
      <c r="E182" s="109" t="s">
        <v>5929</v>
      </c>
      <c r="F182" s="103" t="s">
        <v>5919</v>
      </c>
      <c r="G182" s="109" t="s">
        <v>5930</v>
      </c>
      <c r="H182" s="104" t="s">
        <v>74</v>
      </c>
      <c r="I182" s="103" t="s">
        <v>5623</v>
      </c>
      <c r="J182" s="108">
        <v>2058683.8709677418</v>
      </c>
      <c r="K182" s="106">
        <f t="shared" si="4"/>
        <v>0.19</v>
      </c>
      <c r="L182" s="107">
        <f t="shared" si="5"/>
        <v>2449833.8064516126</v>
      </c>
    </row>
    <row r="183" spans="1:12" ht="26" x14ac:dyDescent="0.3">
      <c r="A183" s="109" t="s">
        <v>6092</v>
      </c>
      <c r="B183" s="103" t="s">
        <v>5874</v>
      </c>
      <c r="C183" s="103" t="s">
        <v>5994</v>
      </c>
      <c r="D183" s="103" t="s">
        <v>6070</v>
      </c>
      <c r="E183" s="109" t="s">
        <v>5929</v>
      </c>
      <c r="F183" s="103" t="s">
        <v>5924</v>
      </c>
      <c r="G183" s="109" t="s">
        <v>5930</v>
      </c>
      <c r="H183" s="104" t="s">
        <v>74</v>
      </c>
      <c r="I183" s="103" t="s">
        <v>5619</v>
      </c>
      <c r="J183" s="108">
        <v>219587.09677419355</v>
      </c>
      <c r="K183" s="106">
        <f t="shared" si="4"/>
        <v>0.19</v>
      </c>
      <c r="L183" s="107">
        <f t="shared" si="5"/>
        <v>261308.6451612903</v>
      </c>
    </row>
    <row r="184" spans="1:12" ht="26" x14ac:dyDescent="0.3">
      <c r="A184" s="109" t="s">
        <v>6093</v>
      </c>
      <c r="B184" s="103" t="s">
        <v>5874</v>
      </c>
      <c r="C184" s="103" t="s">
        <v>5994</v>
      </c>
      <c r="D184" s="103" t="s">
        <v>6070</v>
      </c>
      <c r="E184" s="109" t="s">
        <v>5929</v>
      </c>
      <c r="F184" s="103" t="s">
        <v>5924</v>
      </c>
      <c r="G184" s="109" t="s">
        <v>5930</v>
      </c>
      <c r="H184" s="104" t="s">
        <v>74</v>
      </c>
      <c r="I184" s="103" t="s">
        <v>5621</v>
      </c>
      <c r="J184" s="108">
        <v>175677.4193548387</v>
      </c>
      <c r="K184" s="106">
        <f t="shared" si="4"/>
        <v>0.19</v>
      </c>
      <c r="L184" s="107">
        <f t="shared" si="5"/>
        <v>209056.12903225806</v>
      </c>
    </row>
    <row r="185" spans="1:12" ht="26" x14ac:dyDescent="0.3">
      <c r="A185" s="109" t="s">
        <v>6094</v>
      </c>
      <c r="B185" s="103" t="s">
        <v>5874</v>
      </c>
      <c r="C185" s="103" t="s">
        <v>5994</v>
      </c>
      <c r="D185" s="103" t="s">
        <v>6070</v>
      </c>
      <c r="E185" s="109" t="s">
        <v>5929</v>
      </c>
      <c r="F185" s="103" t="s">
        <v>5924</v>
      </c>
      <c r="G185" s="109" t="s">
        <v>5930</v>
      </c>
      <c r="H185" s="104" t="s">
        <v>74</v>
      </c>
      <c r="I185" s="103" t="s">
        <v>5623</v>
      </c>
      <c r="J185" s="108">
        <v>3293883.8709677421</v>
      </c>
      <c r="K185" s="106">
        <f t="shared" si="4"/>
        <v>0.19</v>
      </c>
      <c r="L185" s="107">
        <f t="shared" si="5"/>
        <v>3919721.8064516131</v>
      </c>
    </row>
    <row r="186" spans="1:12" ht="26" x14ac:dyDescent="0.3">
      <c r="A186" s="109" t="s">
        <v>6095</v>
      </c>
      <c r="B186" s="103" t="s">
        <v>5874</v>
      </c>
      <c r="C186" s="103" t="s">
        <v>5994</v>
      </c>
      <c r="D186" s="103" t="s">
        <v>6077</v>
      </c>
      <c r="E186" s="109" t="s">
        <v>5929</v>
      </c>
      <c r="F186" s="103" t="s">
        <v>5919</v>
      </c>
      <c r="G186" s="109" t="s">
        <v>5930</v>
      </c>
      <c r="H186" s="104" t="s">
        <v>74</v>
      </c>
      <c r="I186" s="103" t="s">
        <v>5619</v>
      </c>
      <c r="J186" s="108">
        <v>151832.25806451612</v>
      </c>
      <c r="K186" s="106">
        <f t="shared" si="4"/>
        <v>0.19</v>
      </c>
      <c r="L186" s="107">
        <f t="shared" si="5"/>
        <v>180680.38709677418</v>
      </c>
    </row>
    <row r="187" spans="1:12" ht="26" x14ac:dyDescent="0.3">
      <c r="A187" s="109" t="s">
        <v>6096</v>
      </c>
      <c r="B187" s="103" t="s">
        <v>5874</v>
      </c>
      <c r="C187" s="103" t="s">
        <v>5994</v>
      </c>
      <c r="D187" s="103" t="s">
        <v>6077</v>
      </c>
      <c r="E187" s="109" t="s">
        <v>5929</v>
      </c>
      <c r="F187" s="103" t="s">
        <v>5919</v>
      </c>
      <c r="G187" s="109" t="s">
        <v>5930</v>
      </c>
      <c r="H187" s="104" t="s">
        <v>74</v>
      </c>
      <c r="I187" s="103" t="s">
        <v>5621</v>
      </c>
      <c r="J187" s="108">
        <v>121470.96774193548</v>
      </c>
      <c r="K187" s="106">
        <f t="shared" si="4"/>
        <v>0.19</v>
      </c>
      <c r="L187" s="107">
        <f t="shared" si="5"/>
        <v>144550.45161290321</v>
      </c>
    </row>
    <row r="188" spans="1:12" ht="26" x14ac:dyDescent="0.3">
      <c r="A188" s="109" t="s">
        <v>6097</v>
      </c>
      <c r="B188" s="103" t="s">
        <v>5874</v>
      </c>
      <c r="C188" s="103" t="s">
        <v>5994</v>
      </c>
      <c r="D188" s="103" t="s">
        <v>6077</v>
      </c>
      <c r="E188" s="109" t="s">
        <v>5929</v>
      </c>
      <c r="F188" s="103" t="s">
        <v>5919</v>
      </c>
      <c r="G188" s="109" t="s">
        <v>5930</v>
      </c>
      <c r="H188" s="104" t="s">
        <v>74</v>
      </c>
      <c r="I188" s="103" t="s">
        <v>5623</v>
      </c>
      <c r="J188" s="108">
        <v>2277548.3870967743</v>
      </c>
      <c r="K188" s="106">
        <f t="shared" si="4"/>
        <v>0.19</v>
      </c>
      <c r="L188" s="107">
        <f t="shared" si="5"/>
        <v>2710282.5806451617</v>
      </c>
    </row>
    <row r="189" spans="1:12" ht="26" x14ac:dyDescent="0.3">
      <c r="A189" s="109" t="s">
        <v>6098</v>
      </c>
      <c r="B189" s="103" t="s">
        <v>5874</v>
      </c>
      <c r="C189" s="103" t="s">
        <v>5994</v>
      </c>
      <c r="D189" s="103" t="s">
        <v>6077</v>
      </c>
      <c r="E189" s="109" t="s">
        <v>5929</v>
      </c>
      <c r="F189" s="103" t="s">
        <v>5924</v>
      </c>
      <c r="G189" s="109" t="s">
        <v>5930</v>
      </c>
      <c r="H189" s="104" t="s">
        <v>74</v>
      </c>
      <c r="I189" s="103" t="s">
        <v>5619</v>
      </c>
      <c r="J189" s="108">
        <v>242941.93548387097</v>
      </c>
      <c r="K189" s="106">
        <f t="shared" si="4"/>
        <v>0.19</v>
      </c>
      <c r="L189" s="107">
        <f t="shared" si="5"/>
        <v>289100.90322580643</v>
      </c>
    </row>
    <row r="190" spans="1:12" ht="26" x14ac:dyDescent="0.3">
      <c r="A190" s="109" t="s">
        <v>6099</v>
      </c>
      <c r="B190" s="103" t="s">
        <v>5874</v>
      </c>
      <c r="C190" s="103" t="s">
        <v>5994</v>
      </c>
      <c r="D190" s="103" t="s">
        <v>6077</v>
      </c>
      <c r="E190" s="109" t="s">
        <v>5929</v>
      </c>
      <c r="F190" s="103" t="s">
        <v>5924</v>
      </c>
      <c r="G190" s="109" t="s">
        <v>5930</v>
      </c>
      <c r="H190" s="104" t="s">
        <v>74</v>
      </c>
      <c r="I190" s="103" t="s">
        <v>5621</v>
      </c>
      <c r="J190" s="108">
        <v>194348.38709677418</v>
      </c>
      <c r="K190" s="106">
        <f t="shared" si="4"/>
        <v>0.19</v>
      </c>
      <c r="L190" s="107">
        <f t="shared" si="5"/>
        <v>231274.58064516127</v>
      </c>
    </row>
    <row r="191" spans="1:12" ht="26" x14ac:dyDescent="0.3">
      <c r="A191" s="109" t="s">
        <v>6100</v>
      </c>
      <c r="B191" s="103" t="s">
        <v>5874</v>
      </c>
      <c r="C191" s="103" t="s">
        <v>5994</v>
      </c>
      <c r="D191" s="103" t="s">
        <v>6077</v>
      </c>
      <c r="E191" s="109" t="s">
        <v>5929</v>
      </c>
      <c r="F191" s="103" t="s">
        <v>5924</v>
      </c>
      <c r="G191" s="109" t="s">
        <v>5930</v>
      </c>
      <c r="H191" s="104" t="s">
        <v>74</v>
      </c>
      <c r="I191" s="103" t="s">
        <v>5623</v>
      </c>
      <c r="J191" s="108">
        <v>3644064.5161290322</v>
      </c>
      <c r="K191" s="106">
        <f t="shared" si="4"/>
        <v>0.19</v>
      </c>
      <c r="L191" s="107">
        <f t="shared" si="5"/>
        <v>4336436.7741935486</v>
      </c>
    </row>
    <row r="192" spans="1:12" ht="26" x14ac:dyDescent="0.3">
      <c r="A192" s="109" t="s">
        <v>6101</v>
      </c>
      <c r="B192" s="103" t="s">
        <v>5874</v>
      </c>
      <c r="C192" s="103" t="s">
        <v>5994</v>
      </c>
      <c r="D192" s="103" t="s">
        <v>6102</v>
      </c>
      <c r="E192" s="109" t="s">
        <v>5929</v>
      </c>
      <c r="F192" s="103" t="s">
        <v>5919</v>
      </c>
      <c r="G192" s="109" t="s">
        <v>5930</v>
      </c>
      <c r="H192" s="104" t="s">
        <v>74</v>
      </c>
      <c r="I192" s="103" t="s">
        <v>5619</v>
      </c>
      <c r="J192" s="108">
        <v>376929.03225806449</v>
      </c>
      <c r="K192" s="106">
        <f t="shared" si="4"/>
        <v>0.19</v>
      </c>
      <c r="L192" s="107">
        <f t="shared" si="5"/>
        <v>448545.54838709673</v>
      </c>
    </row>
    <row r="193" spans="1:12" ht="26" x14ac:dyDescent="0.3">
      <c r="A193" s="109" t="s">
        <v>6103</v>
      </c>
      <c r="B193" s="103" t="s">
        <v>5874</v>
      </c>
      <c r="C193" s="103" t="s">
        <v>5994</v>
      </c>
      <c r="D193" s="103" t="s">
        <v>6102</v>
      </c>
      <c r="E193" s="109" t="s">
        <v>5929</v>
      </c>
      <c r="F193" s="103" t="s">
        <v>5919</v>
      </c>
      <c r="G193" s="109" t="s">
        <v>5930</v>
      </c>
      <c r="H193" s="104" t="s">
        <v>74</v>
      </c>
      <c r="I193" s="103" t="s">
        <v>5621</v>
      </c>
      <c r="J193" s="108">
        <v>301535.48387096776</v>
      </c>
      <c r="K193" s="106">
        <f t="shared" si="4"/>
        <v>0.19</v>
      </c>
      <c r="L193" s="107">
        <f t="shared" si="5"/>
        <v>358827.22580645164</v>
      </c>
    </row>
    <row r="194" spans="1:12" ht="26" x14ac:dyDescent="0.3">
      <c r="A194" s="109" t="s">
        <v>6104</v>
      </c>
      <c r="B194" s="103" t="s">
        <v>5874</v>
      </c>
      <c r="C194" s="103" t="s">
        <v>5994</v>
      </c>
      <c r="D194" s="103" t="s">
        <v>6102</v>
      </c>
      <c r="E194" s="109" t="s">
        <v>5929</v>
      </c>
      <c r="F194" s="103" t="s">
        <v>5919</v>
      </c>
      <c r="G194" s="109" t="s">
        <v>5930</v>
      </c>
      <c r="H194" s="104" t="s">
        <v>74</v>
      </c>
      <c r="I194" s="103" t="s">
        <v>5623</v>
      </c>
      <c r="J194" s="108">
        <v>5653858.064516129</v>
      </c>
      <c r="K194" s="106">
        <f t="shared" si="4"/>
        <v>0.19</v>
      </c>
      <c r="L194" s="107">
        <f t="shared" si="5"/>
        <v>6728091.0967741935</v>
      </c>
    </row>
    <row r="195" spans="1:12" ht="26" x14ac:dyDescent="0.3">
      <c r="A195" s="109" t="s">
        <v>6105</v>
      </c>
      <c r="B195" s="103" t="s">
        <v>5874</v>
      </c>
      <c r="C195" s="103" t="s">
        <v>5994</v>
      </c>
      <c r="D195" s="103" t="s">
        <v>6102</v>
      </c>
      <c r="E195" s="109" t="s">
        <v>5929</v>
      </c>
      <c r="F195" s="103" t="s">
        <v>5924</v>
      </c>
      <c r="G195" s="109" t="s">
        <v>5930</v>
      </c>
      <c r="H195" s="104" t="s">
        <v>74</v>
      </c>
      <c r="I195" s="103" t="s">
        <v>5619</v>
      </c>
      <c r="J195" s="108">
        <v>603083.87096774194</v>
      </c>
      <c r="K195" s="106">
        <f t="shared" si="4"/>
        <v>0.19</v>
      </c>
      <c r="L195" s="107">
        <f t="shared" si="5"/>
        <v>717669.80645161285</v>
      </c>
    </row>
    <row r="196" spans="1:12" ht="26" x14ac:dyDescent="0.3">
      <c r="A196" s="109" t="s">
        <v>6106</v>
      </c>
      <c r="B196" s="103" t="s">
        <v>5874</v>
      </c>
      <c r="C196" s="103" t="s">
        <v>5994</v>
      </c>
      <c r="D196" s="103" t="s">
        <v>6102</v>
      </c>
      <c r="E196" s="109" t="s">
        <v>5929</v>
      </c>
      <c r="F196" s="103" t="s">
        <v>5924</v>
      </c>
      <c r="G196" s="109" t="s">
        <v>5930</v>
      </c>
      <c r="H196" s="104" t="s">
        <v>74</v>
      </c>
      <c r="I196" s="103" t="s">
        <v>5621</v>
      </c>
      <c r="J196" s="108">
        <v>482464.51612903224</v>
      </c>
      <c r="K196" s="106">
        <f t="shared" si="4"/>
        <v>0.19</v>
      </c>
      <c r="L196" s="107">
        <f t="shared" si="5"/>
        <v>574132.77419354836</v>
      </c>
    </row>
    <row r="197" spans="1:12" ht="26" x14ac:dyDescent="0.3">
      <c r="A197" s="109" t="s">
        <v>6107</v>
      </c>
      <c r="B197" s="103" t="s">
        <v>5874</v>
      </c>
      <c r="C197" s="103" t="s">
        <v>5994</v>
      </c>
      <c r="D197" s="103" t="s">
        <v>6102</v>
      </c>
      <c r="E197" s="109" t="s">
        <v>5929</v>
      </c>
      <c r="F197" s="103" t="s">
        <v>5924</v>
      </c>
      <c r="G197" s="109" t="s">
        <v>5930</v>
      </c>
      <c r="H197" s="104" t="s">
        <v>74</v>
      </c>
      <c r="I197" s="103" t="s">
        <v>5623</v>
      </c>
      <c r="J197" s="108">
        <v>9046167.7419354841</v>
      </c>
      <c r="K197" s="106">
        <f t="shared" si="4"/>
        <v>0.19</v>
      </c>
      <c r="L197" s="107">
        <f t="shared" si="5"/>
        <v>10764939.612903226</v>
      </c>
    </row>
    <row r="198" spans="1:12" ht="26" x14ac:dyDescent="0.3">
      <c r="A198" s="109" t="s">
        <v>6108</v>
      </c>
      <c r="B198" s="103" t="s">
        <v>5874</v>
      </c>
      <c r="C198" s="103" t="s">
        <v>5994</v>
      </c>
      <c r="D198" s="103" t="s">
        <v>6109</v>
      </c>
      <c r="E198" s="109" t="s">
        <v>5929</v>
      </c>
      <c r="F198" s="103" t="s">
        <v>5919</v>
      </c>
      <c r="G198" s="109" t="s">
        <v>5930</v>
      </c>
      <c r="H198" s="104" t="s">
        <v>74</v>
      </c>
      <c r="I198" s="103" t="s">
        <v>5619</v>
      </c>
      <c r="J198" s="108">
        <v>410696.77419354836</v>
      </c>
      <c r="K198" s="106">
        <f t="shared" si="4"/>
        <v>0.19</v>
      </c>
      <c r="L198" s="107">
        <f t="shared" si="5"/>
        <v>488729.16129032255</v>
      </c>
    </row>
    <row r="199" spans="1:12" ht="26" x14ac:dyDescent="0.3">
      <c r="A199" s="109" t="s">
        <v>6110</v>
      </c>
      <c r="B199" s="103" t="s">
        <v>5874</v>
      </c>
      <c r="C199" s="103" t="s">
        <v>5994</v>
      </c>
      <c r="D199" s="103" t="s">
        <v>6109</v>
      </c>
      <c r="E199" s="109" t="s">
        <v>5929</v>
      </c>
      <c r="F199" s="103" t="s">
        <v>5919</v>
      </c>
      <c r="G199" s="109" t="s">
        <v>5930</v>
      </c>
      <c r="H199" s="104" t="s">
        <v>74</v>
      </c>
      <c r="I199" s="103" t="s">
        <v>5621</v>
      </c>
      <c r="J199" s="108">
        <v>328554.83870967739</v>
      </c>
      <c r="K199" s="106">
        <f t="shared" si="4"/>
        <v>0.19</v>
      </c>
      <c r="L199" s="107">
        <f t="shared" si="5"/>
        <v>390980.25806451612</v>
      </c>
    </row>
    <row r="200" spans="1:12" ht="26" x14ac:dyDescent="0.3">
      <c r="A200" s="109" t="s">
        <v>6111</v>
      </c>
      <c r="B200" s="103" t="s">
        <v>5874</v>
      </c>
      <c r="C200" s="103" t="s">
        <v>5994</v>
      </c>
      <c r="D200" s="103" t="s">
        <v>6109</v>
      </c>
      <c r="E200" s="109" t="s">
        <v>5929</v>
      </c>
      <c r="F200" s="103" t="s">
        <v>5919</v>
      </c>
      <c r="G200" s="109" t="s">
        <v>5930</v>
      </c>
      <c r="H200" s="104" t="s">
        <v>74</v>
      </c>
      <c r="I200" s="103" t="s">
        <v>5623</v>
      </c>
      <c r="J200" s="108">
        <v>6160477.4193548383</v>
      </c>
      <c r="K200" s="106">
        <f t="shared" si="4"/>
        <v>0.19</v>
      </c>
      <c r="L200" s="107">
        <f t="shared" si="5"/>
        <v>7330968.1290322579</v>
      </c>
    </row>
    <row r="201" spans="1:12" ht="26" x14ac:dyDescent="0.3">
      <c r="A201" s="109" t="s">
        <v>6112</v>
      </c>
      <c r="B201" s="103" t="s">
        <v>5874</v>
      </c>
      <c r="C201" s="103" t="s">
        <v>5994</v>
      </c>
      <c r="D201" s="103" t="s">
        <v>6109</v>
      </c>
      <c r="E201" s="109" t="s">
        <v>5929</v>
      </c>
      <c r="F201" s="103" t="s">
        <v>5924</v>
      </c>
      <c r="G201" s="109" t="s">
        <v>5930</v>
      </c>
      <c r="H201" s="104" t="s">
        <v>74</v>
      </c>
      <c r="I201" s="103" t="s">
        <v>5619</v>
      </c>
      <c r="J201" s="108">
        <v>657122.58064516122</v>
      </c>
      <c r="K201" s="106">
        <f t="shared" si="4"/>
        <v>0.19</v>
      </c>
      <c r="L201" s="107">
        <f t="shared" si="5"/>
        <v>781975.87096774182</v>
      </c>
    </row>
    <row r="202" spans="1:12" ht="26" x14ac:dyDescent="0.3">
      <c r="A202" s="109" t="s">
        <v>6113</v>
      </c>
      <c r="B202" s="103" t="s">
        <v>5874</v>
      </c>
      <c r="C202" s="103" t="s">
        <v>5994</v>
      </c>
      <c r="D202" s="103" t="s">
        <v>6109</v>
      </c>
      <c r="E202" s="109" t="s">
        <v>5929</v>
      </c>
      <c r="F202" s="103" t="s">
        <v>5924</v>
      </c>
      <c r="G202" s="109" t="s">
        <v>5930</v>
      </c>
      <c r="H202" s="104" t="s">
        <v>74</v>
      </c>
      <c r="I202" s="103" t="s">
        <v>5621</v>
      </c>
      <c r="J202" s="108">
        <v>525690.32258064509</v>
      </c>
      <c r="K202" s="106">
        <f t="shared" ref="K202:K265" si="6">$K$7</f>
        <v>0.19</v>
      </c>
      <c r="L202" s="107">
        <f t="shared" ref="L202:L265" si="7">(J202*K202)+J202</f>
        <v>625571.48387096764</v>
      </c>
    </row>
    <row r="203" spans="1:12" ht="26" x14ac:dyDescent="0.3">
      <c r="A203" s="109" t="s">
        <v>6114</v>
      </c>
      <c r="B203" s="103" t="s">
        <v>5874</v>
      </c>
      <c r="C203" s="103" t="s">
        <v>5994</v>
      </c>
      <c r="D203" s="103" t="s">
        <v>6109</v>
      </c>
      <c r="E203" s="109" t="s">
        <v>5929</v>
      </c>
      <c r="F203" s="103" t="s">
        <v>5924</v>
      </c>
      <c r="G203" s="109" t="s">
        <v>5930</v>
      </c>
      <c r="H203" s="104" t="s">
        <v>74</v>
      </c>
      <c r="I203" s="103" t="s">
        <v>5623</v>
      </c>
      <c r="J203" s="108">
        <v>9856761.2903225794</v>
      </c>
      <c r="K203" s="106">
        <f t="shared" si="6"/>
        <v>0.19</v>
      </c>
      <c r="L203" s="107">
        <f t="shared" si="7"/>
        <v>11729545.935483869</v>
      </c>
    </row>
    <row r="204" spans="1:12" ht="26" x14ac:dyDescent="0.3">
      <c r="A204" s="109" t="s">
        <v>6115</v>
      </c>
      <c r="B204" s="103" t="s">
        <v>5874</v>
      </c>
      <c r="C204" s="103" t="s">
        <v>5994</v>
      </c>
      <c r="D204" s="103" t="s">
        <v>6116</v>
      </c>
      <c r="E204" s="109" t="s">
        <v>5929</v>
      </c>
      <c r="F204" s="103" t="s">
        <v>5919</v>
      </c>
      <c r="G204" s="109" t="s">
        <v>5930</v>
      </c>
      <c r="H204" s="104" t="s">
        <v>74</v>
      </c>
      <c r="I204" s="103" t="s">
        <v>5619</v>
      </c>
      <c r="J204" s="108">
        <v>599974.19354838703</v>
      </c>
      <c r="K204" s="106">
        <f t="shared" si="6"/>
        <v>0.19</v>
      </c>
      <c r="L204" s="107">
        <f t="shared" si="7"/>
        <v>713969.29032258061</v>
      </c>
    </row>
    <row r="205" spans="1:12" ht="26" x14ac:dyDescent="0.3">
      <c r="A205" s="109" t="s">
        <v>6117</v>
      </c>
      <c r="B205" s="103" t="s">
        <v>5874</v>
      </c>
      <c r="C205" s="103" t="s">
        <v>5994</v>
      </c>
      <c r="D205" s="103" t="s">
        <v>6116</v>
      </c>
      <c r="E205" s="109" t="s">
        <v>5929</v>
      </c>
      <c r="F205" s="103" t="s">
        <v>5919</v>
      </c>
      <c r="G205" s="109" t="s">
        <v>5930</v>
      </c>
      <c r="H205" s="104" t="s">
        <v>74</v>
      </c>
      <c r="I205" s="103" t="s">
        <v>5621</v>
      </c>
      <c r="J205" s="108">
        <v>479974.19354838709</v>
      </c>
      <c r="K205" s="106">
        <f t="shared" si="6"/>
        <v>0.19</v>
      </c>
      <c r="L205" s="107">
        <f t="shared" si="7"/>
        <v>571169.29032258061</v>
      </c>
    </row>
    <row r="206" spans="1:12" ht="26" x14ac:dyDescent="0.3">
      <c r="A206" s="109" t="s">
        <v>6118</v>
      </c>
      <c r="B206" s="103" t="s">
        <v>5874</v>
      </c>
      <c r="C206" s="103" t="s">
        <v>5994</v>
      </c>
      <c r="D206" s="103" t="s">
        <v>6116</v>
      </c>
      <c r="E206" s="109" t="s">
        <v>5929</v>
      </c>
      <c r="F206" s="103" t="s">
        <v>5919</v>
      </c>
      <c r="G206" s="109" t="s">
        <v>5930</v>
      </c>
      <c r="H206" s="104" t="s">
        <v>74</v>
      </c>
      <c r="I206" s="103" t="s">
        <v>5623</v>
      </c>
      <c r="J206" s="108">
        <v>8999561.2903225813</v>
      </c>
      <c r="K206" s="106">
        <f t="shared" si="6"/>
        <v>0.19</v>
      </c>
      <c r="L206" s="107">
        <f t="shared" si="7"/>
        <v>10709477.935483871</v>
      </c>
    </row>
    <row r="207" spans="1:12" ht="26" x14ac:dyDescent="0.3">
      <c r="A207" s="109" t="s">
        <v>6119</v>
      </c>
      <c r="B207" s="103" t="s">
        <v>5874</v>
      </c>
      <c r="C207" s="103" t="s">
        <v>5994</v>
      </c>
      <c r="D207" s="103" t="s">
        <v>6116</v>
      </c>
      <c r="E207" s="109" t="s">
        <v>5929</v>
      </c>
      <c r="F207" s="103" t="s">
        <v>5924</v>
      </c>
      <c r="G207" s="109" t="s">
        <v>5930</v>
      </c>
      <c r="H207" s="104" t="s">
        <v>74</v>
      </c>
      <c r="I207" s="103" t="s">
        <v>5619</v>
      </c>
      <c r="J207" s="108">
        <v>959948.38709677418</v>
      </c>
      <c r="K207" s="106">
        <f t="shared" si="6"/>
        <v>0.19</v>
      </c>
      <c r="L207" s="107">
        <f t="shared" si="7"/>
        <v>1142338.5806451612</v>
      </c>
    </row>
    <row r="208" spans="1:12" ht="26" x14ac:dyDescent="0.3">
      <c r="A208" s="109" t="s">
        <v>6120</v>
      </c>
      <c r="B208" s="103" t="s">
        <v>5874</v>
      </c>
      <c r="C208" s="103" t="s">
        <v>5994</v>
      </c>
      <c r="D208" s="110" t="s">
        <v>6116</v>
      </c>
      <c r="E208" s="109" t="s">
        <v>5929</v>
      </c>
      <c r="F208" s="110" t="s">
        <v>5924</v>
      </c>
      <c r="G208" s="109" t="s">
        <v>5930</v>
      </c>
      <c r="H208" s="102" t="s">
        <v>74</v>
      </c>
      <c r="I208" s="110" t="s">
        <v>5621</v>
      </c>
      <c r="J208" s="108">
        <v>767961.29032258061</v>
      </c>
      <c r="K208" s="106">
        <f t="shared" si="6"/>
        <v>0.19</v>
      </c>
      <c r="L208" s="107">
        <f t="shared" si="7"/>
        <v>913873.93548387091</v>
      </c>
    </row>
    <row r="209" spans="1:12" ht="26" x14ac:dyDescent="0.3">
      <c r="A209" s="109" t="s">
        <v>6121</v>
      </c>
      <c r="B209" s="103" t="s">
        <v>5874</v>
      </c>
      <c r="C209" s="103" t="s">
        <v>5994</v>
      </c>
      <c r="D209" s="110" t="s">
        <v>6116</v>
      </c>
      <c r="E209" s="109" t="s">
        <v>5929</v>
      </c>
      <c r="F209" s="110" t="s">
        <v>5924</v>
      </c>
      <c r="G209" s="109" t="s">
        <v>5930</v>
      </c>
      <c r="H209" s="102" t="s">
        <v>74</v>
      </c>
      <c r="I209" s="110" t="s">
        <v>5623</v>
      </c>
      <c r="J209" s="108">
        <v>14399303.22580645</v>
      </c>
      <c r="K209" s="106">
        <f t="shared" si="6"/>
        <v>0.19</v>
      </c>
      <c r="L209" s="107">
        <f t="shared" si="7"/>
        <v>17135170.838709675</v>
      </c>
    </row>
    <row r="210" spans="1:12" ht="26" x14ac:dyDescent="0.3">
      <c r="A210" s="109" t="s">
        <v>6122</v>
      </c>
      <c r="B210" s="103" t="s">
        <v>5874</v>
      </c>
      <c r="C210" s="103" t="s">
        <v>5994</v>
      </c>
      <c r="D210" s="103" t="s">
        <v>6123</v>
      </c>
      <c r="E210" s="109" t="s">
        <v>5929</v>
      </c>
      <c r="F210" s="103" t="s">
        <v>5919</v>
      </c>
      <c r="G210" s="109" t="s">
        <v>5930</v>
      </c>
      <c r="H210" s="104" t="s">
        <v>74</v>
      </c>
      <c r="I210" s="103" t="s">
        <v>5619</v>
      </c>
      <c r="J210" s="108">
        <v>634529.03225806449</v>
      </c>
      <c r="K210" s="106">
        <f t="shared" si="6"/>
        <v>0.19</v>
      </c>
      <c r="L210" s="107">
        <f t="shared" si="7"/>
        <v>755089.54838709673</v>
      </c>
    </row>
    <row r="211" spans="1:12" ht="26" x14ac:dyDescent="0.3">
      <c r="A211" s="109" t="s">
        <v>6124</v>
      </c>
      <c r="B211" s="103" t="s">
        <v>5874</v>
      </c>
      <c r="C211" s="103" t="s">
        <v>5994</v>
      </c>
      <c r="D211" s="103" t="s">
        <v>6123</v>
      </c>
      <c r="E211" s="109" t="s">
        <v>5929</v>
      </c>
      <c r="F211" s="103" t="s">
        <v>5919</v>
      </c>
      <c r="G211" s="109" t="s">
        <v>5930</v>
      </c>
      <c r="H211" s="104" t="s">
        <v>74</v>
      </c>
      <c r="I211" s="103" t="s">
        <v>5621</v>
      </c>
      <c r="J211" s="108">
        <v>507625.80645161291</v>
      </c>
      <c r="K211" s="106">
        <f t="shared" si="6"/>
        <v>0.19</v>
      </c>
      <c r="L211" s="107">
        <f t="shared" si="7"/>
        <v>604074.70967741939</v>
      </c>
    </row>
    <row r="212" spans="1:12" ht="26" x14ac:dyDescent="0.3">
      <c r="A212" s="109" t="s">
        <v>6125</v>
      </c>
      <c r="B212" s="103" t="s">
        <v>5874</v>
      </c>
      <c r="C212" s="103" t="s">
        <v>5994</v>
      </c>
      <c r="D212" s="103" t="s">
        <v>6123</v>
      </c>
      <c r="E212" s="109" t="s">
        <v>5929</v>
      </c>
      <c r="F212" s="103" t="s">
        <v>5919</v>
      </c>
      <c r="G212" s="109" t="s">
        <v>5930</v>
      </c>
      <c r="H212" s="104" t="s">
        <v>74</v>
      </c>
      <c r="I212" s="103" t="s">
        <v>5623</v>
      </c>
      <c r="J212" s="108">
        <v>9517974.1935483869</v>
      </c>
      <c r="K212" s="106">
        <f t="shared" si="6"/>
        <v>0.19</v>
      </c>
      <c r="L212" s="107">
        <f t="shared" si="7"/>
        <v>11326389.290322579</v>
      </c>
    </row>
    <row r="213" spans="1:12" ht="26" x14ac:dyDescent="0.3">
      <c r="A213" s="109" t="s">
        <v>6126</v>
      </c>
      <c r="B213" s="103" t="s">
        <v>5874</v>
      </c>
      <c r="C213" s="103" t="s">
        <v>5994</v>
      </c>
      <c r="D213" s="103" t="s">
        <v>6123</v>
      </c>
      <c r="E213" s="109" t="s">
        <v>5929</v>
      </c>
      <c r="F213" s="103" t="s">
        <v>5924</v>
      </c>
      <c r="G213" s="109" t="s">
        <v>5930</v>
      </c>
      <c r="H213" s="104" t="s">
        <v>74</v>
      </c>
      <c r="I213" s="103" t="s">
        <v>5619</v>
      </c>
      <c r="J213" s="108">
        <v>1015251.6129032258</v>
      </c>
      <c r="K213" s="106">
        <f t="shared" si="6"/>
        <v>0.19</v>
      </c>
      <c r="L213" s="107">
        <f t="shared" si="7"/>
        <v>1208149.4193548388</v>
      </c>
    </row>
    <row r="214" spans="1:12" ht="26" x14ac:dyDescent="0.3">
      <c r="A214" s="109" t="s">
        <v>6127</v>
      </c>
      <c r="B214" s="103" t="s">
        <v>5874</v>
      </c>
      <c r="C214" s="103" t="s">
        <v>5994</v>
      </c>
      <c r="D214" s="103" t="s">
        <v>6123</v>
      </c>
      <c r="E214" s="109" t="s">
        <v>5929</v>
      </c>
      <c r="F214" s="110" t="s">
        <v>5924</v>
      </c>
      <c r="G214" s="109" t="s">
        <v>5930</v>
      </c>
      <c r="H214" s="102" t="s">
        <v>74</v>
      </c>
      <c r="I214" s="110" t="s">
        <v>5621</v>
      </c>
      <c r="J214" s="108">
        <v>812193.54838709673</v>
      </c>
      <c r="K214" s="106">
        <f t="shared" si="6"/>
        <v>0.19</v>
      </c>
      <c r="L214" s="107">
        <f t="shared" si="7"/>
        <v>966510.32258064509</v>
      </c>
    </row>
    <row r="215" spans="1:12" ht="26" x14ac:dyDescent="0.3">
      <c r="A215" s="109" t="s">
        <v>6128</v>
      </c>
      <c r="B215" s="103" t="s">
        <v>5874</v>
      </c>
      <c r="C215" s="103" t="s">
        <v>5994</v>
      </c>
      <c r="D215" s="103" t="s">
        <v>6123</v>
      </c>
      <c r="E215" s="109" t="s">
        <v>5929</v>
      </c>
      <c r="F215" s="110" t="s">
        <v>5924</v>
      </c>
      <c r="G215" s="109" t="s">
        <v>5930</v>
      </c>
      <c r="H215" s="102" t="s">
        <v>74</v>
      </c>
      <c r="I215" s="110" t="s">
        <v>5623</v>
      </c>
      <c r="J215" s="108">
        <v>15228748.387096774</v>
      </c>
      <c r="K215" s="106">
        <f t="shared" si="6"/>
        <v>0.19</v>
      </c>
      <c r="L215" s="107">
        <f t="shared" si="7"/>
        <v>18122210.580645159</v>
      </c>
    </row>
    <row r="216" spans="1:12" x14ac:dyDescent="0.3">
      <c r="A216" s="109" t="s">
        <v>6129</v>
      </c>
      <c r="B216" s="103" t="s">
        <v>5874</v>
      </c>
      <c r="C216" s="109" t="s">
        <v>6130</v>
      </c>
      <c r="D216" s="103" t="s">
        <v>6131</v>
      </c>
      <c r="E216" s="109" t="s">
        <v>6132</v>
      </c>
      <c r="F216" s="103" t="s">
        <v>5919</v>
      </c>
      <c r="G216" s="109" t="s">
        <v>6133</v>
      </c>
      <c r="H216" s="104" t="s">
        <v>74</v>
      </c>
      <c r="I216" s="103" t="s">
        <v>5619</v>
      </c>
      <c r="J216" s="108">
        <v>35974.193548387098</v>
      </c>
      <c r="K216" s="106">
        <f t="shared" si="6"/>
        <v>0.19</v>
      </c>
      <c r="L216" s="107">
        <f t="shared" si="7"/>
        <v>42809.290322580651</v>
      </c>
    </row>
    <row r="217" spans="1:12" x14ac:dyDescent="0.3">
      <c r="A217" s="109" t="s">
        <v>6134</v>
      </c>
      <c r="B217" s="103" t="s">
        <v>5874</v>
      </c>
      <c r="C217" s="109" t="s">
        <v>6130</v>
      </c>
      <c r="D217" s="103" t="s">
        <v>6131</v>
      </c>
      <c r="E217" s="109" t="s">
        <v>6132</v>
      </c>
      <c r="F217" s="103" t="s">
        <v>5919</v>
      </c>
      <c r="G217" s="109" t="s">
        <v>6133</v>
      </c>
      <c r="H217" s="104" t="s">
        <v>74</v>
      </c>
      <c r="I217" s="103" t="s">
        <v>5621</v>
      </c>
      <c r="J217" s="108">
        <v>28774.193548387095</v>
      </c>
      <c r="K217" s="106">
        <f t="shared" si="6"/>
        <v>0.19</v>
      </c>
      <c r="L217" s="107">
        <f t="shared" si="7"/>
        <v>34241.290322580644</v>
      </c>
    </row>
    <row r="218" spans="1:12" x14ac:dyDescent="0.3">
      <c r="A218" s="109" t="s">
        <v>6135</v>
      </c>
      <c r="B218" s="103" t="s">
        <v>5874</v>
      </c>
      <c r="C218" s="109" t="s">
        <v>6130</v>
      </c>
      <c r="D218" s="103" t="s">
        <v>6131</v>
      </c>
      <c r="E218" s="109" t="s">
        <v>6132</v>
      </c>
      <c r="F218" s="103" t="s">
        <v>5919</v>
      </c>
      <c r="G218" s="109" t="s">
        <v>6133</v>
      </c>
      <c r="H218" s="104" t="s">
        <v>74</v>
      </c>
      <c r="I218" s="103" t="s">
        <v>5623</v>
      </c>
      <c r="J218" s="108">
        <v>539574.19354838703</v>
      </c>
      <c r="K218" s="106">
        <f t="shared" si="6"/>
        <v>0.19</v>
      </c>
      <c r="L218" s="107">
        <f t="shared" si="7"/>
        <v>642093.29032258061</v>
      </c>
    </row>
    <row r="219" spans="1:12" x14ac:dyDescent="0.3">
      <c r="A219" s="109" t="s">
        <v>6136</v>
      </c>
      <c r="B219" s="103" t="s">
        <v>5874</v>
      </c>
      <c r="C219" s="109" t="s">
        <v>6130</v>
      </c>
      <c r="D219" s="103" t="s">
        <v>6131</v>
      </c>
      <c r="E219" s="109" t="s">
        <v>6132</v>
      </c>
      <c r="F219" s="103" t="s">
        <v>5924</v>
      </c>
      <c r="G219" s="109" t="s">
        <v>6133</v>
      </c>
      <c r="H219" s="104" t="s">
        <v>74</v>
      </c>
      <c r="I219" s="103" t="s">
        <v>5619</v>
      </c>
      <c r="J219" s="108">
        <v>57548.38709677419</v>
      </c>
      <c r="K219" s="106">
        <f t="shared" si="6"/>
        <v>0.19</v>
      </c>
      <c r="L219" s="107">
        <f t="shared" si="7"/>
        <v>68482.580645161288</v>
      </c>
    </row>
    <row r="220" spans="1:12" x14ac:dyDescent="0.3">
      <c r="A220" s="109" t="s">
        <v>6137</v>
      </c>
      <c r="B220" s="103" t="s">
        <v>5874</v>
      </c>
      <c r="C220" s="109" t="s">
        <v>6130</v>
      </c>
      <c r="D220" s="103" t="s">
        <v>6131</v>
      </c>
      <c r="E220" s="109" t="s">
        <v>6132</v>
      </c>
      <c r="F220" s="110" t="s">
        <v>5924</v>
      </c>
      <c r="G220" s="109" t="s">
        <v>6133</v>
      </c>
      <c r="H220" s="102" t="s">
        <v>74</v>
      </c>
      <c r="I220" s="110" t="s">
        <v>5621</v>
      </c>
      <c r="J220" s="108">
        <v>46038.709677419356</v>
      </c>
      <c r="K220" s="106">
        <f t="shared" si="6"/>
        <v>0.19</v>
      </c>
      <c r="L220" s="107">
        <f t="shared" si="7"/>
        <v>54786.06451612903</v>
      </c>
    </row>
    <row r="221" spans="1:12" x14ac:dyDescent="0.3">
      <c r="A221" s="109" t="s">
        <v>6138</v>
      </c>
      <c r="B221" s="103" t="s">
        <v>5874</v>
      </c>
      <c r="C221" s="109" t="s">
        <v>6130</v>
      </c>
      <c r="D221" s="103" t="s">
        <v>6131</v>
      </c>
      <c r="E221" s="109" t="s">
        <v>6132</v>
      </c>
      <c r="F221" s="110" t="s">
        <v>5924</v>
      </c>
      <c r="G221" s="109" t="s">
        <v>6133</v>
      </c>
      <c r="H221" s="102" t="s">
        <v>74</v>
      </c>
      <c r="I221" s="110" t="s">
        <v>5623</v>
      </c>
      <c r="J221" s="108">
        <v>863316.12903225806</v>
      </c>
      <c r="K221" s="106">
        <f t="shared" si="6"/>
        <v>0.19</v>
      </c>
      <c r="L221" s="107">
        <f t="shared" si="7"/>
        <v>1027346.1935483871</v>
      </c>
    </row>
    <row r="222" spans="1:12" x14ac:dyDescent="0.3">
      <c r="A222" s="109" t="s">
        <v>6139</v>
      </c>
      <c r="B222" s="103" t="s">
        <v>5874</v>
      </c>
      <c r="C222" s="109" t="s">
        <v>6130</v>
      </c>
      <c r="D222" s="103" t="s">
        <v>6131</v>
      </c>
      <c r="E222" s="109" t="s">
        <v>6132</v>
      </c>
      <c r="F222" s="103" t="s">
        <v>5919</v>
      </c>
      <c r="G222" s="109" t="s">
        <v>6140</v>
      </c>
      <c r="H222" s="104" t="s">
        <v>74</v>
      </c>
      <c r="I222" s="103" t="s">
        <v>5619</v>
      </c>
      <c r="J222" s="108">
        <v>53961.290322580644</v>
      </c>
      <c r="K222" s="106">
        <f t="shared" si="6"/>
        <v>0.19</v>
      </c>
      <c r="L222" s="107">
        <f t="shared" si="7"/>
        <v>64213.93548387097</v>
      </c>
    </row>
    <row r="223" spans="1:12" x14ac:dyDescent="0.3">
      <c r="A223" s="109" t="s">
        <v>6141</v>
      </c>
      <c r="B223" s="103" t="s">
        <v>5874</v>
      </c>
      <c r="C223" s="109" t="s">
        <v>6130</v>
      </c>
      <c r="D223" s="103" t="s">
        <v>6131</v>
      </c>
      <c r="E223" s="109" t="s">
        <v>6132</v>
      </c>
      <c r="F223" s="103" t="s">
        <v>5919</v>
      </c>
      <c r="G223" s="109" t="s">
        <v>6140</v>
      </c>
      <c r="H223" s="104" t="s">
        <v>74</v>
      </c>
      <c r="I223" s="103" t="s">
        <v>5621</v>
      </c>
      <c r="J223" s="108">
        <v>43174.193548387098</v>
      </c>
      <c r="K223" s="106">
        <f t="shared" si="6"/>
        <v>0.19</v>
      </c>
      <c r="L223" s="107">
        <f t="shared" si="7"/>
        <v>51377.290322580651</v>
      </c>
    </row>
    <row r="224" spans="1:12" x14ac:dyDescent="0.3">
      <c r="A224" s="109" t="s">
        <v>6142</v>
      </c>
      <c r="B224" s="103" t="s">
        <v>5874</v>
      </c>
      <c r="C224" s="109" t="s">
        <v>6130</v>
      </c>
      <c r="D224" s="103" t="s">
        <v>6131</v>
      </c>
      <c r="E224" s="109" t="s">
        <v>6132</v>
      </c>
      <c r="F224" s="103" t="s">
        <v>5919</v>
      </c>
      <c r="G224" s="109" t="s">
        <v>6140</v>
      </c>
      <c r="H224" s="104" t="s">
        <v>74</v>
      </c>
      <c r="I224" s="103" t="s">
        <v>5623</v>
      </c>
      <c r="J224" s="108">
        <v>809432.25806451612</v>
      </c>
      <c r="K224" s="106">
        <f t="shared" si="6"/>
        <v>0.19</v>
      </c>
      <c r="L224" s="107">
        <f t="shared" si="7"/>
        <v>963224.38709677418</v>
      </c>
    </row>
    <row r="225" spans="1:12" x14ac:dyDescent="0.3">
      <c r="A225" s="109" t="s">
        <v>6143</v>
      </c>
      <c r="B225" s="103" t="s">
        <v>5874</v>
      </c>
      <c r="C225" s="109" t="s">
        <v>6130</v>
      </c>
      <c r="D225" s="103" t="s">
        <v>6131</v>
      </c>
      <c r="E225" s="109" t="s">
        <v>6132</v>
      </c>
      <c r="F225" s="103" t="s">
        <v>5924</v>
      </c>
      <c r="G225" s="109" t="s">
        <v>6140</v>
      </c>
      <c r="H225" s="104" t="s">
        <v>74</v>
      </c>
      <c r="I225" s="103" t="s">
        <v>5619</v>
      </c>
      <c r="J225" s="108">
        <v>86335.483870967742</v>
      </c>
      <c r="K225" s="106">
        <f t="shared" si="6"/>
        <v>0.19</v>
      </c>
      <c r="L225" s="107">
        <f t="shared" si="7"/>
        <v>102739.22580645161</v>
      </c>
    </row>
    <row r="226" spans="1:12" x14ac:dyDescent="0.3">
      <c r="A226" s="109" t="s">
        <v>6144</v>
      </c>
      <c r="B226" s="103" t="s">
        <v>5874</v>
      </c>
      <c r="C226" s="109" t="s">
        <v>6130</v>
      </c>
      <c r="D226" s="103" t="s">
        <v>6131</v>
      </c>
      <c r="E226" s="109" t="s">
        <v>6132</v>
      </c>
      <c r="F226" s="110" t="s">
        <v>5924</v>
      </c>
      <c r="G226" s="109" t="s">
        <v>6140</v>
      </c>
      <c r="H226" s="102" t="s">
        <v>74</v>
      </c>
      <c r="I226" s="110" t="s">
        <v>5621</v>
      </c>
      <c r="J226" s="108">
        <v>69070.967741935485</v>
      </c>
      <c r="K226" s="106">
        <f t="shared" si="6"/>
        <v>0.19</v>
      </c>
      <c r="L226" s="107">
        <f t="shared" si="7"/>
        <v>82194.451612903227</v>
      </c>
    </row>
    <row r="227" spans="1:12" x14ac:dyDescent="0.3">
      <c r="A227" s="109" t="s">
        <v>6145</v>
      </c>
      <c r="B227" s="103" t="s">
        <v>5874</v>
      </c>
      <c r="C227" s="109" t="s">
        <v>6130</v>
      </c>
      <c r="D227" s="103" t="s">
        <v>6131</v>
      </c>
      <c r="E227" s="109" t="s">
        <v>6132</v>
      </c>
      <c r="F227" s="110" t="s">
        <v>5924</v>
      </c>
      <c r="G227" s="109" t="s">
        <v>6140</v>
      </c>
      <c r="H227" s="102" t="s">
        <v>74</v>
      </c>
      <c r="I227" s="110" t="s">
        <v>5623</v>
      </c>
      <c r="J227" s="108">
        <v>1295083.8709677418</v>
      </c>
      <c r="K227" s="106">
        <f t="shared" si="6"/>
        <v>0.19</v>
      </c>
      <c r="L227" s="107">
        <f t="shared" si="7"/>
        <v>1541149.8064516129</v>
      </c>
    </row>
    <row r="228" spans="1:12" x14ac:dyDescent="0.3">
      <c r="A228" s="109" t="s">
        <v>6146</v>
      </c>
      <c r="B228" s="103" t="s">
        <v>5874</v>
      </c>
      <c r="C228" s="109" t="s">
        <v>6130</v>
      </c>
      <c r="D228" s="103" t="s">
        <v>6131</v>
      </c>
      <c r="E228" s="109" t="s">
        <v>6147</v>
      </c>
      <c r="F228" s="103" t="s">
        <v>5919</v>
      </c>
      <c r="G228" s="109" t="s">
        <v>6133</v>
      </c>
      <c r="H228" s="104" t="s">
        <v>74</v>
      </c>
      <c r="I228" s="103" t="s">
        <v>5619</v>
      </c>
      <c r="J228" s="108">
        <v>45200</v>
      </c>
      <c r="K228" s="106">
        <f t="shared" si="6"/>
        <v>0.19</v>
      </c>
      <c r="L228" s="107">
        <f t="shared" si="7"/>
        <v>53788</v>
      </c>
    </row>
    <row r="229" spans="1:12" x14ac:dyDescent="0.3">
      <c r="A229" s="109" t="s">
        <v>6148</v>
      </c>
      <c r="B229" s="103" t="s">
        <v>5874</v>
      </c>
      <c r="C229" s="109" t="s">
        <v>6130</v>
      </c>
      <c r="D229" s="103" t="s">
        <v>6131</v>
      </c>
      <c r="E229" s="109" t="s">
        <v>6147</v>
      </c>
      <c r="F229" s="103" t="s">
        <v>5919</v>
      </c>
      <c r="G229" s="109" t="s">
        <v>6133</v>
      </c>
      <c r="H229" s="104" t="s">
        <v>74</v>
      </c>
      <c r="I229" s="103" t="s">
        <v>5621</v>
      </c>
      <c r="J229" s="108">
        <v>36167.741935483871</v>
      </c>
      <c r="K229" s="106">
        <f t="shared" si="6"/>
        <v>0.19</v>
      </c>
      <c r="L229" s="107">
        <f t="shared" si="7"/>
        <v>43039.612903225803</v>
      </c>
    </row>
    <row r="230" spans="1:12" x14ac:dyDescent="0.3">
      <c r="A230" s="109" t="s">
        <v>6149</v>
      </c>
      <c r="B230" s="103" t="s">
        <v>5874</v>
      </c>
      <c r="C230" s="109" t="s">
        <v>6130</v>
      </c>
      <c r="D230" s="103" t="s">
        <v>6131</v>
      </c>
      <c r="E230" s="109" t="s">
        <v>6147</v>
      </c>
      <c r="F230" s="103" t="s">
        <v>5919</v>
      </c>
      <c r="G230" s="109" t="s">
        <v>6133</v>
      </c>
      <c r="H230" s="104" t="s">
        <v>74</v>
      </c>
      <c r="I230" s="103" t="s">
        <v>5623</v>
      </c>
      <c r="J230" s="108">
        <v>678090.32258064509</v>
      </c>
      <c r="K230" s="106">
        <f t="shared" si="6"/>
        <v>0.19</v>
      </c>
      <c r="L230" s="107">
        <f t="shared" si="7"/>
        <v>806927.48387096764</v>
      </c>
    </row>
    <row r="231" spans="1:12" x14ac:dyDescent="0.3">
      <c r="A231" s="109" t="s">
        <v>6150</v>
      </c>
      <c r="B231" s="103" t="s">
        <v>5874</v>
      </c>
      <c r="C231" s="109" t="s">
        <v>6130</v>
      </c>
      <c r="D231" s="103" t="s">
        <v>6131</v>
      </c>
      <c r="E231" s="109" t="s">
        <v>6147</v>
      </c>
      <c r="F231" s="103" t="s">
        <v>5924</v>
      </c>
      <c r="G231" s="109" t="s">
        <v>6133</v>
      </c>
      <c r="H231" s="104" t="s">
        <v>74</v>
      </c>
      <c r="I231" s="103" t="s">
        <v>5619</v>
      </c>
      <c r="J231" s="108">
        <v>72335.483870967742</v>
      </c>
      <c r="K231" s="106">
        <f t="shared" si="6"/>
        <v>0.19</v>
      </c>
      <c r="L231" s="107">
        <f t="shared" si="7"/>
        <v>86079.225806451606</v>
      </c>
    </row>
    <row r="232" spans="1:12" x14ac:dyDescent="0.3">
      <c r="A232" s="109" t="s">
        <v>6151</v>
      </c>
      <c r="B232" s="103" t="s">
        <v>5874</v>
      </c>
      <c r="C232" s="109" t="s">
        <v>6130</v>
      </c>
      <c r="D232" s="103" t="s">
        <v>6131</v>
      </c>
      <c r="E232" s="109" t="s">
        <v>6147</v>
      </c>
      <c r="F232" s="110" t="s">
        <v>5924</v>
      </c>
      <c r="G232" s="109" t="s">
        <v>6133</v>
      </c>
      <c r="H232" s="102" t="s">
        <v>74</v>
      </c>
      <c r="I232" s="110" t="s">
        <v>5621</v>
      </c>
      <c r="J232" s="108">
        <v>57858.06451612903</v>
      </c>
      <c r="K232" s="106">
        <f t="shared" si="6"/>
        <v>0.19</v>
      </c>
      <c r="L232" s="107">
        <f t="shared" si="7"/>
        <v>68851.096774193546</v>
      </c>
    </row>
    <row r="233" spans="1:12" x14ac:dyDescent="0.3">
      <c r="A233" s="109" t="s">
        <v>6152</v>
      </c>
      <c r="B233" s="103" t="s">
        <v>5874</v>
      </c>
      <c r="C233" s="109" t="s">
        <v>6130</v>
      </c>
      <c r="D233" s="103" t="s">
        <v>6131</v>
      </c>
      <c r="E233" s="109" t="s">
        <v>6147</v>
      </c>
      <c r="F233" s="110" t="s">
        <v>5924</v>
      </c>
      <c r="G233" s="109" t="s">
        <v>6133</v>
      </c>
      <c r="H233" s="102" t="s">
        <v>74</v>
      </c>
      <c r="I233" s="110" t="s">
        <v>5623</v>
      </c>
      <c r="J233" s="108">
        <v>1084954.8387096773</v>
      </c>
      <c r="K233" s="106">
        <f t="shared" si="6"/>
        <v>0.19</v>
      </c>
      <c r="L233" s="107">
        <f t="shared" si="7"/>
        <v>1291096.2580645161</v>
      </c>
    </row>
    <row r="234" spans="1:12" x14ac:dyDescent="0.3">
      <c r="A234" s="109" t="s">
        <v>6153</v>
      </c>
      <c r="B234" s="103" t="s">
        <v>5874</v>
      </c>
      <c r="C234" s="109" t="s">
        <v>6130</v>
      </c>
      <c r="D234" s="103" t="s">
        <v>6131</v>
      </c>
      <c r="E234" s="109" t="s">
        <v>6147</v>
      </c>
      <c r="F234" s="103" t="s">
        <v>5919</v>
      </c>
      <c r="G234" s="109" t="s">
        <v>6140</v>
      </c>
      <c r="H234" s="104" t="s">
        <v>74</v>
      </c>
      <c r="I234" s="103" t="s">
        <v>5619</v>
      </c>
      <c r="J234" s="108">
        <v>74167.741935483864</v>
      </c>
      <c r="K234" s="106">
        <f t="shared" si="6"/>
        <v>0.19</v>
      </c>
      <c r="L234" s="107">
        <f t="shared" si="7"/>
        <v>88259.612903225803</v>
      </c>
    </row>
    <row r="235" spans="1:12" x14ac:dyDescent="0.3">
      <c r="A235" s="109" t="s">
        <v>6154</v>
      </c>
      <c r="B235" s="103" t="s">
        <v>5874</v>
      </c>
      <c r="C235" s="109" t="s">
        <v>6130</v>
      </c>
      <c r="D235" s="103" t="s">
        <v>6131</v>
      </c>
      <c r="E235" s="109" t="s">
        <v>6147</v>
      </c>
      <c r="F235" s="103" t="s">
        <v>5919</v>
      </c>
      <c r="G235" s="109" t="s">
        <v>6140</v>
      </c>
      <c r="H235" s="104" t="s">
        <v>74</v>
      </c>
      <c r="I235" s="103" t="s">
        <v>5621</v>
      </c>
      <c r="J235" s="108">
        <v>59341.93548387097</v>
      </c>
      <c r="K235" s="106">
        <f t="shared" si="6"/>
        <v>0.19</v>
      </c>
      <c r="L235" s="107">
        <f t="shared" si="7"/>
        <v>70616.903225806454</v>
      </c>
    </row>
    <row r="236" spans="1:12" x14ac:dyDescent="0.3">
      <c r="A236" s="109" t="s">
        <v>6155</v>
      </c>
      <c r="B236" s="103" t="s">
        <v>5874</v>
      </c>
      <c r="C236" s="109" t="s">
        <v>6130</v>
      </c>
      <c r="D236" s="103" t="s">
        <v>6131</v>
      </c>
      <c r="E236" s="109" t="s">
        <v>6147</v>
      </c>
      <c r="F236" s="103" t="s">
        <v>5919</v>
      </c>
      <c r="G236" s="109" t="s">
        <v>6140</v>
      </c>
      <c r="H236" s="104" t="s">
        <v>74</v>
      </c>
      <c r="I236" s="103" t="s">
        <v>5623</v>
      </c>
      <c r="J236" s="108">
        <v>1112554.8387096773</v>
      </c>
      <c r="K236" s="106">
        <f t="shared" si="6"/>
        <v>0.19</v>
      </c>
      <c r="L236" s="107">
        <f t="shared" si="7"/>
        <v>1323940.2580645161</v>
      </c>
    </row>
    <row r="237" spans="1:12" x14ac:dyDescent="0.3">
      <c r="A237" s="109" t="s">
        <v>6156</v>
      </c>
      <c r="B237" s="103" t="s">
        <v>5874</v>
      </c>
      <c r="C237" s="109" t="s">
        <v>6130</v>
      </c>
      <c r="D237" s="103" t="s">
        <v>6131</v>
      </c>
      <c r="E237" s="109" t="s">
        <v>6147</v>
      </c>
      <c r="F237" s="103" t="s">
        <v>5924</v>
      </c>
      <c r="G237" s="109" t="s">
        <v>6140</v>
      </c>
      <c r="H237" s="104" t="s">
        <v>74</v>
      </c>
      <c r="I237" s="103" t="s">
        <v>5619</v>
      </c>
      <c r="J237" s="108">
        <v>118670.96774193548</v>
      </c>
      <c r="K237" s="106">
        <f t="shared" si="6"/>
        <v>0.19</v>
      </c>
      <c r="L237" s="107">
        <f t="shared" si="7"/>
        <v>141218.45161290321</v>
      </c>
    </row>
    <row r="238" spans="1:12" x14ac:dyDescent="0.3">
      <c r="A238" s="109" t="s">
        <v>6157</v>
      </c>
      <c r="B238" s="103" t="s">
        <v>5874</v>
      </c>
      <c r="C238" s="109" t="s">
        <v>6130</v>
      </c>
      <c r="D238" s="103" t="s">
        <v>6131</v>
      </c>
      <c r="E238" s="109" t="s">
        <v>6147</v>
      </c>
      <c r="F238" s="110" t="s">
        <v>5924</v>
      </c>
      <c r="G238" s="109" t="s">
        <v>6140</v>
      </c>
      <c r="H238" s="102" t="s">
        <v>74</v>
      </c>
      <c r="I238" s="110" t="s">
        <v>5621</v>
      </c>
      <c r="J238" s="108">
        <v>94941.93548387097</v>
      </c>
      <c r="K238" s="106">
        <f t="shared" si="6"/>
        <v>0.19</v>
      </c>
      <c r="L238" s="107">
        <f t="shared" si="7"/>
        <v>112980.90322580645</v>
      </c>
    </row>
    <row r="239" spans="1:12" x14ac:dyDescent="0.3">
      <c r="A239" s="109" t="s">
        <v>6158</v>
      </c>
      <c r="B239" s="103" t="s">
        <v>5874</v>
      </c>
      <c r="C239" s="109" t="s">
        <v>6130</v>
      </c>
      <c r="D239" s="103" t="s">
        <v>6131</v>
      </c>
      <c r="E239" s="109" t="s">
        <v>6147</v>
      </c>
      <c r="F239" s="110" t="s">
        <v>5924</v>
      </c>
      <c r="G239" s="109" t="s">
        <v>6140</v>
      </c>
      <c r="H239" s="102" t="s">
        <v>74</v>
      </c>
      <c r="I239" s="110" t="s">
        <v>5623</v>
      </c>
      <c r="J239" s="108">
        <v>1780090.3225806451</v>
      </c>
      <c r="K239" s="106">
        <f t="shared" si="6"/>
        <v>0.19</v>
      </c>
      <c r="L239" s="107">
        <f t="shared" si="7"/>
        <v>2118307.4838709678</v>
      </c>
    </row>
    <row r="240" spans="1:12" x14ac:dyDescent="0.3">
      <c r="A240" s="109" t="s">
        <v>6159</v>
      </c>
      <c r="B240" s="103" t="s">
        <v>5874</v>
      </c>
      <c r="C240" s="109" t="s">
        <v>6130</v>
      </c>
      <c r="D240" s="103" t="s">
        <v>6160</v>
      </c>
      <c r="E240" s="109" t="s">
        <v>6132</v>
      </c>
      <c r="F240" s="103" t="s">
        <v>5919</v>
      </c>
      <c r="G240" s="109" t="s">
        <v>6133</v>
      </c>
      <c r="H240" s="104" t="s">
        <v>74</v>
      </c>
      <c r="I240" s="103" t="s">
        <v>5619</v>
      </c>
      <c r="J240" s="108">
        <v>27264.516129032258</v>
      </c>
      <c r="K240" s="106">
        <f t="shared" si="6"/>
        <v>0.19</v>
      </c>
      <c r="L240" s="107">
        <f t="shared" si="7"/>
        <v>32444.774193548386</v>
      </c>
    </row>
    <row r="241" spans="1:12" x14ac:dyDescent="0.3">
      <c r="A241" s="109" t="s">
        <v>6161</v>
      </c>
      <c r="B241" s="103" t="s">
        <v>5874</v>
      </c>
      <c r="C241" s="109" t="s">
        <v>6130</v>
      </c>
      <c r="D241" s="103" t="s">
        <v>6160</v>
      </c>
      <c r="E241" s="109" t="s">
        <v>6132</v>
      </c>
      <c r="F241" s="103" t="s">
        <v>5919</v>
      </c>
      <c r="G241" s="109" t="s">
        <v>6133</v>
      </c>
      <c r="H241" s="104" t="s">
        <v>74</v>
      </c>
      <c r="I241" s="103" t="s">
        <v>5621</v>
      </c>
      <c r="J241" s="108">
        <v>21819.354838709678</v>
      </c>
      <c r="K241" s="106">
        <f t="shared" si="6"/>
        <v>0.19</v>
      </c>
      <c r="L241" s="107">
        <f t="shared" si="7"/>
        <v>25965.032258064515</v>
      </c>
    </row>
    <row r="242" spans="1:12" x14ac:dyDescent="0.3">
      <c r="A242" s="109" t="s">
        <v>6162</v>
      </c>
      <c r="B242" s="103" t="s">
        <v>5874</v>
      </c>
      <c r="C242" s="109" t="s">
        <v>6130</v>
      </c>
      <c r="D242" s="103" t="s">
        <v>6160</v>
      </c>
      <c r="E242" s="109" t="s">
        <v>6132</v>
      </c>
      <c r="F242" s="103" t="s">
        <v>5919</v>
      </c>
      <c r="G242" s="109" t="s">
        <v>6133</v>
      </c>
      <c r="H242" s="104" t="s">
        <v>74</v>
      </c>
      <c r="I242" s="103" t="s">
        <v>5623</v>
      </c>
      <c r="J242" s="108">
        <v>409019.35483870964</v>
      </c>
      <c r="K242" s="106">
        <f t="shared" si="6"/>
        <v>0.19</v>
      </c>
      <c r="L242" s="107">
        <f t="shared" si="7"/>
        <v>486733.03225806449</v>
      </c>
    </row>
    <row r="243" spans="1:12" x14ac:dyDescent="0.3">
      <c r="A243" s="109" t="s">
        <v>6163</v>
      </c>
      <c r="B243" s="103" t="s">
        <v>5874</v>
      </c>
      <c r="C243" s="109" t="s">
        <v>6130</v>
      </c>
      <c r="D243" s="103" t="s">
        <v>6160</v>
      </c>
      <c r="E243" s="109" t="s">
        <v>6132</v>
      </c>
      <c r="F243" s="103" t="s">
        <v>5924</v>
      </c>
      <c r="G243" s="109" t="s">
        <v>6133</v>
      </c>
      <c r="H243" s="104" t="s">
        <v>74</v>
      </c>
      <c r="I243" s="103" t="s">
        <v>5619</v>
      </c>
      <c r="J243" s="108">
        <v>43625.806451612902</v>
      </c>
      <c r="K243" s="106">
        <f t="shared" si="6"/>
        <v>0.19</v>
      </c>
      <c r="L243" s="107">
        <f t="shared" si="7"/>
        <v>51914.709677419349</v>
      </c>
    </row>
    <row r="244" spans="1:12" x14ac:dyDescent="0.3">
      <c r="A244" s="109" t="s">
        <v>6164</v>
      </c>
      <c r="B244" s="103" t="s">
        <v>5874</v>
      </c>
      <c r="C244" s="109" t="s">
        <v>6130</v>
      </c>
      <c r="D244" s="103" t="s">
        <v>6160</v>
      </c>
      <c r="E244" s="109" t="s">
        <v>6132</v>
      </c>
      <c r="F244" s="110" t="s">
        <v>5924</v>
      </c>
      <c r="G244" s="109" t="s">
        <v>6133</v>
      </c>
      <c r="H244" s="102" t="s">
        <v>74</v>
      </c>
      <c r="I244" s="110" t="s">
        <v>5621</v>
      </c>
      <c r="J244" s="108">
        <v>34903.225806451614</v>
      </c>
      <c r="K244" s="106">
        <f t="shared" si="6"/>
        <v>0.19</v>
      </c>
      <c r="L244" s="107">
        <f t="shared" si="7"/>
        <v>41534.838709677424</v>
      </c>
    </row>
    <row r="245" spans="1:12" x14ac:dyDescent="0.3">
      <c r="A245" s="109" t="s">
        <v>6165</v>
      </c>
      <c r="B245" s="103" t="s">
        <v>5874</v>
      </c>
      <c r="C245" s="109" t="s">
        <v>6130</v>
      </c>
      <c r="D245" s="103" t="s">
        <v>6160</v>
      </c>
      <c r="E245" s="109" t="s">
        <v>6132</v>
      </c>
      <c r="F245" s="110" t="s">
        <v>5924</v>
      </c>
      <c r="G245" s="109" t="s">
        <v>6133</v>
      </c>
      <c r="H245" s="102" t="s">
        <v>74</v>
      </c>
      <c r="I245" s="110" t="s">
        <v>5623</v>
      </c>
      <c r="J245" s="108">
        <v>654438.70967741939</v>
      </c>
      <c r="K245" s="106">
        <f t="shared" si="6"/>
        <v>0.19</v>
      </c>
      <c r="L245" s="107">
        <f t="shared" si="7"/>
        <v>778782.06451612909</v>
      </c>
    </row>
    <row r="246" spans="1:12" x14ac:dyDescent="0.3">
      <c r="A246" s="109" t="s">
        <v>6166</v>
      </c>
      <c r="B246" s="103" t="s">
        <v>5874</v>
      </c>
      <c r="C246" s="109" t="s">
        <v>6130</v>
      </c>
      <c r="D246" s="103" t="s">
        <v>6160</v>
      </c>
      <c r="E246" s="109" t="s">
        <v>6132</v>
      </c>
      <c r="F246" s="103" t="s">
        <v>5919</v>
      </c>
      <c r="G246" s="109" t="s">
        <v>6140</v>
      </c>
      <c r="H246" s="104" t="s">
        <v>74</v>
      </c>
      <c r="I246" s="103" t="s">
        <v>5619</v>
      </c>
      <c r="J246" s="108">
        <v>35780.645161290318</v>
      </c>
      <c r="K246" s="106">
        <f t="shared" si="6"/>
        <v>0.19</v>
      </c>
      <c r="L246" s="107">
        <f t="shared" si="7"/>
        <v>42578.967741935478</v>
      </c>
    </row>
    <row r="247" spans="1:12" x14ac:dyDescent="0.3">
      <c r="A247" s="109" t="s">
        <v>6167</v>
      </c>
      <c r="B247" s="103" t="s">
        <v>5874</v>
      </c>
      <c r="C247" s="109" t="s">
        <v>6130</v>
      </c>
      <c r="D247" s="103" t="s">
        <v>6160</v>
      </c>
      <c r="E247" s="109" t="s">
        <v>6132</v>
      </c>
      <c r="F247" s="103" t="s">
        <v>5919</v>
      </c>
      <c r="G247" s="109" t="s">
        <v>6140</v>
      </c>
      <c r="H247" s="104" t="s">
        <v>74</v>
      </c>
      <c r="I247" s="103" t="s">
        <v>5621</v>
      </c>
      <c r="J247" s="108">
        <v>28619.354838709678</v>
      </c>
      <c r="K247" s="106">
        <f t="shared" si="6"/>
        <v>0.19</v>
      </c>
      <c r="L247" s="107">
        <f t="shared" si="7"/>
        <v>34057.032258064515</v>
      </c>
    </row>
    <row r="248" spans="1:12" x14ac:dyDescent="0.3">
      <c r="A248" s="109" t="s">
        <v>6168</v>
      </c>
      <c r="B248" s="103" t="s">
        <v>5874</v>
      </c>
      <c r="C248" s="109" t="s">
        <v>6130</v>
      </c>
      <c r="D248" s="103" t="s">
        <v>6160</v>
      </c>
      <c r="E248" s="109" t="s">
        <v>6132</v>
      </c>
      <c r="F248" s="103" t="s">
        <v>5919</v>
      </c>
      <c r="G248" s="109" t="s">
        <v>6140</v>
      </c>
      <c r="H248" s="104" t="s">
        <v>74</v>
      </c>
      <c r="I248" s="103" t="s">
        <v>5623</v>
      </c>
      <c r="J248" s="108">
        <v>536683.87096774194</v>
      </c>
      <c r="K248" s="106">
        <f t="shared" si="6"/>
        <v>0.19</v>
      </c>
      <c r="L248" s="107">
        <f t="shared" si="7"/>
        <v>638653.80645161285</v>
      </c>
    </row>
    <row r="249" spans="1:12" x14ac:dyDescent="0.3">
      <c r="A249" s="109" t="s">
        <v>6169</v>
      </c>
      <c r="B249" s="103" t="s">
        <v>5874</v>
      </c>
      <c r="C249" s="109" t="s">
        <v>6130</v>
      </c>
      <c r="D249" s="103" t="s">
        <v>6160</v>
      </c>
      <c r="E249" s="109" t="s">
        <v>6132</v>
      </c>
      <c r="F249" s="103" t="s">
        <v>5924</v>
      </c>
      <c r="G249" s="109" t="s">
        <v>6140</v>
      </c>
      <c r="H249" s="104" t="s">
        <v>74</v>
      </c>
      <c r="I249" s="103" t="s">
        <v>5619</v>
      </c>
      <c r="J249" s="108">
        <v>57251.612903225803</v>
      </c>
      <c r="K249" s="106">
        <f t="shared" si="6"/>
        <v>0.19</v>
      </c>
      <c r="L249" s="107">
        <f t="shared" si="7"/>
        <v>68129.419354838712</v>
      </c>
    </row>
    <row r="250" spans="1:12" x14ac:dyDescent="0.3">
      <c r="A250" s="109" t="s">
        <v>6170</v>
      </c>
      <c r="B250" s="103" t="s">
        <v>5874</v>
      </c>
      <c r="C250" s="109" t="s">
        <v>6130</v>
      </c>
      <c r="D250" s="103" t="s">
        <v>6160</v>
      </c>
      <c r="E250" s="109" t="s">
        <v>6132</v>
      </c>
      <c r="F250" s="110" t="s">
        <v>5924</v>
      </c>
      <c r="G250" s="109" t="s">
        <v>6140</v>
      </c>
      <c r="H250" s="102" t="s">
        <v>74</v>
      </c>
      <c r="I250" s="110" t="s">
        <v>5621</v>
      </c>
      <c r="J250" s="108">
        <v>45793.548387096773</v>
      </c>
      <c r="K250" s="106">
        <f t="shared" si="6"/>
        <v>0.19</v>
      </c>
      <c r="L250" s="107">
        <f t="shared" si="7"/>
        <v>54494.322580645159</v>
      </c>
    </row>
    <row r="251" spans="1:12" x14ac:dyDescent="0.3">
      <c r="A251" s="109" t="s">
        <v>6171</v>
      </c>
      <c r="B251" s="103" t="s">
        <v>5874</v>
      </c>
      <c r="C251" s="109" t="s">
        <v>6130</v>
      </c>
      <c r="D251" s="103" t="s">
        <v>6160</v>
      </c>
      <c r="E251" s="109" t="s">
        <v>6132</v>
      </c>
      <c r="F251" s="110" t="s">
        <v>5924</v>
      </c>
      <c r="G251" s="109" t="s">
        <v>6140</v>
      </c>
      <c r="H251" s="102" t="s">
        <v>74</v>
      </c>
      <c r="I251" s="110" t="s">
        <v>5623</v>
      </c>
      <c r="J251" s="108">
        <v>858696.77419354836</v>
      </c>
      <c r="K251" s="106">
        <f t="shared" si="6"/>
        <v>0.19</v>
      </c>
      <c r="L251" s="107">
        <f t="shared" si="7"/>
        <v>1021849.1612903225</v>
      </c>
    </row>
    <row r="252" spans="1:12" x14ac:dyDescent="0.3">
      <c r="A252" s="109" t="s">
        <v>6172</v>
      </c>
      <c r="B252" s="103" t="s">
        <v>5874</v>
      </c>
      <c r="C252" s="109" t="s">
        <v>6130</v>
      </c>
      <c r="D252" s="103" t="s">
        <v>6160</v>
      </c>
      <c r="E252" s="109" t="s">
        <v>6147</v>
      </c>
      <c r="F252" s="103" t="s">
        <v>5919</v>
      </c>
      <c r="G252" s="109" t="s">
        <v>6133</v>
      </c>
      <c r="H252" s="104" t="s">
        <v>74</v>
      </c>
      <c r="I252" s="103" t="s">
        <v>5619</v>
      </c>
      <c r="J252" s="108">
        <v>43045.161290322576</v>
      </c>
      <c r="K252" s="106">
        <f t="shared" si="6"/>
        <v>0.19</v>
      </c>
      <c r="L252" s="107">
        <f t="shared" si="7"/>
        <v>51223.741935483864</v>
      </c>
    </row>
    <row r="253" spans="1:12" x14ac:dyDescent="0.3">
      <c r="A253" s="109" t="s">
        <v>6173</v>
      </c>
      <c r="B253" s="103" t="s">
        <v>5874</v>
      </c>
      <c r="C253" s="109" t="s">
        <v>6130</v>
      </c>
      <c r="D253" s="103" t="s">
        <v>6160</v>
      </c>
      <c r="E253" s="109" t="s">
        <v>6147</v>
      </c>
      <c r="F253" s="103" t="s">
        <v>5919</v>
      </c>
      <c r="G253" s="109" t="s">
        <v>6133</v>
      </c>
      <c r="H253" s="104" t="s">
        <v>74</v>
      </c>
      <c r="I253" s="103" t="s">
        <v>5621</v>
      </c>
      <c r="J253" s="108">
        <v>34438.709677419356</v>
      </c>
      <c r="K253" s="106">
        <f t="shared" si="6"/>
        <v>0.19</v>
      </c>
      <c r="L253" s="107">
        <f t="shared" si="7"/>
        <v>40982.06451612903</v>
      </c>
    </row>
    <row r="254" spans="1:12" x14ac:dyDescent="0.3">
      <c r="A254" s="109" t="s">
        <v>6174</v>
      </c>
      <c r="B254" s="103" t="s">
        <v>5874</v>
      </c>
      <c r="C254" s="109" t="s">
        <v>6130</v>
      </c>
      <c r="D254" s="103" t="s">
        <v>6160</v>
      </c>
      <c r="E254" s="109" t="s">
        <v>6147</v>
      </c>
      <c r="F254" s="103" t="s">
        <v>5919</v>
      </c>
      <c r="G254" s="109" t="s">
        <v>6133</v>
      </c>
      <c r="H254" s="104" t="s">
        <v>74</v>
      </c>
      <c r="I254" s="103" t="s">
        <v>5623</v>
      </c>
      <c r="J254" s="108">
        <v>645677.41935483867</v>
      </c>
      <c r="K254" s="106">
        <f t="shared" si="6"/>
        <v>0.19</v>
      </c>
      <c r="L254" s="107">
        <f t="shared" si="7"/>
        <v>768356.12903225806</v>
      </c>
    </row>
    <row r="255" spans="1:12" x14ac:dyDescent="0.3">
      <c r="A255" s="109" t="s">
        <v>6175</v>
      </c>
      <c r="B255" s="103" t="s">
        <v>5874</v>
      </c>
      <c r="C255" s="109" t="s">
        <v>6130</v>
      </c>
      <c r="D255" s="103" t="s">
        <v>6160</v>
      </c>
      <c r="E255" s="109" t="s">
        <v>6147</v>
      </c>
      <c r="F255" s="103" t="s">
        <v>5924</v>
      </c>
      <c r="G255" s="109" t="s">
        <v>6133</v>
      </c>
      <c r="H255" s="104" t="s">
        <v>74</v>
      </c>
      <c r="I255" s="103" t="s">
        <v>5619</v>
      </c>
      <c r="J255" s="108">
        <v>68877.419354838712</v>
      </c>
      <c r="K255" s="106">
        <f t="shared" si="6"/>
        <v>0.19</v>
      </c>
      <c r="L255" s="107">
        <f t="shared" si="7"/>
        <v>81964.129032258061</v>
      </c>
    </row>
    <row r="256" spans="1:12" x14ac:dyDescent="0.3">
      <c r="A256" s="109" t="s">
        <v>6176</v>
      </c>
      <c r="B256" s="103" t="s">
        <v>5874</v>
      </c>
      <c r="C256" s="109" t="s">
        <v>6130</v>
      </c>
      <c r="D256" s="103" t="s">
        <v>6160</v>
      </c>
      <c r="E256" s="109" t="s">
        <v>6147</v>
      </c>
      <c r="F256" s="110" t="s">
        <v>5924</v>
      </c>
      <c r="G256" s="109" t="s">
        <v>6133</v>
      </c>
      <c r="H256" s="102" t="s">
        <v>74</v>
      </c>
      <c r="I256" s="110" t="s">
        <v>5621</v>
      </c>
      <c r="J256" s="108">
        <v>55096.774193548386</v>
      </c>
      <c r="K256" s="106">
        <f t="shared" si="6"/>
        <v>0.19</v>
      </c>
      <c r="L256" s="107">
        <f t="shared" si="7"/>
        <v>65565.161290322576</v>
      </c>
    </row>
    <row r="257" spans="1:12" x14ac:dyDescent="0.3">
      <c r="A257" s="109" t="s">
        <v>6177</v>
      </c>
      <c r="B257" s="103" t="s">
        <v>5874</v>
      </c>
      <c r="C257" s="109" t="s">
        <v>6130</v>
      </c>
      <c r="D257" s="103" t="s">
        <v>6160</v>
      </c>
      <c r="E257" s="109" t="s">
        <v>6147</v>
      </c>
      <c r="F257" s="110" t="s">
        <v>5924</v>
      </c>
      <c r="G257" s="109" t="s">
        <v>6133</v>
      </c>
      <c r="H257" s="102" t="s">
        <v>74</v>
      </c>
      <c r="I257" s="110" t="s">
        <v>5623</v>
      </c>
      <c r="J257" s="108">
        <v>1033096.7741935484</v>
      </c>
      <c r="K257" s="106">
        <f t="shared" si="6"/>
        <v>0.19</v>
      </c>
      <c r="L257" s="107">
        <f t="shared" si="7"/>
        <v>1229385.1612903224</v>
      </c>
    </row>
    <row r="258" spans="1:12" x14ac:dyDescent="0.3">
      <c r="A258" s="109" t="s">
        <v>6178</v>
      </c>
      <c r="B258" s="103" t="s">
        <v>5874</v>
      </c>
      <c r="C258" s="109" t="s">
        <v>6130</v>
      </c>
      <c r="D258" s="103" t="s">
        <v>6160</v>
      </c>
      <c r="E258" s="109" t="s">
        <v>6147</v>
      </c>
      <c r="F258" s="103" t="s">
        <v>5919</v>
      </c>
      <c r="G258" s="109" t="s">
        <v>6140</v>
      </c>
      <c r="H258" s="104" t="s">
        <v>74</v>
      </c>
      <c r="I258" s="103" t="s">
        <v>5619</v>
      </c>
      <c r="J258" s="108">
        <v>74335.483870967742</v>
      </c>
      <c r="K258" s="106">
        <f t="shared" si="6"/>
        <v>0.19</v>
      </c>
      <c r="L258" s="107">
        <f t="shared" si="7"/>
        <v>88459.225806451606</v>
      </c>
    </row>
    <row r="259" spans="1:12" x14ac:dyDescent="0.3">
      <c r="A259" s="109" t="s">
        <v>6179</v>
      </c>
      <c r="B259" s="103" t="s">
        <v>5874</v>
      </c>
      <c r="C259" s="109" t="s">
        <v>6130</v>
      </c>
      <c r="D259" s="103" t="s">
        <v>6160</v>
      </c>
      <c r="E259" s="109" t="s">
        <v>6147</v>
      </c>
      <c r="F259" s="103" t="s">
        <v>5919</v>
      </c>
      <c r="G259" s="109" t="s">
        <v>6140</v>
      </c>
      <c r="H259" s="104" t="s">
        <v>74</v>
      </c>
      <c r="I259" s="103" t="s">
        <v>5621</v>
      </c>
      <c r="J259" s="108">
        <v>59470.967741935485</v>
      </c>
      <c r="K259" s="106">
        <f t="shared" si="6"/>
        <v>0.19</v>
      </c>
      <c r="L259" s="107">
        <f t="shared" si="7"/>
        <v>70770.451612903227</v>
      </c>
    </row>
    <row r="260" spans="1:12" x14ac:dyDescent="0.3">
      <c r="A260" s="109" t="s">
        <v>6180</v>
      </c>
      <c r="B260" s="103" t="s">
        <v>5874</v>
      </c>
      <c r="C260" s="109" t="s">
        <v>6130</v>
      </c>
      <c r="D260" s="103" t="s">
        <v>6160</v>
      </c>
      <c r="E260" s="109" t="s">
        <v>6147</v>
      </c>
      <c r="F260" s="103" t="s">
        <v>5919</v>
      </c>
      <c r="G260" s="109" t="s">
        <v>6140</v>
      </c>
      <c r="H260" s="104" t="s">
        <v>74</v>
      </c>
      <c r="I260" s="103" t="s">
        <v>5623</v>
      </c>
      <c r="J260" s="108">
        <v>1115019.3548387096</v>
      </c>
      <c r="K260" s="106">
        <f t="shared" si="6"/>
        <v>0.19</v>
      </c>
      <c r="L260" s="107">
        <f t="shared" si="7"/>
        <v>1326873.0322580645</v>
      </c>
    </row>
    <row r="261" spans="1:12" x14ac:dyDescent="0.3">
      <c r="A261" s="109" t="s">
        <v>6181</v>
      </c>
      <c r="B261" s="103" t="s">
        <v>5874</v>
      </c>
      <c r="C261" s="109" t="s">
        <v>6130</v>
      </c>
      <c r="D261" s="103" t="s">
        <v>6160</v>
      </c>
      <c r="E261" s="109" t="s">
        <v>6147</v>
      </c>
      <c r="F261" s="103" t="s">
        <v>5924</v>
      </c>
      <c r="G261" s="109" t="s">
        <v>6140</v>
      </c>
      <c r="H261" s="104" t="s">
        <v>74</v>
      </c>
      <c r="I261" s="103" t="s">
        <v>5619</v>
      </c>
      <c r="J261" s="108">
        <v>118941.93548387097</v>
      </c>
      <c r="K261" s="106">
        <f t="shared" si="6"/>
        <v>0.19</v>
      </c>
      <c r="L261" s="107">
        <f t="shared" si="7"/>
        <v>141540.90322580645</v>
      </c>
    </row>
    <row r="262" spans="1:12" x14ac:dyDescent="0.3">
      <c r="A262" s="109" t="s">
        <v>6182</v>
      </c>
      <c r="B262" s="103" t="s">
        <v>5874</v>
      </c>
      <c r="C262" s="109" t="s">
        <v>6130</v>
      </c>
      <c r="D262" s="103" t="s">
        <v>6160</v>
      </c>
      <c r="E262" s="109" t="s">
        <v>6147</v>
      </c>
      <c r="F262" s="110" t="s">
        <v>5924</v>
      </c>
      <c r="G262" s="109" t="s">
        <v>6140</v>
      </c>
      <c r="H262" s="102" t="s">
        <v>74</v>
      </c>
      <c r="I262" s="110" t="s">
        <v>5621</v>
      </c>
      <c r="J262" s="108">
        <v>95148.387096774197</v>
      </c>
      <c r="K262" s="106">
        <f t="shared" si="6"/>
        <v>0.19</v>
      </c>
      <c r="L262" s="107">
        <f t="shared" si="7"/>
        <v>113226.5806451613</v>
      </c>
    </row>
    <row r="263" spans="1:12" x14ac:dyDescent="0.3">
      <c r="A263" s="109" t="s">
        <v>6183</v>
      </c>
      <c r="B263" s="103" t="s">
        <v>5874</v>
      </c>
      <c r="C263" s="109" t="s">
        <v>6130</v>
      </c>
      <c r="D263" s="103" t="s">
        <v>6160</v>
      </c>
      <c r="E263" s="109" t="s">
        <v>6147</v>
      </c>
      <c r="F263" s="110" t="s">
        <v>5924</v>
      </c>
      <c r="G263" s="109" t="s">
        <v>6140</v>
      </c>
      <c r="H263" s="102" t="s">
        <v>74</v>
      </c>
      <c r="I263" s="110" t="s">
        <v>5623</v>
      </c>
      <c r="J263" s="108">
        <v>1784038.7096774194</v>
      </c>
      <c r="K263" s="106">
        <f t="shared" si="6"/>
        <v>0.19</v>
      </c>
      <c r="L263" s="107">
        <f t="shared" si="7"/>
        <v>2123006.064516129</v>
      </c>
    </row>
    <row r="264" spans="1:12" ht="26" x14ac:dyDescent="0.3">
      <c r="A264" s="109" t="s">
        <v>6184</v>
      </c>
      <c r="B264" s="103" t="s">
        <v>5874</v>
      </c>
      <c r="C264" s="109" t="s">
        <v>6185</v>
      </c>
      <c r="D264" s="103" t="s">
        <v>6186</v>
      </c>
      <c r="E264" s="109" t="s">
        <v>2175</v>
      </c>
      <c r="F264" s="103" t="s">
        <v>2175</v>
      </c>
      <c r="G264" s="109" t="s">
        <v>6187</v>
      </c>
      <c r="H264" s="104" t="s">
        <v>74</v>
      </c>
      <c r="I264" s="103" t="s">
        <v>5619</v>
      </c>
      <c r="J264" s="108">
        <v>60064.516129032258</v>
      </c>
      <c r="K264" s="106">
        <f t="shared" si="6"/>
        <v>0.19</v>
      </c>
      <c r="L264" s="107">
        <f t="shared" si="7"/>
        <v>71476.774193548394</v>
      </c>
    </row>
    <row r="265" spans="1:12" ht="26" x14ac:dyDescent="0.3">
      <c r="A265" s="109" t="s">
        <v>6188</v>
      </c>
      <c r="B265" s="103" t="s">
        <v>5874</v>
      </c>
      <c r="C265" s="109" t="s">
        <v>6185</v>
      </c>
      <c r="D265" s="103" t="s">
        <v>6186</v>
      </c>
      <c r="E265" s="109" t="s">
        <v>2175</v>
      </c>
      <c r="F265" s="103" t="s">
        <v>2175</v>
      </c>
      <c r="G265" s="109" t="s">
        <v>6187</v>
      </c>
      <c r="H265" s="104" t="s">
        <v>74</v>
      </c>
      <c r="I265" s="103" t="s">
        <v>5621</v>
      </c>
      <c r="J265" s="108">
        <v>48051.612903225803</v>
      </c>
      <c r="K265" s="106">
        <f t="shared" si="6"/>
        <v>0.19</v>
      </c>
      <c r="L265" s="107">
        <f t="shared" si="7"/>
        <v>57181.419354838705</v>
      </c>
    </row>
    <row r="266" spans="1:12" ht="26" x14ac:dyDescent="0.3">
      <c r="A266" s="109" t="s">
        <v>6189</v>
      </c>
      <c r="B266" s="103" t="s">
        <v>5874</v>
      </c>
      <c r="C266" s="109" t="s">
        <v>6185</v>
      </c>
      <c r="D266" s="103" t="s">
        <v>6186</v>
      </c>
      <c r="E266" s="109" t="s">
        <v>2175</v>
      </c>
      <c r="F266" s="103" t="s">
        <v>2175</v>
      </c>
      <c r="G266" s="109" t="s">
        <v>6187</v>
      </c>
      <c r="H266" s="104" t="s">
        <v>74</v>
      </c>
      <c r="I266" s="103" t="s">
        <v>5623</v>
      </c>
      <c r="J266" s="108">
        <v>900954.83870967734</v>
      </c>
      <c r="K266" s="106">
        <f t="shared" ref="K266:K323" si="8">$K$7</f>
        <v>0.19</v>
      </c>
      <c r="L266" s="107">
        <f t="shared" ref="L266:L323" si="9">(J266*K266)+J266</f>
        <v>1072136.2580645161</v>
      </c>
    </row>
    <row r="267" spans="1:12" ht="26" x14ac:dyDescent="0.3">
      <c r="A267" s="109" t="s">
        <v>6190</v>
      </c>
      <c r="B267" s="103" t="s">
        <v>5874</v>
      </c>
      <c r="C267" s="109" t="s">
        <v>6185</v>
      </c>
      <c r="D267" s="103" t="s">
        <v>6191</v>
      </c>
      <c r="E267" s="109" t="s">
        <v>2175</v>
      </c>
      <c r="F267" s="103" t="s">
        <v>2175</v>
      </c>
      <c r="G267" s="109" t="s">
        <v>6187</v>
      </c>
      <c r="H267" s="104" t="s">
        <v>74</v>
      </c>
      <c r="I267" s="103" t="s">
        <v>5619</v>
      </c>
      <c r="J267" s="108">
        <v>81858.06451612903</v>
      </c>
      <c r="K267" s="106">
        <f t="shared" si="8"/>
        <v>0.19</v>
      </c>
      <c r="L267" s="107">
        <f t="shared" si="9"/>
        <v>97411.096774193546</v>
      </c>
    </row>
    <row r="268" spans="1:12" ht="26" x14ac:dyDescent="0.3">
      <c r="A268" s="109" t="s">
        <v>6192</v>
      </c>
      <c r="B268" s="103" t="s">
        <v>5874</v>
      </c>
      <c r="C268" s="109" t="s">
        <v>6185</v>
      </c>
      <c r="D268" s="103" t="s">
        <v>6191</v>
      </c>
      <c r="E268" s="109" t="s">
        <v>2175</v>
      </c>
      <c r="F268" s="103" t="s">
        <v>2175</v>
      </c>
      <c r="G268" s="109" t="s">
        <v>6187</v>
      </c>
      <c r="H268" s="104" t="s">
        <v>74</v>
      </c>
      <c r="I268" s="103" t="s">
        <v>5621</v>
      </c>
      <c r="J268" s="108">
        <v>65483.870967741932</v>
      </c>
      <c r="K268" s="106">
        <f t="shared" si="8"/>
        <v>0.19</v>
      </c>
      <c r="L268" s="107">
        <f t="shared" si="9"/>
        <v>77925.806451612894</v>
      </c>
    </row>
    <row r="269" spans="1:12" ht="26" x14ac:dyDescent="0.3">
      <c r="A269" s="109" t="s">
        <v>6193</v>
      </c>
      <c r="B269" s="103" t="s">
        <v>5874</v>
      </c>
      <c r="C269" s="109" t="s">
        <v>6185</v>
      </c>
      <c r="D269" s="103" t="s">
        <v>6191</v>
      </c>
      <c r="E269" s="109" t="s">
        <v>2175</v>
      </c>
      <c r="F269" s="103" t="s">
        <v>2175</v>
      </c>
      <c r="G269" s="109" t="s">
        <v>6187</v>
      </c>
      <c r="H269" s="104" t="s">
        <v>74</v>
      </c>
      <c r="I269" s="103" t="s">
        <v>5623</v>
      </c>
      <c r="J269" s="108">
        <v>1227793.5483870967</v>
      </c>
      <c r="K269" s="106">
        <f t="shared" si="8"/>
        <v>0.19</v>
      </c>
      <c r="L269" s="107">
        <f t="shared" si="9"/>
        <v>1461074.3225806451</v>
      </c>
    </row>
    <row r="270" spans="1:12" ht="26" x14ac:dyDescent="0.3">
      <c r="A270" s="109" t="s">
        <v>6194</v>
      </c>
      <c r="B270" s="103" t="s">
        <v>5874</v>
      </c>
      <c r="C270" s="109" t="s">
        <v>6185</v>
      </c>
      <c r="D270" s="103" t="s">
        <v>6195</v>
      </c>
      <c r="E270" s="109" t="s">
        <v>2175</v>
      </c>
      <c r="F270" s="103" t="s">
        <v>2175</v>
      </c>
      <c r="G270" s="109" t="s">
        <v>6187</v>
      </c>
      <c r="H270" s="104" t="s">
        <v>74</v>
      </c>
      <c r="I270" s="103" t="s">
        <v>5619</v>
      </c>
      <c r="J270" s="108">
        <v>103341.93548387097</v>
      </c>
      <c r="K270" s="106">
        <f t="shared" si="8"/>
        <v>0.19</v>
      </c>
      <c r="L270" s="107">
        <f t="shared" si="9"/>
        <v>122976.90322580645</v>
      </c>
    </row>
    <row r="271" spans="1:12" ht="26" x14ac:dyDescent="0.3">
      <c r="A271" s="109" t="s">
        <v>6196</v>
      </c>
      <c r="B271" s="103" t="s">
        <v>5874</v>
      </c>
      <c r="C271" s="109" t="s">
        <v>6185</v>
      </c>
      <c r="D271" s="103" t="s">
        <v>6195</v>
      </c>
      <c r="E271" s="109" t="s">
        <v>2175</v>
      </c>
      <c r="F271" s="103" t="s">
        <v>2175</v>
      </c>
      <c r="G271" s="109" t="s">
        <v>6187</v>
      </c>
      <c r="H271" s="104" t="s">
        <v>74</v>
      </c>
      <c r="I271" s="103" t="s">
        <v>5621</v>
      </c>
      <c r="J271" s="108">
        <v>82670.967741935485</v>
      </c>
      <c r="K271" s="106">
        <f t="shared" si="8"/>
        <v>0.19</v>
      </c>
      <c r="L271" s="107">
        <f t="shared" si="9"/>
        <v>98378.451612903227</v>
      </c>
    </row>
    <row r="272" spans="1:12" ht="26" x14ac:dyDescent="0.3">
      <c r="A272" s="109" t="s">
        <v>6197</v>
      </c>
      <c r="B272" s="103" t="s">
        <v>5874</v>
      </c>
      <c r="C272" s="109" t="s">
        <v>6185</v>
      </c>
      <c r="D272" s="103" t="s">
        <v>6195</v>
      </c>
      <c r="E272" s="109" t="s">
        <v>2175</v>
      </c>
      <c r="F272" s="103" t="s">
        <v>2175</v>
      </c>
      <c r="G272" s="109" t="s">
        <v>6187</v>
      </c>
      <c r="H272" s="104" t="s">
        <v>74</v>
      </c>
      <c r="I272" s="103" t="s">
        <v>5623</v>
      </c>
      <c r="J272" s="108">
        <v>1550077.4193548386</v>
      </c>
      <c r="K272" s="106">
        <f t="shared" si="8"/>
        <v>0.19</v>
      </c>
      <c r="L272" s="107">
        <f t="shared" si="9"/>
        <v>1844592.1290322579</v>
      </c>
    </row>
    <row r="273" spans="1:12" ht="26" x14ac:dyDescent="0.3">
      <c r="A273" s="109" t="s">
        <v>6198</v>
      </c>
      <c r="B273" s="103" t="s">
        <v>5874</v>
      </c>
      <c r="C273" s="109" t="s">
        <v>6185</v>
      </c>
      <c r="D273" s="103" t="s">
        <v>6199</v>
      </c>
      <c r="E273" s="109" t="s">
        <v>2175</v>
      </c>
      <c r="F273" s="103" t="s">
        <v>2175</v>
      </c>
      <c r="G273" s="109" t="s">
        <v>6187</v>
      </c>
      <c r="H273" s="104" t="s">
        <v>74</v>
      </c>
      <c r="I273" s="103" t="s">
        <v>5619</v>
      </c>
      <c r="J273" s="108">
        <v>120645.16129032258</v>
      </c>
      <c r="K273" s="106">
        <f t="shared" si="8"/>
        <v>0.19</v>
      </c>
      <c r="L273" s="107">
        <f t="shared" si="9"/>
        <v>143567.74193548388</v>
      </c>
    </row>
    <row r="274" spans="1:12" ht="26" x14ac:dyDescent="0.3">
      <c r="A274" s="109" t="s">
        <v>6200</v>
      </c>
      <c r="B274" s="103" t="s">
        <v>5874</v>
      </c>
      <c r="C274" s="109" t="s">
        <v>6185</v>
      </c>
      <c r="D274" s="103" t="s">
        <v>6199</v>
      </c>
      <c r="E274" s="109" t="s">
        <v>2175</v>
      </c>
      <c r="F274" s="103" t="s">
        <v>2175</v>
      </c>
      <c r="G274" s="109" t="s">
        <v>6187</v>
      </c>
      <c r="H274" s="104" t="s">
        <v>74</v>
      </c>
      <c r="I274" s="103" t="s">
        <v>5621</v>
      </c>
      <c r="J274" s="108">
        <v>96516.129032258061</v>
      </c>
      <c r="K274" s="106">
        <f t="shared" si="8"/>
        <v>0.19</v>
      </c>
      <c r="L274" s="107">
        <f t="shared" si="9"/>
        <v>114854.19354838709</v>
      </c>
    </row>
    <row r="275" spans="1:12" ht="26" x14ac:dyDescent="0.3">
      <c r="A275" s="109" t="s">
        <v>6201</v>
      </c>
      <c r="B275" s="103" t="s">
        <v>5874</v>
      </c>
      <c r="C275" s="109" t="s">
        <v>6185</v>
      </c>
      <c r="D275" s="103" t="s">
        <v>6199</v>
      </c>
      <c r="E275" s="109" t="s">
        <v>2175</v>
      </c>
      <c r="F275" s="103" t="s">
        <v>2175</v>
      </c>
      <c r="G275" s="109" t="s">
        <v>6187</v>
      </c>
      <c r="H275" s="104" t="s">
        <v>74</v>
      </c>
      <c r="I275" s="103" t="s">
        <v>5623</v>
      </c>
      <c r="J275" s="108">
        <v>1809703.2258064516</v>
      </c>
      <c r="K275" s="106">
        <f t="shared" si="8"/>
        <v>0.19</v>
      </c>
      <c r="L275" s="107">
        <f t="shared" si="9"/>
        <v>2153546.8387096776</v>
      </c>
    </row>
    <row r="276" spans="1:12" ht="26" x14ac:dyDescent="0.3">
      <c r="A276" s="109" t="s">
        <v>6202</v>
      </c>
      <c r="B276" s="103" t="s">
        <v>5874</v>
      </c>
      <c r="C276" s="109" t="s">
        <v>6185</v>
      </c>
      <c r="D276" s="103" t="s">
        <v>6203</v>
      </c>
      <c r="E276" s="109" t="s">
        <v>2175</v>
      </c>
      <c r="F276" s="103" t="s">
        <v>2175</v>
      </c>
      <c r="G276" s="109" t="s">
        <v>6187</v>
      </c>
      <c r="H276" s="104" t="s">
        <v>74</v>
      </c>
      <c r="I276" s="103" t="s">
        <v>5619</v>
      </c>
      <c r="J276" s="108">
        <v>242877.4193548387</v>
      </c>
      <c r="K276" s="106">
        <f t="shared" si="8"/>
        <v>0.19</v>
      </c>
      <c r="L276" s="107">
        <f t="shared" si="9"/>
        <v>289024.12903225806</v>
      </c>
    </row>
    <row r="277" spans="1:12" ht="26" x14ac:dyDescent="0.3">
      <c r="A277" s="109" t="s">
        <v>6204</v>
      </c>
      <c r="B277" s="103" t="s">
        <v>5874</v>
      </c>
      <c r="C277" s="109" t="s">
        <v>6185</v>
      </c>
      <c r="D277" s="103" t="s">
        <v>6203</v>
      </c>
      <c r="E277" s="109" t="s">
        <v>2175</v>
      </c>
      <c r="F277" s="103" t="s">
        <v>2175</v>
      </c>
      <c r="G277" s="109" t="s">
        <v>6187</v>
      </c>
      <c r="H277" s="104" t="s">
        <v>74</v>
      </c>
      <c r="I277" s="103" t="s">
        <v>5621</v>
      </c>
      <c r="J277" s="108">
        <v>194309.67741935482</v>
      </c>
      <c r="K277" s="106">
        <f t="shared" si="8"/>
        <v>0.19</v>
      </c>
      <c r="L277" s="107">
        <f t="shared" si="9"/>
        <v>231228.51612903224</v>
      </c>
    </row>
    <row r="278" spans="1:12" ht="26" x14ac:dyDescent="0.3">
      <c r="A278" s="109" t="s">
        <v>6205</v>
      </c>
      <c r="B278" s="103" t="s">
        <v>5874</v>
      </c>
      <c r="C278" s="109" t="s">
        <v>6185</v>
      </c>
      <c r="D278" s="103" t="s">
        <v>6203</v>
      </c>
      <c r="E278" s="109" t="s">
        <v>2175</v>
      </c>
      <c r="F278" s="103" t="s">
        <v>2175</v>
      </c>
      <c r="G278" s="109" t="s">
        <v>6187</v>
      </c>
      <c r="H278" s="104" t="s">
        <v>74</v>
      </c>
      <c r="I278" s="103" t="s">
        <v>5623</v>
      </c>
      <c r="J278" s="108">
        <v>3643238.7096774192</v>
      </c>
      <c r="K278" s="106">
        <f t="shared" si="8"/>
        <v>0.19</v>
      </c>
      <c r="L278" s="107">
        <f t="shared" si="9"/>
        <v>4335454.064516129</v>
      </c>
    </row>
    <row r="279" spans="1:12" ht="26" x14ac:dyDescent="0.3">
      <c r="A279" s="109" t="s">
        <v>6206</v>
      </c>
      <c r="B279" s="103" t="s">
        <v>5874</v>
      </c>
      <c r="C279" s="109" t="s">
        <v>6185</v>
      </c>
      <c r="D279" s="103" t="s">
        <v>6207</v>
      </c>
      <c r="E279" s="109" t="s">
        <v>2175</v>
      </c>
      <c r="F279" s="103" t="s">
        <v>2175</v>
      </c>
      <c r="G279" s="109" t="s">
        <v>6208</v>
      </c>
      <c r="H279" s="104" t="s">
        <v>74</v>
      </c>
      <c r="I279" s="103" t="s">
        <v>5619</v>
      </c>
      <c r="J279" s="108">
        <v>113922.58064516129</v>
      </c>
      <c r="K279" s="106">
        <f t="shared" si="8"/>
        <v>0.19</v>
      </c>
      <c r="L279" s="107">
        <f t="shared" si="9"/>
        <v>135567.87096774194</v>
      </c>
    </row>
    <row r="280" spans="1:12" ht="26" x14ac:dyDescent="0.3">
      <c r="A280" s="109" t="s">
        <v>6209</v>
      </c>
      <c r="B280" s="103" t="s">
        <v>5874</v>
      </c>
      <c r="C280" s="109" t="s">
        <v>6185</v>
      </c>
      <c r="D280" s="103" t="s">
        <v>6207</v>
      </c>
      <c r="E280" s="109" t="s">
        <v>2175</v>
      </c>
      <c r="F280" s="103" t="s">
        <v>2175</v>
      </c>
      <c r="G280" s="109" t="s">
        <v>6208</v>
      </c>
      <c r="H280" s="104" t="s">
        <v>74</v>
      </c>
      <c r="I280" s="103" t="s">
        <v>5621</v>
      </c>
      <c r="J280" s="108">
        <v>91135.483870967742</v>
      </c>
      <c r="K280" s="106">
        <f t="shared" si="8"/>
        <v>0.19</v>
      </c>
      <c r="L280" s="107">
        <f t="shared" si="9"/>
        <v>108451.22580645161</v>
      </c>
    </row>
    <row r="281" spans="1:12" ht="26" x14ac:dyDescent="0.3">
      <c r="A281" s="109" t="s">
        <v>6210</v>
      </c>
      <c r="B281" s="103" t="s">
        <v>5874</v>
      </c>
      <c r="C281" s="109" t="s">
        <v>6185</v>
      </c>
      <c r="D281" s="103" t="s">
        <v>6207</v>
      </c>
      <c r="E281" s="109" t="s">
        <v>2175</v>
      </c>
      <c r="F281" s="103" t="s">
        <v>2175</v>
      </c>
      <c r="G281" s="109" t="s">
        <v>6208</v>
      </c>
      <c r="H281" s="104" t="s">
        <v>74</v>
      </c>
      <c r="I281" s="103" t="s">
        <v>5623</v>
      </c>
      <c r="J281" s="108">
        <v>1708787.0967741935</v>
      </c>
      <c r="K281" s="106">
        <f t="shared" si="8"/>
        <v>0.19</v>
      </c>
      <c r="L281" s="107">
        <f t="shared" si="9"/>
        <v>2033456.6451612902</v>
      </c>
    </row>
    <row r="282" spans="1:12" ht="26" x14ac:dyDescent="0.3">
      <c r="A282" s="109" t="s">
        <v>6211</v>
      </c>
      <c r="B282" s="103" t="s">
        <v>5874</v>
      </c>
      <c r="C282" s="109" t="s">
        <v>6185</v>
      </c>
      <c r="D282" s="111" t="s">
        <v>6212</v>
      </c>
      <c r="E282" s="109" t="s">
        <v>2175</v>
      </c>
      <c r="F282" s="103" t="s">
        <v>2175</v>
      </c>
      <c r="G282" s="109" t="s">
        <v>6208</v>
      </c>
      <c r="H282" s="104" t="s">
        <v>74</v>
      </c>
      <c r="I282" s="103" t="s">
        <v>5619</v>
      </c>
      <c r="J282" s="108">
        <v>241870.96774193548</v>
      </c>
      <c r="K282" s="106">
        <f t="shared" si="8"/>
        <v>0.19</v>
      </c>
      <c r="L282" s="107">
        <f t="shared" si="9"/>
        <v>287826.45161290321</v>
      </c>
    </row>
    <row r="283" spans="1:12" ht="26" x14ac:dyDescent="0.3">
      <c r="A283" s="109" t="s">
        <v>6213</v>
      </c>
      <c r="B283" s="103" t="s">
        <v>5874</v>
      </c>
      <c r="C283" s="109" t="s">
        <v>6185</v>
      </c>
      <c r="D283" s="111" t="s">
        <v>6212</v>
      </c>
      <c r="E283" s="109" t="s">
        <v>2175</v>
      </c>
      <c r="F283" s="103" t="s">
        <v>2175</v>
      </c>
      <c r="G283" s="109" t="s">
        <v>6208</v>
      </c>
      <c r="H283" s="104" t="s">
        <v>74</v>
      </c>
      <c r="I283" s="103" t="s">
        <v>5621</v>
      </c>
      <c r="J283" s="108">
        <v>193496.77419354839</v>
      </c>
      <c r="K283" s="106">
        <f t="shared" si="8"/>
        <v>0.19</v>
      </c>
      <c r="L283" s="107">
        <f t="shared" si="9"/>
        <v>230261.16129032261</v>
      </c>
    </row>
    <row r="284" spans="1:12" ht="26" x14ac:dyDescent="0.3">
      <c r="A284" s="109" t="s">
        <v>6214</v>
      </c>
      <c r="B284" s="103" t="s">
        <v>5874</v>
      </c>
      <c r="C284" s="109" t="s">
        <v>6185</v>
      </c>
      <c r="D284" s="111" t="s">
        <v>6212</v>
      </c>
      <c r="E284" s="109" t="s">
        <v>2175</v>
      </c>
      <c r="F284" s="103" t="s">
        <v>2175</v>
      </c>
      <c r="G284" s="109" t="s">
        <v>6208</v>
      </c>
      <c r="H284" s="104" t="s">
        <v>74</v>
      </c>
      <c r="I284" s="103" t="s">
        <v>5623</v>
      </c>
      <c r="J284" s="108">
        <v>3628064.5161290322</v>
      </c>
      <c r="K284" s="106">
        <f t="shared" si="8"/>
        <v>0.19</v>
      </c>
      <c r="L284" s="107">
        <f t="shared" si="9"/>
        <v>4317396.7741935486</v>
      </c>
    </row>
    <row r="285" spans="1:12" ht="26" x14ac:dyDescent="0.3">
      <c r="A285" s="109" t="s">
        <v>6215</v>
      </c>
      <c r="B285" s="103" t="s">
        <v>5874</v>
      </c>
      <c r="C285" s="109" t="s">
        <v>6185</v>
      </c>
      <c r="D285" s="111" t="s">
        <v>6203</v>
      </c>
      <c r="E285" s="109" t="s">
        <v>2175</v>
      </c>
      <c r="F285" s="103" t="s">
        <v>2175</v>
      </c>
      <c r="G285" s="109" t="s">
        <v>6208</v>
      </c>
      <c r="H285" s="104" t="s">
        <v>74</v>
      </c>
      <c r="I285" s="103" t="s">
        <v>5619</v>
      </c>
      <c r="J285" s="108">
        <v>281303.22580645158</v>
      </c>
      <c r="K285" s="106">
        <f t="shared" si="8"/>
        <v>0.19</v>
      </c>
      <c r="L285" s="107">
        <f t="shared" si="9"/>
        <v>334750.83870967739</v>
      </c>
    </row>
    <row r="286" spans="1:12" ht="26" x14ac:dyDescent="0.3">
      <c r="A286" s="109" t="s">
        <v>6216</v>
      </c>
      <c r="B286" s="103" t="s">
        <v>5874</v>
      </c>
      <c r="C286" s="109" t="s">
        <v>6185</v>
      </c>
      <c r="D286" s="111" t="s">
        <v>6203</v>
      </c>
      <c r="E286" s="109" t="s">
        <v>2175</v>
      </c>
      <c r="F286" s="103" t="s">
        <v>2175</v>
      </c>
      <c r="G286" s="109" t="s">
        <v>6208</v>
      </c>
      <c r="H286" s="104" t="s">
        <v>74</v>
      </c>
      <c r="I286" s="103" t="s">
        <v>5621</v>
      </c>
      <c r="J286" s="108">
        <v>225045.16129032258</v>
      </c>
      <c r="K286" s="106">
        <f t="shared" si="8"/>
        <v>0.19</v>
      </c>
      <c r="L286" s="107">
        <f t="shared" si="9"/>
        <v>267803.74193548388</v>
      </c>
    </row>
    <row r="287" spans="1:12" ht="26" x14ac:dyDescent="0.3">
      <c r="A287" s="109" t="s">
        <v>6217</v>
      </c>
      <c r="B287" s="103" t="s">
        <v>5874</v>
      </c>
      <c r="C287" s="109" t="s">
        <v>6185</v>
      </c>
      <c r="D287" s="111" t="s">
        <v>6203</v>
      </c>
      <c r="E287" s="109" t="s">
        <v>2175</v>
      </c>
      <c r="F287" s="103" t="s">
        <v>2175</v>
      </c>
      <c r="G287" s="109" t="s">
        <v>6208</v>
      </c>
      <c r="H287" s="104" t="s">
        <v>74</v>
      </c>
      <c r="I287" s="103" t="s">
        <v>5623</v>
      </c>
      <c r="J287" s="108">
        <v>4219625.8064516131</v>
      </c>
      <c r="K287" s="106">
        <f t="shared" si="8"/>
        <v>0.19</v>
      </c>
      <c r="L287" s="107">
        <f t="shared" si="9"/>
        <v>5021354.7096774196</v>
      </c>
    </row>
    <row r="288" spans="1:12" ht="26" x14ac:dyDescent="0.3">
      <c r="A288" s="109" t="s">
        <v>6218</v>
      </c>
      <c r="B288" s="103" t="s">
        <v>5874</v>
      </c>
      <c r="C288" s="109" t="s">
        <v>6185</v>
      </c>
      <c r="D288" s="111" t="s">
        <v>6219</v>
      </c>
      <c r="E288" s="109" t="s">
        <v>2175</v>
      </c>
      <c r="F288" s="103" t="s">
        <v>2175</v>
      </c>
      <c r="G288" s="109" t="s">
        <v>6220</v>
      </c>
      <c r="H288" s="104" t="s">
        <v>74</v>
      </c>
      <c r="I288" s="103" t="s">
        <v>5619</v>
      </c>
      <c r="J288" s="108">
        <v>419974.19354838709</v>
      </c>
      <c r="K288" s="106">
        <f t="shared" si="8"/>
        <v>0.19</v>
      </c>
      <c r="L288" s="107">
        <f t="shared" si="9"/>
        <v>499769.29032258061</v>
      </c>
    </row>
    <row r="289" spans="1:12" ht="26" x14ac:dyDescent="0.3">
      <c r="A289" s="109" t="s">
        <v>6221</v>
      </c>
      <c r="B289" s="103" t="s">
        <v>5874</v>
      </c>
      <c r="C289" s="109" t="s">
        <v>6185</v>
      </c>
      <c r="D289" s="111" t="s">
        <v>6219</v>
      </c>
      <c r="E289" s="109" t="s">
        <v>2175</v>
      </c>
      <c r="F289" s="103" t="s">
        <v>2175</v>
      </c>
      <c r="G289" s="109" t="s">
        <v>6220</v>
      </c>
      <c r="H289" s="104" t="s">
        <v>74</v>
      </c>
      <c r="I289" s="103" t="s">
        <v>5621</v>
      </c>
      <c r="J289" s="108">
        <v>335987.09677419352</v>
      </c>
      <c r="K289" s="106">
        <f t="shared" si="8"/>
        <v>0.19</v>
      </c>
      <c r="L289" s="107">
        <f t="shared" si="9"/>
        <v>399824.6451612903</v>
      </c>
    </row>
    <row r="290" spans="1:12" ht="26" x14ac:dyDescent="0.3">
      <c r="A290" s="109" t="s">
        <v>6222</v>
      </c>
      <c r="B290" s="103" t="s">
        <v>5874</v>
      </c>
      <c r="C290" s="109" t="s">
        <v>6185</v>
      </c>
      <c r="D290" s="111" t="s">
        <v>6219</v>
      </c>
      <c r="E290" s="109" t="s">
        <v>2175</v>
      </c>
      <c r="F290" s="103" t="s">
        <v>2175</v>
      </c>
      <c r="G290" s="109" t="s">
        <v>6220</v>
      </c>
      <c r="H290" s="104" t="s">
        <v>74</v>
      </c>
      <c r="I290" s="103" t="s">
        <v>5623</v>
      </c>
      <c r="J290" s="108">
        <v>6299664.5161290318</v>
      </c>
      <c r="K290" s="106">
        <f t="shared" si="8"/>
        <v>0.19</v>
      </c>
      <c r="L290" s="107">
        <f t="shared" si="9"/>
        <v>7496600.7741935477</v>
      </c>
    </row>
    <row r="291" spans="1:12" ht="26" x14ac:dyDescent="0.3">
      <c r="A291" s="109" t="s">
        <v>6223</v>
      </c>
      <c r="B291" s="103" t="s">
        <v>5874</v>
      </c>
      <c r="C291" s="109" t="s">
        <v>6185</v>
      </c>
      <c r="D291" s="111" t="s">
        <v>6224</v>
      </c>
      <c r="E291" s="109" t="s">
        <v>2175</v>
      </c>
      <c r="F291" s="103" t="s">
        <v>2175</v>
      </c>
      <c r="G291" s="109" t="s">
        <v>6187</v>
      </c>
      <c r="H291" s="104" t="s">
        <v>74</v>
      </c>
      <c r="I291" s="103" t="s">
        <v>5619</v>
      </c>
      <c r="J291" s="108">
        <v>956748.38709677418</v>
      </c>
      <c r="K291" s="106">
        <f t="shared" si="8"/>
        <v>0.19</v>
      </c>
      <c r="L291" s="107">
        <f t="shared" si="9"/>
        <v>1138530.5806451612</v>
      </c>
    </row>
    <row r="292" spans="1:12" ht="26" x14ac:dyDescent="0.3">
      <c r="A292" s="109" t="s">
        <v>6225</v>
      </c>
      <c r="B292" s="103" t="s">
        <v>5874</v>
      </c>
      <c r="C292" s="109" t="s">
        <v>6185</v>
      </c>
      <c r="D292" s="111" t="s">
        <v>6224</v>
      </c>
      <c r="E292" s="109" t="s">
        <v>2175</v>
      </c>
      <c r="F292" s="103" t="s">
        <v>2175</v>
      </c>
      <c r="G292" s="109" t="s">
        <v>6187</v>
      </c>
      <c r="H292" s="104" t="s">
        <v>74</v>
      </c>
      <c r="I292" s="103" t="s">
        <v>5621</v>
      </c>
      <c r="J292" s="108">
        <v>765406.45161290315</v>
      </c>
      <c r="K292" s="106">
        <f t="shared" si="8"/>
        <v>0.19</v>
      </c>
      <c r="L292" s="107">
        <f t="shared" si="9"/>
        <v>910833.67741935479</v>
      </c>
    </row>
    <row r="293" spans="1:12" ht="26" x14ac:dyDescent="0.3">
      <c r="A293" s="109" t="s">
        <v>6226</v>
      </c>
      <c r="B293" s="103" t="s">
        <v>5874</v>
      </c>
      <c r="C293" s="109" t="s">
        <v>6185</v>
      </c>
      <c r="D293" s="111" t="s">
        <v>6224</v>
      </c>
      <c r="E293" s="109" t="s">
        <v>2175</v>
      </c>
      <c r="F293" s="103" t="s">
        <v>2175</v>
      </c>
      <c r="G293" s="109" t="s">
        <v>6187</v>
      </c>
      <c r="H293" s="104" t="s">
        <v>74</v>
      </c>
      <c r="I293" s="103" t="s">
        <v>5623</v>
      </c>
      <c r="J293" s="108">
        <v>14351277.419354837</v>
      </c>
      <c r="K293" s="106">
        <f t="shared" si="8"/>
        <v>0.19</v>
      </c>
      <c r="L293" s="107">
        <f t="shared" si="9"/>
        <v>17078020.129032258</v>
      </c>
    </row>
    <row r="294" spans="1:12" ht="26" x14ac:dyDescent="0.3">
      <c r="A294" s="109" t="s">
        <v>6227</v>
      </c>
      <c r="B294" s="103" t="s">
        <v>5874</v>
      </c>
      <c r="C294" s="109" t="s">
        <v>6185</v>
      </c>
      <c r="D294" s="111" t="s">
        <v>6228</v>
      </c>
      <c r="E294" s="109" t="s">
        <v>2175</v>
      </c>
      <c r="F294" s="103" t="s">
        <v>2175</v>
      </c>
      <c r="G294" s="109" t="s">
        <v>6187</v>
      </c>
      <c r="H294" s="104" t="s">
        <v>74</v>
      </c>
      <c r="I294" s="103" t="s">
        <v>5619</v>
      </c>
      <c r="J294" s="108">
        <v>936348.38709677418</v>
      </c>
      <c r="K294" s="106">
        <f t="shared" si="8"/>
        <v>0.19</v>
      </c>
      <c r="L294" s="107">
        <f t="shared" si="9"/>
        <v>1114254.5806451612</v>
      </c>
    </row>
    <row r="295" spans="1:12" ht="26" x14ac:dyDescent="0.3">
      <c r="A295" s="109" t="s">
        <v>6229</v>
      </c>
      <c r="B295" s="103" t="s">
        <v>5874</v>
      </c>
      <c r="C295" s="109" t="s">
        <v>6185</v>
      </c>
      <c r="D295" s="111" t="s">
        <v>6228</v>
      </c>
      <c r="E295" s="109" t="s">
        <v>2175</v>
      </c>
      <c r="F295" s="103" t="s">
        <v>2175</v>
      </c>
      <c r="G295" s="109" t="s">
        <v>6187</v>
      </c>
      <c r="H295" s="104" t="s">
        <v>74</v>
      </c>
      <c r="I295" s="103" t="s">
        <v>5621</v>
      </c>
      <c r="J295" s="108">
        <v>749083.87096774194</v>
      </c>
      <c r="K295" s="106">
        <f t="shared" si="8"/>
        <v>0.19</v>
      </c>
      <c r="L295" s="107">
        <f t="shared" si="9"/>
        <v>891409.80645161285</v>
      </c>
    </row>
    <row r="296" spans="1:12" ht="26" x14ac:dyDescent="0.3">
      <c r="A296" s="109" t="s">
        <v>6230</v>
      </c>
      <c r="B296" s="103" t="s">
        <v>5874</v>
      </c>
      <c r="C296" s="109" t="s">
        <v>6185</v>
      </c>
      <c r="D296" s="111" t="s">
        <v>6228</v>
      </c>
      <c r="E296" s="109" t="s">
        <v>2175</v>
      </c>
      <c r="F296" s="103" t="s">
        <v>2175</v>
      </c>
      <c r="G296" s="109" t="s">
        <v>6187</v>
      </c>
      <c r="H296" s="104" t="s">
        <v>74</v>
      </c>
      <c r="I296" s="103" t="s">
        <v>5623</v>
      </c>
      <c r="J296" s="108">
        <v>14045251.612903226</v>
      </c>
      <c r="K296" s="106">
        <f t="shared" si="8"/>
        <v>0.19</v>
      </c>
      <c r="L296" s="107">
        <f t="shared" si="9"/>
        <v>16713849.419354839</v>
      </c>
    </row>
    <row r="297" spans="1:12" x14ac:dyDescent="0.3">
      <c r="A297" s="53" t="s">
        <v>6231</v>
      </c>
      <c r="B297" s="103" t="s">
        <v>5874</v>
      </c>
      <c r="C297" s="109" t="s">
        <v>6232</v>
      </c>
      <c r="D297" s="111" t="s">
        <v>6233</v>
      </c>
      <c r="E297" s="109" t="s">
        <v>2175</v>
      </c>
      <c r="F297" s="103" t="s">
        <v>2175</v>
      </c>
      <c r="G297" s="109" t="s">
        <v>6234</v>
      </c>
      <c r="H297" s="104" t="s">
        <v>74</v>
      </c>
      <c r="I297" s="103" t="s">
        <v>5619</v>
      </c>
      <c r="J297" s="108">
        <v>28077.419354838708</v>
      </c>
      <c r="K297" s="106">
        <f t="shared" si="8"/>
        <v>0.19</v>
      </c>
      <c r="L297" s="107">
        <f t="shared" si="9"/>
        <v>33412.129032258061</v>
      </c>
    </row>
    <row r="298" spans="1:12" x14ac:dyDescent="0.3">
      <c r="A298" s="53" t="s">
        <v>6235</v>
      </c>
      <c r="B298" s="103" t="s">
        <v>5874</v>
      </c>
      <c r="C298" s="109" t="s">
        <v>6232</v>
      </c>
      <c r="D298" s="111" t="s">
        <v>6233</v>
      </c>
      <c r="E298" s="109" t="s">
        <v>2175</v>
      </c>
      <c r="F298" s="103" t="s">
        <v>2175</v>
      </c>
      <c r="G298" s="109" t="s">
        <v>6234</v>
      </c>
      <c r="H298" s="104" t="s">
        <v>74</v>
      </c>
      <c r="I298" s="103" t="s">
        <v>5621</v>
      </c>
      <c r="J298" s="108">
        <v>22451.612903225807</v>
      </c>
      <c r="K298" s="106">
        <f t="shared" si="8"/>
        <v>0.19</v>
      </c>
      <c r="L298" s="107">
        <f t="shared" si="9"/>
        <v>26717.419354838712</v>
      </c>
    </row>
    <row r="299" spans="1:12" x14ac:dyDescent="0.3">
      <c r="A299" s="53" t="s">
        <v>6236</v>
      </c>
      <c r="B299" s="103" t="s">
        <v>5874</v>
      </c>
      <c r="C299" s="109" t="s">
        <v>6232</v>
      </c>
      <c r="D299" s="111" t="s">
        <v>6233</v>
      </c>
      <c r="E299" s="109" t="s">
        <v>2175</v>
      </c>
      <c r="F299" s="103" t="s">
        <v>2175</v>
      </c>
      <c r="G299" s="109" t="s">
        <v>6234</v>
      </c>
      <c r="H299" s="104" t="s">
        <v>74</v>
      </c>
      <c r="I299" s="103" t="s">
        <v>5623</v>
      </c>
      <c r="J299" s="108">
        <v>421070.96774193546</v>
      </c>
      <c r="K299" s="106">
        <f t="shared" si="8"/>
        <v>0.19</v>
      </c>
      <c r="L299" s="107">
        <f t="shared" si="9"/>
        <v>501074.45161290321</v>
      </c>
    </row>
    <row r="300" spans="1:12" x14ac:dyDescent="0.3">
      <c r="A300" s="53" t="s">
        <v>6237</v>
      </c>
      <c r="B300" s="103" t="s">
        <v>5874</v>
      </c>
      <c r="C300" s="109" t="s">
        <v>6232</v>
      </c>
      <c r="D300" s="111" t="s">
        <v>6233</v>
      </c>
      <c r="E300" s="109" t="s">
        <v>2175</v>
      </c>
      <c r="F300" s="103" t="s">
        <v>2175</v>
      </c>
      <c r="G300" s="109" t="s">
        <v>6238</v>
      </c>
      <c r="H300" s="104" t="s">
        <v>74</v>
      </c>
      <c r="I300" s="103" t="s">
        <v>5619</v>
      </c>
      <c r="J300" s="108">
        <v>28554.838709677417</v>
      </c>
      <c r="K300" s="106">
        <f t="shared" si="8"/>
        <v>0.19</v>
      </c>
      <c r="L300" s="107">
        <f t="shared" si="9"/>
        <v>33980.258064516129</v>
      </c>
    </row>
    <row r="301" spans="1:12" x14ac:dyDescent="0.3">
      <c r="A301" s="53" t="s">
        <v>6239</v>
      </c>
      <c r="B301" s="103" t="s">
        <v>5874</v>
      </c>
      <c r="C301" s="109" t="s">
        <v>6232</v>
      </c>
      <c r="D301" s="111" t="s">
        <v>6233</v>
      </c>
      <c r="E301" s="109" t="s">
        <v>2175</v>
      </c>
      <c r="F301" s="103" t="s">
        <v>2175</v>
      </c>
      <c r="G301" s="109" t="s">
        <v>6238</v>
      </c>
      <c r="H301" s="104" t="s">
        <v>74</v>
      </c>
      <c r="I301" s="103" t="s">
        <v>5621</v>
      </c>
      <c r="J301" s="108">
        <v>22838.709677419352</v>
      </c>
      <c r="K301" s="106">
        <f t="shared" si="8"/>
        <v>0.19</v>
      </c>
      <c r="L301" s="107">
        <f t="shared" si="9"/>
        <v>27178.06451612903</v>
      </c>
    </row>
    <row r="302" spans="1:12" x14ac:dyDescent="0.3">
      <c r="A302" s="53" t="s">
        <v>6240</v>
      </c>
      <c r="B302" s="103" t="s">
        <v>5874</v>
      </c>
      <c r="C302" s="109" t="s">
        <v>6232</v>
      </c>
      <c r="D302" s="111" t="s">
        <v>6233</v>
      </c>
      <c r="E302" s="109" t="s">
        <v>2175</v>
      </c>
      <c r="F302" s="103" t="s">
        <v>2175</v>
      </c>
      <c r="G302" s="109" t="s">
        <v>6238</v>
      </c>
      <c r="H302" s="104" t="s">
        <v>74</v>
      </c>
      <c r="I302" s="103" t="s">
        <v>5623</v>
      </c>
      <c r="J302" s="108">
        <v>428322.58064516127</v>
      </c>
      <c r="K302" s="106">
        <f t="shared" si="8"/>
        <v>0.19</v>
      </c>
      <c r="L302" s="107">
        <f t="shared" si="9"/>
        <v>509703.87096774194</v>
      </c>
    </row>
    <row r="303" spans="1:12" x14ac:dyDescent="0.3">
      <c r="A303" s="53" t="s">
        <v>6241</v>
      </c>
      <c r="B303" s="103" t="s">
        <v>5874</v>
      </c>
      <c r="C303" s="109" t="s">
        <v>6232</v>
      </c>
      <c r="D303" s="111" t="s">
        <v>6242</v>
      </c>
      <c r="E303" s="109" t="s">
        <v>2175</v>
      </c>
      <c r="F303" s="103" t="s">
        <v>2175</v>
      </c>
      <c r="G303" s="109" t="s">
        <v>6234</v>
      </c>
      <c r="H303" s="104" t="s">
        <v>74</v>
      </c>
      <c r="I303" s="103" t="s">
        <v>5619</v>
      </c>
      <c r="J303" s="108">
        <v>36412.903225806447</v>
      </c>
      <c r="K303" s="106">
        <f t="shared" si="8"/>
        <v>0.19</v>
      </c>
      <c r="L303" s="107">
        <f t="shared" si="9"/>
        <v>43331.354838709674</v>
      </c>
    </row>
    <row r="304" spans="1:12" x14ac:dyDescent="0.3">
      <c r="A304" s="53" t="s">
        <v>6243</v>
      </c>
      <c r="B304" s="103" t="s">
        <v>5874</v>
      </c>
      <c r="C304" s="109" t="s">
        <v>6232</v>
      </c>
      <c r="D304" s="111" t="s">
        <v>6242</v>
      </c>
      <c r="E304" s="109" t="s">
        <v>2175</v>
      </c>
      <c r="F304" s="103" t="s">
        <v>2175</v>
      </c>
      <c r="G304" s="109" t="s">
        <v>6234</v>
      </c>
      <c r="H304" s="104" t="s">
        <v>74</v>
      </c>
      <c r="I304" s="103" t="s">
        <v>5621</v>
      </c>
      <c r="J304" s="108">
        <v>29122.580645161288</v>
      </c>
      <c r="K304" s="106">
        <f t="shared" si="8"/>
        <v>0.19</v>
      </c>
      <c r="L304" s="107">
        <f t="shared" si="9"/>
        <v>34655.870967741932</v>
      </c>
    </row>
    <row r="305" spans="1:12" x14ac:dyDescent="0.3">
      <c r="A305" s="53" t="s">
        <v>6244</v>
      </c>
      <c r="B305" s="103" t="s">
        <v>5874</v>
      </c>
      <c r="C305" s="109" t="s">
        <v>6232</v>
      </c>
      <c r="D305" s="111" t="s">
        <v>6242</v>
      </c>
      <c r="E305" s="109" t="s">
        <v>2175</v>
      </c>
      <c r="F305" s="103" t="s">
        <v>2175</v>
      </c>
      <c r="G305" s="109" t="s">
        <v>6234</v>
      </c>
      <c r="H305" s="104" t="s">
        <v>74</v>
      </c>
      <c r="I305" s="103" t="s">
        <v>5623</v>
      </c>
      <c r="J305" s="108">
        <v>546103.22580645164</v>
      </c>
      <c r="K305" s="106">
        <f t="shared" si="8"/>
        <v>0.19</v>
      </c>
      <c r="L305" s="107">
        <f t="shared" si="9"/>
        <v>649862.83870967745</v>
      </c>
    </row>
    <row r="306" spans="1:12" x14ac:dyDescent="0.3">
      <c r="A306" s="53" t="s">
        <v>6245</v>
      </c>
      <c r="B306" s="103" t="s">
        <v>5874</v>
      </c>
      <c r="C306" s="109" t="s">
        <v>6232</v>
      </c>
      <c r="D306" s="111" t="s">
        <v>6242</v>
      </c>
      <c r="E306" s="109" t="s">
        <v>2175</v>
      </c>
      <c r="F306" s="103" t="s">
        <v>2175</v>
      </c>
      <c r="G306" s="109" t="s">
        <v>6238</v>
      </c>
      <c r="H306" s="104" t="s">
        <v>74</v>
      </c>
      <c r="I306" s="103" t="s">
        <v>5619</v>
      </c>
      <c r="J306" s="108">
        <v>37058.06451612903</v>
      </c>
      <c r="K306" s="106">
        <f t="shared" si="8"/>
        <v>0.19</v>
      </c>
      <c r="L306" s="107">
        <f t="shared" si="9"/>
        <v>44099.096774193546</v>
      </c>
    </row>
    <row r="307" spans="1:12" x14ac:dyDescent="0.3">
      <c r="A307" s="53" t="s">
        <v>6246</v>
      </c>
      <c r="B307" s="103" t="s">
        <v>5874</v>
      </c>
      <c r="C307" s="109" t="s">
        <v>6232</v>
      </c>
      <c r="D307" s="111" t="s">
        <v>6242</v>
      </c>
      <c r="E307" s="109" t="s">
        <v>2175</v>
      </c>
      <c r="F307" s="103" t="s">
        <v>2175</v>
      </c>
      <c r="G307" s="109" t="s">
        <v>6238</v>
      </c>
      <c r="H307" s="104" t="s">
        <v>74</v>
      </c>
      <c r="I307" s="103" t="s">
        <v>5621</v>
      </c>
      <c r="J307" s="108">
        <v>29638.709677419352</v>
      </c>
      <c r="K307" s="106">
        <f t="shared" si="8"/>
        <v>0.19</v>
      </c>
      <c r="L307" s="107">
        <f t="shared" si="9"/>
        <v>35270.06451612903</v>
      </c>
    </row>
    <row r="308" spans="1:12" x14ac:dyDescent="0.3">
      <c r="A308" s="53" t="s">
        <v>6247</v>
      </c>
      <c r="B308" s="103" t="s">
        <v>5874</v>
      </c>
      <c r="C308" s="109" t="s">
        <v>6232</v>
      </c>
      <c r="D308" s="111" t="s">
        <v>6242</v>
      </c>
      <c r="E308" s="109" t="s">
        <v>2175</v>
      </c>
      <c r="F308" s="103" t="s">
        <v>2175</v>
      </c>
      <c r="G308" s="109" t="s">
        <v>6238</v>
      </c>
      <c r="H308" s="104" t="s">
        <v>74</v>
      </c>
      <c r="I308" s="103" t="s">
        <v>5623</v>
      </c>
      <c r="J308" s="108">
        <v>555793.54838709673</v>
      </c>
      <c r="K308" s="106">
        <f t="shared" si="8"/>
        <v>0.19</v>
      </c>
      <c r="L308" s="107">
        <f t="shared" si="9"/>
        <v>661394.32258064509</v>
      </c>
    </row>
    <row r="309" spans="1:12" ht="26" x14ac:dyDescent="0.3">
      <c r="A309" s="53" t="s">
        <v>6248</v>
      </c>
      <c r="B309" s="103" t="s">
        <v>5874</v>
      </c>
      <c r="C309" s="109" t="s">
        <v>6249</v>
      </c>
      <c r="D309" s="111" t="s">
        <v>6250</v>
      </c>
      <c r="E309" s="109" t="s">
        <v>6251</v>
      </c>
      <c r="F309" s="103" t="s">
        <v>2175</v>
      </c>
      <c r="G309" s="109" t="s">
        <v>3455</v>
      </c>
      <c r="H309" s="104" t="s">
        <v>74</v>
      </c>
      <c r="I309" s="103" t="s">
        <v>5619</v>
      </c>
      <c r="J309" s="108">
        <v>629419.3548387097</v>
      </c>
      <c r="K309" s="106">
        <f t="shared" si="8"/>
        <v>0.19</v>
      </c>
      <c r="L309" s="107">
        <f t="shared" si="9"/>
        <v>749009.03225806449</v>
      </c>
    </row>
    <row r="310" spans="1:12" ht="26" x14ac:dyDescent="0.3">
      <c r="A310" s="53" t="s">
        <v>6252</v>
      </c>
      <c r="B310" s="103" t="s">
        <v>5874</v>
      </c>
      <c r="C310" s="109" t="s">
        <v>6249</v>
      </c>
      <c r="D310" s="111" t="s">
        <v>6250</v>
      </c>
      <c r="E310" s="109" t="s">
        <v>6251</v>
      </c>
      <c r="F310" s="103" t="s">
        <v>2175</v>
      </c>
      <c r="G310" s="109" t="s">
        <v>3455</v>
      </c>
      <c r="H310" s="104" t="s">
        <v>74</v>
      </c>
      <c r="I310" s="103" t="s">
        <v>5621</v>
      </c>
      <c r="J310" s="108">
        <v>503535.4838709677</v>
      </c>
      <c r="K310" s="106">
        <f t="shared" si="8"/>
        <v>0.19</v>
      </c>
      <c r="L310" s="107">
        <f t="shared" si="9"/>
        <v>599207.22580645152</v>
      </c>
    </row>
    <row r="311" spans="1:12" ht="26" x14ac:dyDescent="0.3">
      <c r="A311" s="53" t="s">
        <v>6253</v>
      </c>
      <c r="B311" s="103" t="s">
        <v>5874</v>
      </c>
      <c r="C311" s="109" t="s">
        <v>6249</v>
      </c>
      <c r="D311" s="111" t="s">
        <v>6250</v>
      </c>
      <c r="E311" s="109" t="s">
        <v>6251</v>
      </c>
      <c r="F311" s="103" t="s">
        <v>2175</v>
      </c>
      <c r="G311" s="109" t="s">
        <v>3455</v>
      </c>
      <c r="H311" s="104" t="s">
        <v>74</v>
      </c>
      <c r="I311" s="103" t="s">
        <v>5623</v>
      </c>
      <c r="J311" s="108">
        <v>9441380.6451612897</v>
      </c>
      <c r="K311" s="106">
        <f t="shared" si="8"/>
        <v>0.19</v>
      </c>
      <c r="L311" s="107">
        <f t="shared" si="9"/>
        <v>11235242.967741935</v>
      </c>
    </row>
    <row r="312" spans="1:12" ht="26" x14ac:dyDescent="0.3">
      <c r="A312" s="53" t="s">
        <v>6254</v>
      </c>
      <c r="B312" s="103" t="s">
        <v>5874</v>
      </c>
      <c r="C312" s="109" t="s">
        <v>6249</v>
      </c>
      <c r="D312" s="111" t="s">
        <v>6255</v>
      </c>
      <c r="E312" s="109" t="s">
        <v>6256</v>
      </c>
      <c r="F312" s="103" t="s">
        <v>2175</v>
      </c>
      <c r="G312" s="109" t="s">
        <v>3455</v>
      </c>
      <c r="H312" s="104" t="s">
        <v>74</v>
      </c>
      <c r="I312" s="103" t="s">
        <v>5619</v>
      </c>
      <c r="J312" s="108">
        <v>1258851.6129032257</v>
      </c>
      <c r="K312" s="106">
        <f t="shared" si="8"/>
        <v>0.19</v>
      </c>
      <c r="L312" s="107">
        <f t="shared" si="9"/>
        <v>1498033.4193548386</v>
      </c>
    </row>
    <row r="313" spans="1:12" ht="26" x14ac:dyDescent="0.3">
      <c r="A313" s="53" t="s">
        <v>6257</v>
      </c>
      <c r="B313" s="103" t="s">
        <v>5874</v>
      </c>
      <c r="C313" s="109" t="s">
        <v>6249</v>
      </c>
      <c r="D313" s="111" t="s">
        <v>6255</v>
      </c>
      <c r="E313" s="109" t="s">
        <v>6256</v>
      </c>
      <c r="F313" s="103" t="s">
        <v>2175</v>
      </c>
      <c r="G313" s="109" t="s">
        <v>3455</v>
      </c>
      <c r="H313" s="104" t="s">
        <v>74</v>
      </c>
      <c r="I313" s="103" t="s">
        <v>5621</v>
      </c>
      <c r="J313" s="108">
        <v>1007083.8709677419</v>
      </c>
      <c r="K313" s="106">
        <f t="shared" si="8"/>
        <v>0.19</v>
      </c>
      <c r="L313" s="107">
        <f t="shared" si="9"/>
        <v>1198429.8064516129</v>
      </c>
    </row>
    <row r="314" spans="1:12" ht="26" x14ac:dyDescent="0.3">
      <c r="A314" s="53" t="s">
        <v>6258</v>
      </c>
      <c r="B314" s="103" t="s">
        <v>5874</v>
      </c>
      <c r="C314" s="109" t="s">
        <v>6249</v>
      </c>
      <c r="D314" s="111" t="s">
        <v>6255</v>
      </c>
      <c r="E314" s="109" t="s">
        <v>6256</v>
      </c>
      <c r="F314" s="103" t="s">
        <v>2175</v>
      </c>
      <c r="G314" s="109" t="s">
        <v>3455</v>
      </c>
      <c r="H314" s="104" t="s">
        <v>74</v>
      </c>
      <c r="I314" s="103" t="s">
        <v>5623</v>
      </c>
      <c r="J314" s="108">
        <v>18882774.193548385</v>
      </c>
      <c r="K314" s="106">
        <f t="shared" si="8"/>
        <v>0.19</v>
      </c>
      <c r="L314" s="107">
        <f t="shared" si="9"/>
        <v>22470501.290322579</v>
      </c>
    </row>
    <row r="315" spans="1:12" ht="26" x14ac:dyDescent="0.3">
      <c r="A315" s="53" t="s">
        <v>6259</v>
      </c>
      <c r="B315" s="103" t="s">
        <v>5874</v>
      </c>
      <c r="C315" s="109" t="s">
        <v>6249</v>
      </c>
      <c r="D315" s="111" t="s">
        <v>6260</v>
      </c>
      <c r="E315" s="109" t="s">
        <v>6251</v>
      </c>
      <c r="F315" s="103" t="s">
        <v>2175</v>
      </c>
      <c r="G315" s="109" t="s">
        <v>6261</v>
      </c>
      <c r="H315" s="104" t="s">
        <v>74</v>
      </c>
      <c r="I315" s="103" t="s">
        <v>5619</v>
      </c>
      <c r="J315" s="108">
        <v>196696.77419354839</v>
      </c>
      <c r="K315" s="106">
        <f t="shared" si="8"/>
        <v>0.19</v>
      </c>
      <c r="L315" s="107">
        <f t="shared" si="9"/>
        <v>234069.16129032261</v>
      </c>
    </row>
    <row r="316" spans="1:12" ht="26" x14ac:dyDescent="0.3">
      <c r="A316" s="53" t="s">
        <v>6262</v>
      </c>
      <c r="B316" s="103" t="s">
        <v>5874</v>
      </c>
      <c r="C316" s="109" t="s">
        <v>6249</v>
      </c>
      <c r="D316" s="111" t="s">
        <v>6260</v>
      </c>
      <c r="E316" s="109" t="s">
        <v>6251</v>
      </c>
      <c r="F316" s="103" t="s">
        <v>2175</v>
      </c>
      <c r="G316" s="109" t="s">
        <v>6261</v>
      </c>
      <c r="H316" s="104" t="s">
        <v>74</v>
      </c>
      <c r="I316" s="103" t="s">
        <v>5621</v>
      </c>
      <c r="J316" s="108">
        <v>157354.83870967742</v>
      </c>
      <c r="K316" s="106">
        <f t="shared" si="8"/>
        <v>0.19</v>
      </c>
      <c r="L316" s="107">
        <f t="shared" si="9"/>
        <v>187252.25806451612</v>
      </c>
    </row>
    <row r="317" spans="1:12" ht="26" x14ac:dyDescent="0.3">
      <c r="A317" s="53" t="s">
        <v>6263</v>
      </c>
      <c r="B317" s="103" t="s">
        <v>5874</v>
      </c>
      <c r="C317" s="109" t="s">
        <v>6249</v>
      </c>
      <c r="D317" s="111" t="s">
        <v>6260</v>
      </c>
      <c r="E317" s="109" t="s">
        <v>6251</v>
      </c>
      <c r="F317" s="103" t="s">
        <v>2175</v>
      </c>
      <c r="G317" s="109" t="s">
        <v>6261</v>
      </c>
      <c r="H317" s="104" t="s">
        <v>74</v>
      </c>
      <c r="I317" s="103" t="s">
        <v>5623</v>
      </c>
      <c r="J317" s="108">
        <v>2950438.7096774192</v>
      </c>
      <c r="K317" s="106">
        <f t="shared" si="8"/>
        <v>0.19</v>
      </c>
      <c r="L317" s="107">
        <f t="shared" si="9"/>
        <v>3511022.064516129</v>
      </c>
    </row>
    <row r="318" spans="1:12" ht="26" x14ac:dyDescent="0.3">
      <c r="A318" s="53" t="s">
        <v>6264</v>
      </c>
      <c r="B318" s="103" t="s">
        <v>5874</v>
      </c>
      <c r="C318" s="109" t="s">
        <v>6249</v>
      </c>
      <c r="D318" s="111" t="s">
        <v>6265</v>
      </c>
      <c r="E318" s="109" t="s">
        <v>6256</v>
      </c>
      <c r="F318" s="103" t="s">
        <v>2175</v>
      </c>
      <c r="G318" s="109" t="s">
        <v>6261</v>
      </c>
      <c r="H318" s="104" t="s">
        <v>74</v>
      </c>
      <c r="I318" s="103" t="s">
        <v>5619</v>
      </c>
      <c r="J318" s="108">
        <v>236038.70967741933</v>
      </c>
      <c r="K318" s="106">
        <f t="shared" si="8"/>
        <v>0.19</v>
      </c>
      <c r="L318" s="107">
        <f t="shared" si="9"/>
        <v>280886.06451612903</v>
      </c>
    </row>
    <row r="319" spans="1:12" ht="26" x14ac:dyDescent="0.3">
      <c r="A319" s="53" t="s">
        <v>6266</v>
      </c>
      <c r="B319" s="103" t="s">
        <v>5874</v>
      </c>
      <c r="C319" s="109" t="s">
        <v>6249</v>
      </c>
      <c r="D319" s="111" t="s">
        <v>6265</v>
      </c>
      <c r="E319" s="109" t="s">
        <v>6256</v>
      </c>
      <c r="F319" s="103" t="s">
        <v>2175</v>
      </c>
      <c r="G319" s="109" t="s">
        <v>6261</v>
      </c>
      <c r="H319" s="104" t="s">
        <v>74</v>
      </c>
      <c r="I319" s="103" t="s">
        <v>5621</v>
      </c>
      <c r="J319" s="108">
        <v>188825.80645161291</v>
      </c>
      <c r="K319" s="106">
        <f t="shared" si="8"/>
        <v>0.19</v>
      </c>
      <c r="L319" s="107">
        <f t="shared" si="9"/>
        <v>224702.70967741936</v>
      </c>
    </row>
    <row r="320" spans="1:12" ht="26" x14ac:dyDescent="0.3">
      <c r="A320" s="53" t="s">
        <v>6267</v>
      </c>
      <c r="B320" s="103" t="s">
        <v>5874</v>
      </c>
      <c r="C320" s="109" t="s">
        <v>6249</v>
      </c>
      <c r="D320" s="111" t="s">
        <v>6265</v>
      </c>
      <c r="E320" s="109" t="s">
        <v>6256</v>
      </c>
      <c r="F320" s="103" t="s">
        <v>2175</v>
      </c>
      <c r="G320" s="109" t="s">
        <v>6261</v>
      </c>
      <c r="H320" s="104" t="s">
        <v>74</v>
      </c>
      <c r="I320" s="103" t="s">
        <v>5623</v>
      </c>
      <c r="J320" s="108">
        <v>3540516.1290322579</v>
      </c>
      <c r="K320" s="106">
        <f t="shared" si="8"/>
        <v>0.19</v>
      </c>
      <c r="L320" s="107">
        <f t="shared" si="9"/>
        <v>4213214.1935483869</v>
      </c>
    </row>
    <row r="321" spans="1:12" ht="39" x14ac:dyDescent="0.3">
      <c r="A321" s="53" t="s">
        <v>6268</v>
      </c>
      <c r="B321" s="103" t="s">
        <v>5874</v>
      </c>
      <c r="C321" s="109" t="s">
        <v>6269</v>
      </c>
      <c r="D321" s="112" t="s">
        <v>6270</v>
      </c>
      <c r="E321" s="109" t="s">
        <v>2175</v>
      </c>
      <c r="F321" s="103" t="s">
        <v>2175</v>
      </c>
      <c r="G321" s="109" t="s">
        <v>6271</v>
      </c>
      <c r="H321" s="104" t="s">
        <v>74</v>
      </c>
      <c r="I321" s="103" t="s">
        <v>5619</v>
      </c>
      <c r="J321" s="108">
        <v>358438.70967741933</v>
      </c>
      <c r="K321" s="106">
        <f t="shared" si="8"/>
        <v>0.19</v>
      </c>
      <c r="L321" s="107">
        <f t="shared" si="9"/>
        <v>426542.06451612897</v>
      </c>
    </row>
    <row r="322" spans="1:12" ht="39" x14ac:dyDescent="0.3">
      <c r="A322" s="53" t="s">
        <v>6272</v>
      </c>
      <c r="B322" s="103" t="s">
        <v>5874</v>
      </c>
      <c r="C322" s="109" t="s">
        <v>6269</v>
      </c>
      <c r="D322" s="112" t="s">
        <v>6270</v>
      </c>
      <c r="E322" s="109" t="s">
        <v>2175</v>
      </c>
      <c r="F322" s="103" t="s">
        <v>2175</v>
      </c>
      <c r="G322" s="109" t="s">
        <v>6271</v>
      </c>
      <c r="H322" s="104" t="s">
        <v>74</v>
      </c>
      <c r="I322" s="103" t="s">
        <v>5621</v>
      </c>
      <c r="J322" s="108">
        <v>286748.38709677418</v>
      </c>
      <c r="K322" s="106">
        <f t="shared" si="8"/>
        <v>0.19</v>
      </c>
      <c r="L322" s="107">
        <f t="shared" si="9"/>
        <v>341230.58064516127</v>
      </c>
    </row>
    <row r="323" spans="1:12" ht="39" x14ac:dyDescent="0.3">
      <c r="A323" s="53" t="s">
        <v>6273</v>
      </c>
      <c r="B323" s="103" t="s">
        <v>5874</v>
      </c>
      <c r="C323" s="109" t="s">
        <v>6269</v>
      </c>
      <c r="D323" s="112" t="s">
        <v>6270</v>
      </c>
      <c r="E323" s="109" t="s">
        <v>2175</v>
      </c>
      <c r="F323" s="103" t="s">
        <v>2175</v>
      </c>
      <c r="G323" s="109" t="s">
        <v>6271</v>
      </c>
      <c r="H323" s="104" t="s">
        <v>74</v>
      </c>
      <c r="I323" s="103" t="s">
        <v>5623</v>
      </c>
      <c r="J323" s="108">
        <v>5376348.3870967738</v>
      </c>
      <c r="K323" s="106">
        <f t="shared" si="8"/>
        <v>0.19</v>
      </c>
      <c r="L323" s="107">
        <f t="shared" si="9"/>
        <v>6397854.5806451607</v>
      </c>
    </row>
  </sheetData>
  <sheetProtection algorithmName="SHA-512" hashValue="qpv21rE1VwNIKZO+S9ABw7J5v1bUB2045143nkpXbbppixVvnlQeFU66WBiiV5Fv+tECvMQH0I6PoabitLSrVA==" saltValue="AkuGJCFSEiSjUvegqa/NnA==" spinCount="100000" sheet="1" objects="1" scenarios="1" autoFilter="0"/>
  <protectedRanges>
    <protectedRange sqref="J9" name="VALORSINIVA_1"/>
  </protectedRanges>
  <autoFilter ref="A8:L323" xr:uid="{6455C775-699E-46D3-8FA7-19AFF4BBC2D0}"/>
  <mergeCells count="7">
    <mergeCell ref="A6:L6"/>
    <mergeCell ref="J4:L4"/>
    <mergeCell ref="J2:L2"/>
    <mergeCell ref="A2:G2"/>
    <mergeCell ref="A3:G3"/>
    <mergeCell ref="A4:G4"/>
    <mergeCell ref="A5:G5"/>
  </mergeCells>
  <phoneticPr fontId="2" type="noConversion"/>
  <dataValidations count="1">
    <dataValidation type="decimal" operator="greaterThanOrEqual" allowBlank="1" showInputMessage="1" showErrorMessage="1" sqref="J9:L323" xr:uid="{3FC34C5A-B4A9-4365-ACE7-74B5BF63DC34}">
      <formula1>1</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95900-E81F-4CFA-B4C8-6A039ED45418}">
  <sheetPr>
    <tabColor rgb="FF00B0F0"/>
  </sheetPr>
  <dimension ref="A1:M428"/>
  <sheetViews>
    <sheetView showGridLines="0" topLeftCell="E1" zoomScale="80" zoomScaleNormal="80" workbookViewId="0">
      <pane ySplit="7" topLeftCell="A422" activePane="bottomLeft" state="frozenSplit"/>
      <selection pane="bottomLeft" activeCell="D6" sqref="D6:J6"/>
    </sheetView>
  </sheetViews>
  <sheetFormatPr baseColWidth="10" defaultColWidth="12.26953125" defaultRowHeight="18" customHeight="1" x14ac:dyDescent="0.35"/>
  <cols>
    <col min="1" max="1" width="24.7265625" style="17" customWidth="1"/>
    <col min="2" max="2" width="47.54296875" style="17" customWidth="1"/>
    <col min="3" max="3" width="46.54296875" style="17" customWidth="1"/>
    <col min="4" max="4" width="13.26953125" style="17" customWidth="1"/>
    <col min="5" max="5" width="22" style="17" bestFit="1" customWidth="1"/>
    <col min="6" max="6" width="31.1796875" style="17" bestFit="1" customWidth="1"/>
    <col min="7" max="7" width="23.453125" style="17" bestFit="1" customWidth="1"/>
    <col min="8" max="8" width="22" style="17" bestFit="1" customWidth="1"/>
    <col min="9" max="9" width="28.453125" style="17" customWidth="1"/>
    <col min="10" max="10" width="22.453125" style="17" customWidth="1"/>
    <col min="11" max="11" width="28.26953125" style="17" customWidth="1"/>
    <col min="12" max="12" width="28.453125" style="17" customWidth="1"/>
    <col min="13" max="13" width="8.453125" style="17" hidden="1" customWidth="1"/>
    <col min="14" max="16384" width="12.26953125" style="17"/>
  </cols>
  <sheetData>
    <row r="1" spans="1:13" ht="60" customHeight="1" x14ac:dyDescent="0.35"/>
    <row r="2" spans="1:13" ht="22.5" customHeight="1" x14ac:dyDescent="0.35">
      <c r="A2" s="232" t="s">
        <v>6340</v>
      </c>
      <c r="B2" s="232"/>
      <c r="C2" s="232"/>
      <c r="D2" s="232"/>
      <c r="E2" s="232"/>
      <c r="F2" s="232"/>
      <c r="G2" s="232"/>
      <c r="H2" s="232"/>
      <c r="I2" s="232"/>
      <c r="J2" s="232"/>
      <c r="K2" s="232"/>
      <c r="L2" s="232"/>
      <c r="M2" s="232"/>
    </row>
    <row r="3" spans="1:13" s="114" customFormat="1" ht="13" x14ac:dyDescent="0.35">
      <c r="A3" s="245" t="s">
        <v>6341</v>
      </c>
      <c r="B3" s="245"/>
      <c r="C3" s="245"/>
      <c r="D3" s="245"/>
      <c r="E3" s="245"/>
      <c r="F3" s="245"/>
      <c r="G3" s="245"/>
      <c r="H3" s="245"/>
      <c r="I3" s="245"/>
      <c r="J3" s="245"/>
      <c r="K3" s="245"/>
      <c r="L3" s="245"/>
      <c r="M3" s="113"/>
    </row>
    <row r="4" spans="1:13" ht="13" x14ac:dyDescent="0.35">
      <c r="A4" s="115" t="s">
        <v>6274</v>
      </c>
      <c r="B4" s="115"/>
      <c r="C4" s="115"/>
      <c r="D4" s="115"/>
      <c r="E4" s="115"/>
      <c r="F4" s="115"/>
      <c r="G4" s="115"/>
      <c r="H4" s="115"/>
      <c r="I4" s="115"/>
    </row>
    <row r="5" spans="1:13" ht="15.75" customHeight="1" x14ac:dyDescent="0.35">
      <c r="A5" s="116"/>
      <c r="B5" s="116"/>
      <c r="C5" s="116"/>
      <c r="D5" s="116"/>
      <c r="E5" s="116"/>
      <c r="F5" s="116"/>
      <c r="G5" s="116"/>
      <c r="H5" s="116"/>
      <c r="I5" s="116"/>
    </row>
    <row r="6" spans="1:13" ht="25.5" customHeight="1" x14ac:dyDescent="0.35">
      <c r="A6" s="234" t="s">
        <v>6275</v>
      </c>
      <c r="B6" s="235"/>
      <c r="C6" s="236"/>
      <c r="D6" s="234" t="s">
        <v>6276</v>
      </c>
      <c r="E6" s="235"/>
      <c r="F6" s="235"/>
      <c r="G6" s="235"/>
      <c r="H6" s="235"/>
      <c r="I6" s="235"/>
      <c r="J6" s="236"/>
      <c r="K6" s="233" t="s">
        <v>6277</v>
      </c>
      <c r="L6" s="233"/>
      <c r="M6" s="233"/>
    </row>
    <row r="7" spans="1:13" ht="65" x14ac:dyDescent="0.35">
      <c r="A7" s="117" t="s">
        <v>6278</v>
      </c>
      <c r="B7" s="117" t="s">
        <v>6279</v>
      </c>
      <c r="C7" s="117" t="s">
        <v>48</v>
      </c>
      <c r="D7" s="117" t="s">
        <v>6280</v>
      </c>
      <c r="E7" s="117" t="s">
        <v>6281</v>
      </c>
      <c r="F7" s="117" t="s">
        <v>50</v>
      </c>
      <c r="G7" s="117" t="s">
        <v>51</v>
      </c>
      <c r="H7" s="117" t="s">
        <v>6282</v>
      </c>
      <c r="I7" s="117" t="s">
        <v>53</v>
      </c>
      <c r="J7" s="117" t="s">
        <v>52</v>
      </c>
      <c r="K7" s="117" t="s">
        <v>6283</v>
      </c>
      <c r="L7" s="117" t="s">
        <v>6284</v>
      </c>
      <c r="M7" s="117" t="s">
        <v>6285</v>
      </c>
    </row>
    <row r="8" spans="1:13" ht="22.5" customHeight="1" x14ac:dyDescent="0.35">
      <c r="A8" s="242" t="s">
        <v>6286</v>
      </c>
      <c r="B8" s="237" t="s">
        <v>58</v>
      </c>
      <c r="C8" s="263" t="s">
        <v>99</v>
      </c>
      <c r="D8" s="241" t="s">
        <v>100</v>
      </c>
      <c r="E8" s="125" t="s">
        <v>98</v>
      </c>
      <c r="F8" s="126" t="str">
        <f>VLOOKUP(TRIM(E8),'3. Servicios TH  (línea B)'!$A$8:$N$1615,5,FALSE)</f>
        <v xml:space="preserve">En sitio (Instalaciones de la Entidad) </v>
      </c>
      <c r="G8" s="127" t="str">
        <f>VLOOKUP(TRIM(E8),'3. Servicios TH  (línea B)'!$A$7:$N$1615,6,FALSE)</f>
        <v>Grupo No.1</v>
      </c>
      <c r="H8" s="128">
        <v>1</v>
      </c>
      <c r="I8" s="129" t="str">
        <f>VLOOKUP(E8,'3. Servicios TH  (línea B)'!$A$7:$N$1615,8,FALSE)</f>
        <v>Jornada Única</v>
      </c>
      <c r="J8" s="129" t="str">
        <f>VLOOKUP(E8,'3. Servicios TH  (línea B)'!$A$7:$N$1615,7,FALSE)</f>
        <v>Mensual</v>
      </c>
      <c r="K8" s="130">
        <f>(VLOOKUP(E8,'3. Servicios TH  (línea B)'!$A$7:$N$1687,9,FALSE)*H8)</f>
        <v>4994967.7419354841</v>
      </c>
      <c r="L8" s="130">
        <f>(VLOOKUP(E8,'3. Servicios TH  (línea B)'!$A$7:$N$1687,12,FALSE)*H8)</f>
        <v>4908580.6451612897</v>
      </c>
      <c r="M8" s="129">
        <f t="shared" ref="M8" si="0">SUM(K8:L8)</f>
        <v>9903548.3870967738</v>
      </c>
    </row>
    <row r="9" spans="1:13" ht="13" x14ac:dyDescent="0.35">
      <c r="A9" s="243"/>
      <c r="B9" s="237"/>
      <c r="C9" s="264"/>
      <c r="D9" s="241"/>
      <c r="E9" s="125" t="s">
        <v>104</v>
      </c>
      <c r="F9" s="126" t="str">
        <f>VLOOKUP(TRIM(E9),'3. Servicios TH  (línea B)'!$A$8:$N$1615,5,FALSE)</f>
        <v>En sitio (instalaciones del contratista)</v>
      </c>
      <c r="G9" s="127" t="str">
        <f>VLOOKUP(TRIM(E9),'3. Servicios TH  (línea B)'!$A$7:$N$1615,6,FALSE)</f>
        <v>General</v>
      </c>
      <c r="H9" s="128">
        <v>1</v>
      </c>
      <c r="I9" s="129" t="str">
        <f>VLOOKUP(E9,'3. Servicios TH  (línea B)'!$A$7:$N$1615,8,FALSE)</f>
        <v>Jornada Única</v>
      </c>
      <c r="J9" s="129" t="str">
        <f>VLOOKUP(E9,'3. Servicios TH  (línea B)'!$A$7:$N$1615,7,FALSE)</f>
        <v>Mensual</v>
      </c>
      <c r="K9" s="130">
        <f>(VLOOKUP(E9,'3. Servicios TH  (línea B)'!$A$7:$N$1687,9,FALSE)*H9)</f>
        <v>6806890.3225806449</v>
      </c>
      <c r="L9" s="130">
        <f>(VLOOKUP(E9,'3. Servicios TH  (línea B)'!$A$7:$N$1687,12,FALSE)*H9)</f>
        <v>6545445.1612903224</v>
      </c>
      <c r="M9" s="129">
        <f t="shared" ref="M9:M110" si="1">SUM(K9:L9)</f>
        <v>13352335.483870968</v>
      </c>
    </row>
    <row r="10" spans="1:13" ht="22.5" customHeight="1" x14ac:dyDescent="0.35">
      <c r="A10" s="243"/>
      <c r="B10" s="237"/>
      <c r="C10" s="264"/>
      <c r="D10" s="241"/>
      <c r="E10" s="125" t="s">
        <v>108</v>
      </c>
      <c r="F10" s="126" t="str">
        <f>VLOOKUP(TRIM(E10),'3. Servicios TH  (línea B)'!$A$8:$N$1615,5,FALSE)</f>
        <v xml:space="preserve">En sitio (Instalaciones de la Entidad) </v>
      </c>
      <c r="G10" s="127" t="str">
        <f>VLOOKUP(TRIM(E10),'3. Servicios TH  (línea B)'!$A$7:$N$1615,6,FALSE)</f>
        <v>Grupo No.2</v>
      </c>
      <c r="H10" s="128">
        <v>1</v>
      </c>
      <c r="I10" s="129" t="str">
        <f>VLOOKUP(E10,'3. Servicios TH  (línea B)'!$A$7:$N$1615,8,FALSE)</f>
        <v>Jornada Única</v>
      </c>
      <c r="J10" s="129" t="str">
        <f>VLOOKUP(E10,'3. Servicios TH  (línea B)'!$A$7:$N$1615,7,FALSE)</f>
        <v>Mensual</v>
      </c>
      <c r="K10" s="130">
        <f>(VLOOKUP(E10,'3. Servicios TH  (línea B)'!$A$7:$N$1687,9,FALSE)*H10)</f>
        <v>5313780.6451612897</v>
      </c>
      <c r="L10" s="130">
        <f>(VLOOKUP(E10,'3. Servicios TH  (línea B)'!$A$7:$N$1687,12,FALSE)*H10)</f>
        <v>5221883.8709677421</v>
      </c>
      <c r="M10" s="129">
        <f t="shared" si="1"/>
        <v>10535664.516129032</v>
      </c>
    </row>
    <row r="11" spans="1:13" ht="22.5" customHeight="1" x14ac:dyDescent="0.35">
      <c r="A11" s="243"/>
      <c r="B11" s="237"/>
      <c r="C11" s="264"/>
      <c r="D11" s="241"/>
      <c r="E11" s="125" t="s">
        <v>112</v>
      </c>
      <c r="F11" s="126" t="str">
        <f>VLOOKUP(TRIM(E11),'3. Servicios TH  (línea B)'!$A$8:$N$1615,5,FALSE)</f>
        <v>En sitio (instalaciones de la Entidad)</v>
      </c>
      <c r="G11" s="127" t="str">
        <f>VLOOKUP(TRIM(E11),'3. Servicios TH  (línea B)'!$A$7:$N$1615,6,FALSE)</f>
        <v>Grupo No.3</v>
      </c>
      <c r="H11" s="128">
        <v>1</v>
      </c>
      <c r="I11" s="129" t="str">
        <f>VLOOKUP(E11,'3. Servicios TH  (línea B)'!$A$7:$N$1615,8,FALSE)</f>
        <v>Jornada Única</v>
      </c>
      <c r="J11" s="129" t="str">
        <f>VLOOKUP(E11,'3. Servicios TH  (línea B)'!$A$7:$N$1615,7,FALSE)</f>
        <v>Mensual</v>
      </c>
      <c r="K11" s="130">
        <f>(VLOOKUP(E11,'3. Servicios TH  (línea B)'!$A$7:$N$1687,9,FALSE)*H11)</f>
        <v>5652980.6451612897</v>
      </c>
      <c r="L11" s="130">
        <f>(VLOOKUP(E11,'3. Servicios TH  (línea B)'!$A$7:$N$1687,12,FALSE)*H11)</f>
        <v>5555200</v>
      </c>
      <c r="M11" s="129"/>
    </row>
    <row r="12" spans="1:13" ht="22.5" customHeight="1" x14ac:dyDescent="0.35">
      <c r="A12" s="243"/>
      <c r="B12" s="237"/>
      <c r="C12" s="264"/>
      <c r="D12" s="241"/>
      <c r="E12" s="125" t="s">
        <v>117</v>
      </c>
      <c r="F12" s="126" t="str">
        <f>VLOOKUP(TRIM(E12),'3. Servicios TH  (línea B)'!$A$8:$N$1615,5,FALSE)</f>
        <v xml:space="preserve">En sitio (Instalaciones de la Entidad) </v>
      </c>
      <c r="G12" s="127" t="str">
        <f>VLOOKUP(TRIM(E12),'3. Servicios TH  (línea B)'!$A$7:$N$1615,6,FALSE)</f>
        <v>Grupo No.4</v>
      </c>
      <c r="H12" s="128">
        <v>1</v>
      </c>
      <c r="I12" s="129" t="str">
        <f>VLOOKUP(E12,'3. Servicios TH  (línea B)'!$A$7:$N$1615,8,FALSE)</f>
        <v>Jornada Única</v>
      </c>
      <c r="J12" s="129" t="str">
        <f>VLOOKUP(E12,'3. Servicios TH  (línea B)'!$A$7:$N$1615,7,FALSE)</f>
        <v>Mensual</v>
      </c>
      <c r="K12" s="130">
        <f>(VLOOKUP(E12,'3. Servicios TH  (línea B)'!$A$7:$N$1687,9,FALSE)*H12)</f>
        <v>6013806.4516129028</v>
      </c>
      <c r="L12" s="130">
        <f>(VLOOKUP(E12,'3. Servicios TH  (línea B)'!$A$7:$N$1687,12,FALSE)*H12)</f>
        <v>5909793.5483870963</v>
      </c>
      <c r="M12" s="129"/>
    </row>
    <row r="13" spans="1:13" ht="22.5" customHeight="1" x14ac:dyDescent="0.35">
      <c r="A13" s="243"/>
      <c r="B13" s="237"/>
      <c r="C13" s="265"/>
      <c r="D13" s="241"/>
      <c r="E13" s="125" t="s">
        <v>121</v>
      </c>
      <c r="F13" s="126" t="str">
        <f>VLOOKUP(TRIM(E13),'3. Servicios TH  (línea B)'!$A$8:$N$1615,5,FALSE)</f>
        <v>En sitio (instalaciones de la Entidad)</v>
      </c>
      <c r="G13" s="127" t="str">
        <f>VLOOKUP(TRIM(E13),'3. Servicios TH  (línea B)'!$A$7:$N$1615,6,FALSE)</f>
        <v>Grupo No.5</v>
      </c>
      <c r="H13" s="128">
        <v>1</v>
      </c>
      <c r="I13" s="129" t="str">
        <f>VLOOKUP(E13,'3. Servicios TH  (línea B)'!$A$7:$N$1615,8,FALSE)</f>
        <v>Jornada Única</v>
      </c>
      <c r="J13" s="129" t="str">
        <f>VLOOKUP(E13,'3. Servicios TH  (línea B)'!$A$7:$N$1615,7,FALSE)</f>
        <v>Mensual</v>
      </c>
      <c r="K13" s="130">
        <f>(VLOOKUP(E13,'3. Servicios TH  (línea B)'!$A$7:$N$1687,9,FALSE)*H13)</f>
        <v>6397651.6129032252</v>
      </c>
      <c r="L13" s="130">
        <f>(VLOOKUP(E13,'3. Servicios TH  (línea B)'!$A$7:$N$1687,12,FALSE)*H13)</f>
        <v>6287006.4516129028</v>
      </c>
      <c r="M13" s="129"/>
    </row>
    <row r="14" spans="1:13" ht="18" customHeight="1" x14ac:dyDescent="0.35">
      <c r="A14" s="243"/>
      <c r="B14" s="237"/>
      <c r="C14" s="238" t="s">
        <v>126</v>
      </c>
      <c r="D14" s="241" t="s">
        <v>100</v>
      </c>
      <c r="E14" s="125" t="s">
        <v>125</v>
      </c>
      <c r="F14" s="126" t="str">
        <f>VLOOKUP(TRIM(E14),'3. Servicios TH  (línea B)'!$A$8:$N$1615,5,FALSE)</f>
        <v xml:space="preserve">En sitio (Instalaciones de la Entidad) </v>
      </c>
      <c r="G14" s="127" t="str">
        <f>VLOOKUP(TRIM(E14),'3. Servicios TH  (línea B)'!$A$7:$N$1615,6,FALSE)</f>
        <v>Grupo No.1</v>
      </c>
      <c r="H14" s="128">
        <v>1</v>
      </c>
      <c r="I14" s="129" t="str">
        <f>VLOOKUP(E14,'3. Servicios TH  (línea B)'!$A$7:$N$1615,8,FALSE)</f>
        <v>Jornada Única</v>
      </c>
      <c r="J14" s="129" t="str">
        <f>VLOOKUP(E14,'3. Servicios TH  (línea B)'!$A$7:$N$1615,7,FALSE)</f>
        <v>Mensual</v>
      </c>
      <c r="K14" s="130">
        <f>(VLOOKUP(E14,'3. Servicios TH  (línea B)'!$A$7:$N$1687,9,FALSE)*H14)</f>
        <v>10320529.032258064</v>
      </c>
      <c r="L14" s="130">
        <f>(VLOOKUP(E14,'3. Servicios TH  (línea B)'!$A$7:$N$1687,12,FALSE)*H14)</f>
        <v>9923974.1935483869</v>
      </c>
      <c r="M14" s="129">
        <f t="shared" si="1"/>
        <v>20244503.225806452</v>
      </c>
    </row>
    <row r="15" spans="1:13" ht="13" x14ac:dyDescent="0.35">
      <c r="A15" s="243"/>
      <c r="B15" s="237"/>
      <c r="C15" s="239"/>
      <c r="D15" s="241"/>
      <c r="E15" s="125" t="s">
        <v>130</v>
      </c>
      <c r="F15" s="126" t="str">
        <f>VLOOKUP(TRIM(E15),'3. Servicios TH  (línea B)'!$A$8:$N$1615,5,FALSE)</f>
        <v>En sitio (instalaciones del contratista)</v>
      </c>
      <c r="G15" s="127" t="str">
        <f>VLOOKUP(TRIM(E15),'3. Servicios TH  (línea B)'!$A$7:$N$1615,6,FALSE)</f>
        <v>General</v>
      </c>
      <c r="H15" s="128">
        <v>1</v>
      </c>
      <c r="I15" s="129" t="str">
        <f>VLOOKUP(E15,'3. Servicios TH  (línea B)'!$A$7:$N$1615,8,FALSE)</f>
        <v>Jornada Única</v>
      </c>
      <c r="J15" s="129" t="str">
        <f>VLOOKUP(E15,'3. Servicios TH  (línea B)'!$A$7:$N$1615,7,FALSE)</f>
        <v>Mensual</v>
      </c>
      <c r="K15" s="130">
        <f>(VLOOKUP(E15,'3. Servicios TH  (línea B)'!$A$7:$N$1687,9,FALSE)*H15)</f>
        <v>10320529.032258064</v>
      </c>
      <c r="L15" s="130">
        <f>(VLOOKUP(E15,'3. Servicios TH  (línea B)'!$A$7:$N$1687,12,FALSE)*H15)</f>
        <v>9923974.1935483869</v>
      </c>
      <c r="M15" s="129">
        <f t="shared" si="1"/>
        <v>20244503.225806452</v>
      </c>
    </row>
    <row r="16" spans="1:13" ht="13" x14ac:dyDescent="0.35">
      <c r="A16" s="243"/>
      <c r="B16" s="237"/>
      <c r="C16" s="239"/>
      <c r="D16" s="241"/>
      <c r="E16" s="125" t="s">
        <v>134</v>
      </c>
      <c r="F16" s="126" t="str">
        <f>VLOOKUP(TRIM(E16),'3. Servicios TH  (línea B)'!$A$8:$N$1615,5,FALSE)</f>
        <v xml:space="preserve">En sitio (Instalaciones de la Entidad) </v>
      </c>
      <c r="G16" s="127" t="str">
        <f>VLOOKUP(TRIM(E16),'3. Servicios TH  (línea B)'!$A$7:$N$1615,6,FALSE)</f>
        <v>Grupo No.2</v>
      </c>
      <c r="H16" s="128">
        <v>1</v>
      </c>
      <c r="I16" s="129" t="str">
        <f>VLOOKUP(E16,'3. Servicios TH  (línea B)'!$A$7:$N$1615,8,FALSE)</f>
        <v>Jornada Única</v>
      </c>
      <c r="J16" s="129" t="str">
        <f>VLOOKUP(E16,'3. Servicios TH  (línea B)'!$A$7:$N$1615,7,FALSE)</f>
        <v>Mensual</v>
      </c>
      <c r="K16" s="130">
        <f>(VLOOKUP(E16,'3. Servicios TH  (línea B)'!$A$7:$N$1687,9,FALSE)*H16)</f>
        <v>9074670.9677419346</v>
      </c>
      <c r="L16" s="130">
        <f>(VLOOKUP(E16,'3. Servicios TH  (línea B)'!$A$7:$N$1687,12,FALSE)*H16)</f>
        <v>8917729.0322580636</v>
      </c>
      <c r="M16" s="129">
        <f t="shared" si="1"/>
        <v>17992400</v>
      </c>
    </row>
    <row r="17" spans="1:13" ht="13" x14ac:dyDescent="0.35">
      <c r="A17" s="243"/>
      <c r="B17" s="237"/>
      <c r="C17" s="239"/>
      <c r="D17" s="241"/>
      <c r="E17" s="125" t="s">
        <v>138</v>
      </c>
      <c r="F17" s="126" t="str">
        <f>VLOOKUP(TRIM(E17),'3. Servicios TH  (línea B)'!$A$8:$N$1615,5,FALSE)</f>
        <v>En sitio (instalaciones de la Entidad)</v>
      </c>
      <c r="G17" s="127" t="str">
        <f>VLOOKUP(TRIM(E17),'3. Servicios TH  (línea B)'!$A$7:$N$1615,6,FALSE)</f>
        <v>Grupo No.3</v>
      </c>
      <c r="H17" s="128">
        <v>1</v>
      </c>
      <c r="I17" s="129" t="str">
        <f>VLOOKUP(E17,'3. Servicios TH  (línea B)'!$A$7:$N$1615,8,FALSE)</f>
        <v>Jornada Única</v>
      </c>
      <c r="J17" s="129" t="str">
        <f>VLOOKUP(E17,'3. Servicios TH  (línea B)'!$A$7:$N$1615,7,FALSE)</f>
        <v>Mensual</v>
      </c>
      <c r="K17" s="130">
        <f>(VLOOKUP(E17,'3. Servicios TH  (línea B)'!$A$7:$N$1687,9,FALSE)*H17)</f>
        <v>9653922.5806451607</v>
      </c>
      <c r="L17" s="130">
        <f>(VLOOKUP(E17,'3. Servicios TH  (línea B)'!$A$7:$N$1687,12,FALSE)*H17)</f>
        <v>9486954.8387096766</v>
      </c>
      <c r="M17" s="129"/>
    </row>
    <row r="18" spans="1:13" ht="13" x14ac:dyDescent="0.35">
      <c r="A18" s="243"/>
      <c r="B18" s="237"/>
      <c r="C18" s="239"/>
      <c r="D18" s="241"/>
      <c r="E18" s="125" t="s">
        <v>142</v>
      </c>
      <c r="F18" s="126" t="str">
        <f>VLOOKUP(TRIM(E18),'3. Servicios TH  (línea B)'!$A$8:$N$1615,5,FALSE)</f>
        <v xml:space="preserve">En sitio (Instalaciones de la Entidad) </v>
      </c>
      <c r="G18" s="127" t="str">
        <f>VLOOKUP(TRIM(E18),'3. Servicios TH  (línea B)'!$A$7:$N$1615,6,FALSE)</f>
        <v>Grupo No.4</v>
      </c>
      <c r="H18" s="128">
        <v>1</v>
      </c>
      <c r="I18" s="129" t="str">
        <f>VLOOKUP(E18,'3. Servicios TH  (línea B)'!$A$7:$N$1615,8,FALSE)</f>
        <v>Jornada Única</v>
      </c>
      <c r="J18" s="129" t="str">
        <f>VLOOKUP(E18,'3. Servicios TH  (línea B)'!$A$7:$N$1615,7,FALSE)</f>
        <v>Mensual</v>
      </c>
      <c r="K18" s="130">
        <f>(VLOOKUP(E18,'3. Servicios TH  (línea B)'!$A$7:$N$1687,9,FALSE)*H18)</f>
        <v>10270129.032258064</v>
      </c>
      <c r="L18" s="130">
        <f>(VLOOKUP(E18,'3. Servicios TH  (línea B)'!$A$7:$N$1687,12,FALSE)*H18)</f>
        <v>10092503.22580645</v>
      </c>
      <c r="M18" s="129"/>
    </row>
    <row r="19" spans="1:13" ht="13" x14ac:dyDescent="0.35">
      <c r="A19" s="243"/>
      <c r="B19" s="237"/>
      <c r="C19" s="240"/>
      <c r="D19" s="241"/>
      <c r="E19" s="125" t="s">
        <v>146</v>
      </c>
      <c r="F19" s="126" t="str">
        <f>VLOOKUP(TRIM(E19),'3. Servicios TH  (línea B)'!$A$8:$N$1615,5,FALSE)</f>
        <v>En sitio (instalaciones de la Entidad)</v>
      </c>
      <c r="G19" s="127" t="str">
        <f>VLOOKUP(TRIM(E19),'3. Servicios TH  (línea B)'!$A$7:$N$1615,6,FALSE)</f>
        <v>Grupo No.5</v>
      </c>
      <c r="H19" s="128">
        <v>1</v>
      </c>
      <c r="I19" s="129" t="str">
        <f>VLOOKUP(E19,'3. Servicios TH  (línea B)'!$A$7:$N$1615,8,FALSE)</f>
        <v>Jornada Única</v>
      </c>
      <c r="J19" s="129" t="str">
        <f>VLOOKUP(E19,'3. Servicios TH  (línea B)'!$A$7:$N$1615,7,FALSE)</f>
        <v>Mensual</v>
      </c>
      <c r="K19" s="130">
        <f>(VLOOKUP(E19,'3. Servicios TH  (línea B)'!$A$7:$N$1687,9,FALSE)*H19)</f>
        <v>10925638.709677419</v>
      </c>
      <c r="L19" s="130">
        <f>(VLOOKUP(E19,'3. Servicios TH  (línea B)'!$A$7:$N$1687,12,FALSE)*H19)</f>
        <v>10736670.967741935</v>
      </c>
      <c r="M19" s="129">
        <f t="shared" si="1"/>
        <v>21662309.677419353</v>
      </c>
    </row>
    <row r="20" spans="1:13" ht="13" x14ac:dyDescent="0.35">
      <c r="A20" s="243"/>
      <c r="B20" s="237" t="s">
        <v>581</v>
      </c>
      <c r="C20" s="238" t="s">
        <v>582</v>
      </c>
      <c r="D20" s="241" t="s">
        <v>100</v>
      </c>
      <c r="E20" s="125" t="s">
        <v>580</v>
      </c>
      <c r="F20" s="126" t="str">
        <f>VLOOKUP(TRIM(E20),'3. Servicios TH  (línea B)'!$A$8:$N$1615,5,FALSE)</f>
        <v xml:space="preserve">En sitio (Instalaciones de la Entidad) </v>
      </c>
      <c r="G20" s="127" t="str">
        <f>VLOOKUP(TRIM(E20),'3. Servicios TH  (línea B)'!$A$7:$N$1615,6,FALSE)</f>
        <v>Grupo No.1</v>
      </c>
      <c r="H20" s="128">
        <v>1</v>
      </c>
      <c r="I20" s="129" t="str">
        <f>VLOOKUP(E20,'3. Servicios TH  (línea B)'!$A$7:$N$1615,8,FALSE)</f>
        <v>Jornada Única</v>
      </c>
      <c r="J20" s="129" t="str">
        <f>VLOOKUP(E20,'3. Servicios TH  (línea B)'!$A$7:$N$1615,7,FALSE)</f>
        <v>Mensual</v>
      </c>
      <c r="K20" s="130">
        <f>(VLOOKUP(E20,'3. Servicios TH  (línea B)'!$A$7:$N$1687,9,FALSE)*H20)</f>
        <v>22603393.548387095</v>
      </c>
      <c r="L20" s="130">
        <f>(VLOOKUP(E20,'3. Servicios TH  (línea B)'!$A$7:$N$1687,12,FALSE)*H20)</f>
        <v>21734890.322580643</v>
      </c>
      <c r="M20" s="129">
        <f t="shared" si="1"/>
        <v>44338283.870967738</v>
      </c>
    </row>
    <row r="21" spans="1:13" ht="13" x14ac:dyDescent="0.35">
      <c r="A21" s="243"/>
      <c r="B21" s="237"/>
      <c r="C21" s="239"/>
      <c r="D21" s="241"/>
      <c r="E21" s="125" t="s">
        <v>586</v>
      </c>
      <c r="F21" s="126" t="str">
        <f>VLOOKUP(TRIM(E21),'3. Servicios TH  (línea B)'!$A$8:$N$1615,5,FALSE)</f>
        <v>En sitio (instalaciones del contratista)</v>
      </c>
      <c r="G21" s="127" t="str">
        <f>VLOOKUP(TRIM(E21),'3. Servicios TH  (línea B)'!$A$7:$N$1615,6,FALSE)</f>
        <v>General</v>
      </c>
      <c r="H21" s="128">
        <v>1</v>
      </c>
      <c r="I21" s="129" t="str">
        <f>VLOOKUP(E21,'3. Servicios TH  (línea B)'!$A$7:$N$1615,8,FALSE)</f>
        <v>Jornada Única</v>
      </c>
      <c r="J21" s="129" t="str">
        <f>VLOOKUP(E21,'3. Servicios TH  (línea B)'!$A$7:$N$1615,7,FALSE)</f>
        <v>Mensual</v>
      </c>
      <c r="K21" s="130">
        <f>(VLOOKUP(E21,'3. Servicios TH  (línea B)'!$A$7:$N$1687,9,FALSE)*H21)</f>
        <v>22603393.548387095</v>
      </c>
      <c r="L21" s="130">
        <f>(VLOOKUP(E21,'3. Servicios TH  (línea B)'!$A$7:$N$1687,12,FALSE)*H21)</f>
        <v>21734890.322580643</v>
      </c>
      <c r="M21" s="129">
        <f t="shared" si="1"/>
        <v>44338283.870967738</v>
      </c>
    </row>
    <row r="22" spans="1:13" ht="13" x14ac:dyDescent="0.35">
      <c r="A22" s="243"/>
      <c r="B22" s="237"/>
      <c r="C22" s="239"/>
      <c r="D22" s="241"/>
      <c r="E22" s="125" t="s">
        <v>590</v>
      </c>
      <c r="F22" s="126" t="str">
        <f>VLOOKUP(TRIM(E22),'3. Servicios TH  (línea B)'!$A$8:$N$1615,5,FALSE)</f>
        <v xml:space="preserve">En sitio (Instalaciones de la Entidad) </v>
      </c>
      <c r="G22" s="127" t="str">
        <f>VLOOKUP(TRIM(E22),'3. Servicios TH  (línea B)'!$A$7:$N$1615,6,FALSE)</f>
        <v>Grupo No.2</v>
      </c>
      <c r="H22" s="128">
        <v>1</v>
      </c>
      <c r="I22" s="129" t="str">
        <f>VLOOKUP(E22,'3. Servicios TH  (línea B)'!$A$7:$N$1615,8,FALSE)</f>
        <v>Jornada Única</v>
      </c>
      <c r="J22" s="129" t="str">
        <f>VLOOKUP(E22,'3. Servicios TH  (línea B)'!$A$7:$N$1615,7,FALSE)</f>
        <v>Mensual</v>
      </c>
      <c r="K22" s="130">
        <f>(VLOOKUP(E22,'3. Servicios TH  (línea B)'!$A$7:$N$1687,9,FALSE)*H22)</f>
        <v>19874825.806451611</v>
      </c>
      <c r="L22" s="130">
        <f>(VLOOKUP(E22,'3. Servicios TH  (línea B)'!$A$7:$N$1687,12,FALSE)*H22)</f>
        <v>19531070.967741936</v>
      </c>
      <c r="M22" s="129">
        <f t="shared" si="1"/>
        <v>39405896.774193548</v>
      </c>
    </row>
    <row r="23" spans="1:13" ht="13" x14ac:dyDescent="0.35">
      <c r="A23" s="243"/>
      <c r="B23" s="237"/>
      <c r="C23" s="239"/>
      <c r="D23" s="241"/>
      <c r="E23" s="125" t="s">
        <v>594</v>
      </c>
      <c r="F23" s="126" t="str">
        <f>VLOOKUP(TRIM(E23),'3. Servicios TH  (línea B)'!$A$8:$N$1615,5,FALSE)</f>
        <v>En sitio (instalaciones de la Entidad)</v>
      </c>
      <c r="G23" s="127" t="str">
        <f>VLOOKUP(TRIM(E23),'3. Servicios TH  (línea B)'!$A$7:$N$1615,6,FALSE)</f>
        <v>Grupo No.3</v>
      </c>
      <c r="H23" s="128">
        <v>1</v>
      </c>
      <c r="I23" s="129" t="str">
        <f>VLOOKUP(E23,'3. Servicios TH  (línea B)'!$A$7:$N$1615,8,FALSE)</f>
        <v>Jornada Única</v>
      </c>
      <c r="J23" s="129" t="str">
        <f>VLOOKUP(E23,'3. Servicios TH  (línea B)'!$A$7:$N$1615,7,FALSE)</f>
        <v>Mensual</v>
      </c>
      <c r="K23" s="130">
        <f>(VLOOKUP(E23,'3. Servicios TH  (línea B)'!$A$7:$N$1687,9,FALSE)*H23)</f>
        <v>21143432.258064516</v>
      </c>
      <c r="L23" s="130">
        <f>(VLOOKUP(E23,'3. Servicios TH  (línea B)'!$A$7:$N$1687,12,FALSE)*H23)</f>
        <v>20777741.935483869</v>
      </c>
      <c r="M23" s="129"/>
    </row>
    <row r="24" spans="1:13" ht="13" x14ac:dyDescent="0.35">
      <c r="A24" s="243"/>
      <c r="B24" s="237"/>
      <c r="C24" s="239"/>
      <c r="D24" s="241"/>
      <c r="E24" s="125" t="s">
        <v>598</v>
      </c>
      <c r="F24" s="126" t="str">
        <f>VLOOKUP(TRIM(E24),'3. Servicios TH  (línea B)'!$A$8:$N$1615,5,FALSE)</f>
        <v xml:space="preserve">En sitio (Instalaciones de la Entidad) </v>
      </c>
      <c r="G24" s="127" t="str">
        <f>VLOOKUP(TRIM(E24),'3. Servicios TH  (línea B)'!$A$7:$N$1615,6,FALSE)</f>
        <v>Grupo No.4</v>
      </c>
      <c r="H24" s="128">
        <v>1</v>
      </c>
      <c r="I24" s="129" t="str">
        <f>VLOOKUP(E24,'3. Servicios TH  (línea B)'!$A$7:$N$1615,8,FALSE)</f>
        <v>Jornada Única</v>
      </c>
      <c r="J24" s="129" t="str">
        <f>VLOOKUP(E24,'3. Servicios TH  (línea B)'!$A$7:$N$1615,7,FALSE)</f>
        <v>Mensual</v>
      </c>
      <c r="K24" s="130">
        <f>(VLOOKUP(E24,'3. Servicios TH  (línea B)'!$A$7:$N$1687,9,FALSE)*H24)</f>
        <v>22493006.451612901</v>
      </c>
      <c r="L24" s="130">
        <f>(VLOOKUP(E24,'3. Servicios TH  (línea B)'!$A$7:$N$1687,12,FALSE)*H24)</f>
        <v>22103974.193548385</v>
      </c>
      <c r="M24" s="129"/>
    </row>
    <row r="25" spans="1:13" ht="13" x14ac:dyDescent="0.35">
      <c r="A25" s="243"/>
      <c r="B25" s="237"/>
      <c r="C25" s="240"/>
      <c r="D25" s="241"/>
      <c r="E25" s="125" t="s">
        <v>602</v>
      </c>
      <c r="F25" s="126" t="str">
        <f>VLOOKUP(TRIM(E25),'3. Servicios TH  (línea B)'!$A$8:$N$1615,5,FALSE)</f>
        <v>En sitio (instalaciones de la Entidad)</v>
      </c>
      <c r="G25" s="127" t="str">
        <f>VLOOKUP(TRIM(E25),'3. Servicios TH  (línea B)'!$A$7:$N$1615,6,FALSE)</f>
        <v>Grupo No.5</v>
      </c>
      <c r="H25" s="128">
        <v>1</v>
      </c>
      <c r="I25" s="129" t="str">
        <f>VLOOKUP(E25,'3. Servicios TH  (línea B)'!$A$7:$N$1615,8,FALSE)</f>
        <v>Jornada Única</v>
      </c>
      <c r="J25" s="129" t="str">
        <f>VLOOKUP(E25,'3. Servicios TH  (línea B)'!$A$7:$N$1615,7,FALSE)</f>
        <v>Mensual</v>
      </c>
      <c r="K25" s="130">
        <f>(VLOOKUP(E25,'3. Servicios TH  (línea B)'!$A$7:$N$1687,9,FALSE)*H25)</f>
        <v>23928709.677419353</v>
      </c>
      <c r="L25" s="130">
        <f>(VLOOKUP(E25,'3. Servicios TH  (línea B)'!$A$7:$N$1687,12,FALSE)*H25)</f>
        <v>23514851.612903226</v>
      </c>
      <c r="M25" s="129">
        <f t="shared" si="1"/>
        <v>47443561.290322579</v>
      </c>
    </row>
    <row r="26" spans="1:13" ht="13" x14ac:dyDescent="0.35">
      <c r="A26" s="243"/>
      <c r="B26" s="237" t="s">
        <v>353</v>
      </c>
      <c r="C26" s="238" t="s">
        <v>429</v>
      </c>
      <c r="D26" s="241" t="s">
        <v>100</v>
      </c>
      <c r="E26" s="125" t="s">
        <v>428</v>
      </c>
      <c r="F26" s="126" t="str">
        <f>VLOOKUP(TRIM(E26),'3. Servicios TH  (línea B)'!$A$8:$N$1615,5,FALSE)</f>
        <v xml:space="preserve">En sitio (Instalaciones de la Entidad) </v>
      </c>
      <c r="G26" s="127" t="str">
        <f>VLOOKUP(TRIM(E26),'3. Servicios TH  (línea B)'!$A$7:$N$1615,6,FALSE)</f>
        <v>Grupo No.1</v>
      </c>
      <c r="H26" s="128">
        <v>1</v>
      </c>
      <c r="I26" s="129" t="str">
        <f>VLOOKUP(E26,'3. Servicios TH  (línea B)'!$A$7:$N$1615,8,FALSE)</f>
        <v>Jornada Única</v>
      </c>
      <c r="J26" s="129" t="str">
        <f>VLOOKUP(E26,'3. Servicios TH  (línea B)'!$A$7:$N$1615,7,FALSE)</f>
        <v>Mensual</v>
      </c>
      <c r="K26" s="130">
        <f>(VLOOKUP(E26,'3. Servicios TH  (línea B)'!$A$7:$N$1687,9,FALSE)*H26)</f>
        <v>12062606.451612903</v>
      </c>
      <c r="L26" s="130">
        <f>(VLOOKUP(E26,'3. Servicios TH  (línea B)'!$A$7:$N$1687,12,FALSE)*H26)</f>
        <v>11599122.580645161</v>
      </c>
      <c r="M26" s="129">
        <f t="shared" si="1"/>
        <v>23661729.032258064</v>
      </c>
    </row>
    <row r="27" spans="1:13" ht="13" x14ac:dyDescent="0.35">
      <c r="A27" s="243"/>
      <c r="B27" s="237"/>
      <c r="C27" s="239"/>
      <c r="D27" s="241"/>
      <c r="E27" s="125" t="s">
        <v>433</v>
      </c>
      <c r="F27" s="126" t="str">
        <f>VLOOKUP(TRIM(E27),'3. Servicios TH  (línea B)'!$A$8:$N$1615,5,FALSE)</f>
        <v>En sitio (instalaciones del contratista)</v>
      </c>
      <c r="G27" s="127" t="str">
        <f>VLOOKUP(TRIM(E27),'3. Servicios TH  (línea B)'!$A$7:$N$1615,6,FALSE)</f>
        <v>General</v>
      </c>
      <c r="H27" s="128">
        <v>1</v>
      </c>
      <c r="I27" s="129" t="str">
        <f>VLOOKUP(E27,'3. Servicios TH  (línea B)'!$A$7:$N$1615,8,FALSE)</f>
        <v>Jornada Única</v>
      </c>
      <c r="J27" s="129" t="str">
        <f>VLOOKUP(E27,'3. Servicios TH  (línea B)'!$A$7:$N$1615,7,FALSE)</f>
        <v>Mensual</v>
      </c>
      <c r="K27" s="130">
        <f>(VLOOKUP(E27,'3. Servicios TH  (línea B)'!$A$7:$N$1687,9,FALSE)*H27)</f>
        <v>12062606.451612903</v>
      </c>
      <c r="L27" s="130">
        <f>(VLOOKUP(E27,'3. Servicios TH  (línea B)'!$A$7:$N$1687,12,FALSE)*H27)</f>
        <v>11599122.580645161</v>
      </c>
      <c r="M27" s="129">
        <f t="shared" si="1"/>
        <v>23661729.032258064</v>
      </c>
    </row>
    <row r="28" spans="1:13" ht="13" x14ac:dyDescent="0.35">
      <c r="A28" s="243"/>
      <c r="B28" s="237"/>
      <c r="C28" s="239"/>
      <c r="D28" s="241"/>
      <c r="E28" s="125" t="s">
        <v>437</v>
      </c>
      <c r="F28" s="126" t="str">
        <f>VLOOKUP(TRIM(E28),'3. Servicios TH  (línea B)'!$A$8:$N$1615,5,FALSE)</f>
        <v xml:space="preserve">En sitio (Instalaciones de la Entidad) </v>
      </c>
      <c r="G28" s="127" t="str">
        <f>VLOOKUP(TRIM(E28),'3. Servicios TH  (línea B)'!$A$7:$N$1615,6,FALSE)</f>
        <v>Grupo No.2</v>
      </c>
      <c r="H28" s="128">
        <v>1</v>
      </c>
      <c r="I28" s="129" t="str">
        <f>VLOOKUP(E28,'3. Servicios TH  (línea B)'!$A$7:$N$1615,8,FALSE)</f>
        <v>Jornada Única</v>
      </c>
      <c r="J28" s="129" t="str">
        <f>VLOOKUP(E28,'3. Servicios TH  (línea B)'!$A$7:$N$1615,7,FALSE)</f>
        <v>Mensual</v>
      </c>
      <c r="K28" s="130">
        <f>(VLOOKUP(E28,'3. Servicios TH  (línea B)'!$A$7:$N$1687,9,FALSE)*H28)</f>
        <v>10606464.516129032</v>
      </c>
      <c r="L28" s="130">
        <f>(VLOOKUP(E28,'3. Servicios TH  (línea B)'!$A$7:$N$1687,12,FALSE)*H28)</f>
        <v>10423019.35483871</v>
      </c>
      <c r="M28" s="129">
        <f t="shared" si="1"/>
        <v>21029483.870967742</v>
      </c>
    </row>
    <row r="29" spans="1:13" ht="13" x14ac:dyDescent="0.35">
      <c r="A29" s="243"/>
      <c r="B29" s="237"/>
      <c r="C29" s="239"/>
      <c r="D29" s="241"/>
      <c r="E29" s="125" t="s">
        <v>441</v>
      </c>
      <c r="F29" s="126" t="str">
        <f>VLOOKUP(TRIM(E29),'3. Servicios TH  (línea B)'!$A$8:$N$1615,5,FALSE)</f>
        <v>En sitio (instalaciones de la Entidad)</v>
      </c>
      <c r="G29" s="127" t="str">
        <f>VLOOKUP(TRIM(E29),'3. Servicios TH  (línea B)'!$A$7:$N$1615,6,FALSE)</f>
        <v>Grupo No.3</v>
      </c>
      <c r="H29" s="128">
        <v>1</v>
      </c>
      <c r="I29" s="129" t="str">
        <f>VLOOKUP(E29,'3. Servicios TH  (línea B)'!$A$7:$N$1615,8,FALSE)</f>
        <v>Jornada Única</v>
      </c>
      <c r="J29" s="129" t="str">
        <f>VLOOKUP(E29,'3. Servicios TH  (línea B)'!$A$7:$N$1615,7,FALSE)</f>
        <v>Mensual</v>
      </c>
      <c r="K29" s="130">
        <f>(VLOOKUP(E29,'3. Servicios TH  (línea B)'!$A$7:$N$1687,9,FALSE)*H29)</f>
        <v>11283470.967741935</v>
      </c>
      <c r="L29" s="130">
        <f>(VLOOKUP(E29,'3. Servicios TH  (línea B)'!$A$7:$N$1687,12,FALSE)*H29)</f>
        <v>11088322.580645161</v>
      </c>
      <c r="M29" s="129"/>
    </row>
    <row r="30" spans="1:13" ht="13" x14ac:dyDescent="0.35">
      <c r="A30" s="243"/>
      <c r="B30" s="237"/>
      <c r="C30" s="239"/>
      <c r="D30" s="241"/>
      <c r="E30" s="125" t="s">
        <v>445</v>
      </c>
      <c r="F30" s="126" t="str">
        <f>VLOOKUP(TRIM(E30),'3. Servicios TH  (línea B)'!$A$8:$N$1615,5,FALSE)</f>
        <v xml:space="preserve">En sitio (Instalaciones de la Entidad) </v>
      </c>
      <c r="G30" s="127" t="str">
        <f>VLOOKUP(TRIM(E30),'3. Servicios TH  (línea B)'!$A$7:$N$1615,6,FALSE)</f>
        <v>Grupo No.4</v>
      </c>
      <c r="H30" s="128">
        <v>1</v>
      </c>
      <c r="I30" s="129" t="str">
        <f>VLOOKUP(E30,'3. Servicios TH  (línea B)'!$A$7:$N$1615,8,FALSE)</f>
        <v>Jornada Única</v>
      </c>
      <c r="J30" s="129" t="str">
        <f>VLOOKUP(E30,'3. Servicios TH  (línea B)'!$A$7:$N$1615,7,FALSE)</f>
        <v>Mensual</v>
      </c>
      <c r="K30" s="130">
        <f>(VLOOKUP(E30,'3. Servicios TH  (línea B)'!$A$7:$N$1687,9,FALSE)*H30)</f>
        <v>12003716.129032258</v>
      </c>
      <c r="L30" s="130">
        <f>(VLOOKUP(E30,'3. Servicios TH  (línea B)'!$A$7:$N$1687,12,FALSE)*H30)</f>
        <v>11796090.322580645</v>
      </c>
      <c r="M30" s="129"/>
    </row>
    <row r="31" spans="1:13" ht="13" x14ac:dyDescent="0.35">
      <c r="A31" s="243"/>
      <c r="B31" s="237"/>
      <c r="C31" s="240"/>
      <c r="D31" s="241"/>
      <c r="E31" s="125" t="s">
        <v>449</v>
      </c>
      <c r="F31" s="126" t="str">
        <f>VLOOKUP(TRIM(E31),'3. Servicios TH  (línea B)'!$A$8:$N$1615,5,FALSE)</f>
        <v>En sitio (instalaciones de la Entidad)</v>
      </c>
      <c r="G31" s="127" t="str">
        <f>VLOOKUP(TRIM(E31),'3. Servicios TH  (línea B)'!$A$7:$N$1615,6,FALSE)</f>
        <v>Grupo No.5</v>
      </c>
      <c r="H31" s="128">
        <v>1</v>
      </c>
      <c r="I31" s="129" t="str">
        <f>VLOOKUP(E31,'3. Servicios TH  (línea B)'!$A$7:$N$1615,8,FALSE)</f>
        <v>Jornada Única</v>
      </c>
      <c r="J31" s="129" t="str">
        <f>VLOOKUP(E31,'3. Servicios TH  (línea B)'!$A$7:$N$1615,7,FALSE)</f>
        <v>Mensual</v>
      </c>
      <c r="K31" s="130">
        <f>(VLOOKUP(E31,'3. Servicios TH  (línea B)'!$A$7:$N$1687,9,FALSE)*H31)</f>
        <v>12769896.774193548</v>
      </c>
      <c r="L31" s="130">
        <f>(VLOOKUP(E31,'3. Servicios TH  (línea B)'!$A$7:$N$1687,12,FALSE)*H31)</f>
        <v>12549032.258064516</v>
      </c>
      <c r="M31" s="129">
        <f t="shared" si="1"/>
        <v>25318929.032258064</v>
      </c>
    </row>
    <row r="32" spans="1:13" ht="13" x14ac:dyDescent="0.35">
      <c r="A32" s="243"/>
      <c r="B32" s="237" t="s">
        <v>454</v>
      </c>
      <c r="C32" s="238" t="s">
        <v>455</v>
      </c>
      <c r="D32" s="241" t="s">
        <v>100</v>
      </c>
      <c r="E32" s="125" t="s">
        <v>453</v>
      </c>
      <c r="F32" s="126" t="str">
        <f>VLOOKUP(TRIM(E32),'3. Servicios TH  (línea B)'!$A$8:$N$1615,5,FALSE)</f>
        <v xml:space="preserve">En sitio (Instalaciones de la Entidad) </v>
      </c>
      <c r="G32" s="127" t="str">
        <f>VLOOKUP(TRIM(E32),'3. Servicios TH  (línea B)'!$A$7:$N$1615,6,FALSE)</f>
        <v>Grupo No.1</v>
      </c>
      <c r="H32" s="128">
        <v>1</v>
      </c>
      <c r="I32" s="129" t="str">
        <f>VLOOKUP(E32,'3. Servicios TH  (línea B)'!$A$7:$N$1615,8,FALSE)</f>
        <v>Jornada Única</v>
      </c>
      <c r="J32" s="129" t="str">
        <f>VLOOKUP(E32,'3. Servicios TH  (línea B)'!$A$7:$N$1615,7,FALSE)</f>
        <v>Mensual</v>
      </c>
      <c r="K32" s="130">
        <f>(VLOOKUP(E32,'3. Servicios TH  (línea B)'!$A$7:$N$1687,9,FALSE)*H32)</f>
        <v>15576219.354838708</v>
      </c>
      <c r="L32" s="130">
        <f>(VLOOKUP(E32,'3. Servicios TH  (línea B)'!$A$7:$N$1687,12,FALSE)*H32)</f>
        <v>14977729.032258064</v>
      </c>
      <c r="M32" s="129">
        <f t="shared" si="1"/>
        <v>30553948.38709677</v>
      </c>
    </row>
    <row r="33" spans="1:13" ht="13" x14ac:dyDescent="0.35">
      <c r="A33" s="243"/>
      <c r="B33" s="237"/>
      <c r="C33" s="239"/>
      <c r="D33" s="241"/>
      <c r="E33" s="125" t="s">
        <v>459</v>
      </c>
      <c r="F33" s="126" t="str">
        <f>VLOOKUP(TRIM(E33),'3. Servicios TH  (línea B)'!$A$8:$N$1615,5,FALSE)</f>
        <v>En sitio (instalaciones del contratista)</v>
      </c>
      <c r="G33" s="127" t="str">
        <f>VLOOKUP(TRIM(E33),'3. Servicios TH  (línea B)'!$A$7:$N$1615,6,FALSE)</f>
        <v>General</v>
      </c>
      <c r="H33" s="128">
        <v>1</v>
      </c>
      <c r="I33" s="129" t="str">
        <f>VLOOKUP(E33,'3. Servicios TH  (línea B)'!$A$7:$N$1615,8,FALSE)</f>
        <v>Jornada Única</v>
      </c>
      <c r="J33" s="129" t="str">
        <f>VLOOKUP(E33,'3. Servicios TH  (línea B)'!$A$7:$N$1615,7,FALSE)</f>
        <v>Mensual</v>
      </c>
      <c r="K33" s="130">
        <f>(VLOOKUP(E33,'3. Servicios TH  (línea B)'!$A$7:$N$1687,9,FALSE)*H33)</f>
        <v>15576219.354838708</v>
      </c>
      <c r="L33" s="130">
        <f>(VLOOKUP(E33,'3. Servicios TH  (línea B)'!$A$7:$N$1687,12,FALSE)*H33)</f>
        <v>14977729.032258064</v>
      </c>
      <c r="M33" s="129">
        <f t="shared" si="1"/>
        <v>30553948.38709677</v>
      </c>
    </row>
    <row r="34" spans="1:13" ht="13" x14ac:dyDescent="0.35">
      <c r="A34" s="243"/>
      <c r="B34" s="237"/>
      <c r="C34" s="239"/>
      <c r="D34" s="241"/>
      <c r="E34" s="125" t="s">
        <v>463</v>
      </c>
      <c r="F34" s="126" t="str">
        <f>VLOOKUP(TRIM(E34),'3. Servicios TH  (línea B)'!$A$8:$N$1615,5,FALSE)</f>
        <v xml:space="preserve">En sitio (Instalaciones de la Entidad) </v>
      </c>
      <c r="G34" s="127" t="str">
        <f>VLOOKUP(TRIM(E34),'3. Servicios TH  (línea B)'!$A$7:$N$1615,6,FALSE)</f>
        <v>Grupo No.2</v>
      </c>
      <c r="H34" s="128">
        <v>1</v>
      </c>
      <c r="I34" s="129" t="str">
        <f>VLOOKUP(E34,'3. Servicios TH  (línea B)'!$A$7:$N$1615,8,FALSE)</f>
        <v>Jornada Única</v>
      </c>
      <c r="J34" s="129" t="str">
        <f>VLOOKUP(E34,'3. Servicios TH  (línea B)'!$A$7:$N$1615,7,FALSE)</f>
        <v>Mensual</v>
      </c>
      <c r="K34" s="130">
        <f>(VLOOKUP(E34,'3. Servicios TH  (línea B)'!$A$7:$N$1687,9,FALSE)*H34)</f>
        <v>13695922.580645161</v>
      </c>
      <c r="L34" s="130">
        <f>(VLOOKUP(E34,'3. Servicios TH  (línea B)'!$A$7:$N$1687,12,FALSE)*H34)</f>
        <v>13459045.161290321</v>
      </c>
      <c r="M34" s="129">
        <f t="shared" si="1"/>
        <v>27154967.741935484</v>
      </c>
    </row>
    <row r="35" spans="1:13" ht="13" x14ac:dyDescent="0.35">
      <c r="A35" s="243"/>
      <c r="B35" s="237"/>
      <c r="C35" s="239"/>
      <c r="D35" s="241"/>
      <c r="E35" s="125" t="s">
        <v>467</v>
      </c>
      <c r="F35" s="126" t="str">
        <f>VLOOKUP(TRIM(E35),'3. Servicios TH  (línea B)'!$A$8:$N$1615,5,FALSE)</f>
        <v>En sitio (instalaciones de la Entidad)</v>
      </c>
      <c r="G35" s="127" t="str">
        <f>VLOOKUP(TRIM(E35),'3. Servicios TH  (línea B)'!$A$7:$N$1615,6,FALSE)</f>
        <v>Grupo No.3</v>
      </c>
      <c r="H35" s="128">
        <v>1</v>
      </c>
      <c r="I35" s="129" t="str">
        <f>VLOOKUP(E35,'3. Servicios TH  (línea B)'!$A$7:$N$1615,8,FALSE)</f>
        <v>Jornada Única</v>
      </c>
      <c r="J35" s="129" t="str">
        <f>VLOOKUP(E35,'3. Servicios TH  (línea B)'!$A$7:$N$1615,7,FALSE)</f>
        <v>Mensual</v>
      </c>
      <c r="K35" s="130">
        <f>(VLOOKUP(E35,'3. Servicios TH  (línea B)'!$A$7:$N$1687,9,FALSE)*H35)</f>
        <v>14570141.935483871</v>
      </c>
      <c r="L35" s="130">
        <f>(VLOOKUP(E35,'3. Servicios TH  (línea B)'!$A$7:$N$1687,12,FALSE)*H35)</f>
        <v>14318141.935483871</v>
      </c>
      <c r="M35" s="129"/>
    </row>
    <row r="36" spans="1:13" ht="13" x14ac:dyDescent="0.35">
      <c r="A36" s="243"/>
      <c r="B36" s="237"/>
      <c r="C36" s="239"/>
      <c r="D36" s="241"/>
      <c r="E36" s="125" t="s">
        <v>471</v>
      </c>
      <c r="F36" s="126" t="str">
        <f>VLOOKUP(TRIM(E36),'3. Servicios TH  (línea B)'!$A$8:$N$1615,5,FALSE)</f>
        <v xml:space="preserve">En sitio (Instalaciones de la Entidad) </v>
      </c>
      <c r="G36" s="127" t="str">
        <f>VLOOKUP(TRIM(E36),'3. Servicios TH  (línea B)'!$A$7:$N$1615,6,FALSE)</f>
        <v>Grupo No.4</v>
      </c>
      <c r="H36" s="128">
        <v>1</v>
      </c>
      <c r="I36" s="129" t="str">
        <f>VLOOKUP(E36,'3. Servicios TH  (línea B)'!$A$7:$N$1615,8,FALSE)</f>
        <v>Jornada Única</v>
      </c>
      <c r="J36" s="129" t="str">
        <f>VLOOKUP(E36,'3. Servicios TH  (línea B)'!$A$7:$N$1615,7,FALSE)</f>
        <v>Mensual</v>
      </c>
      <c r="K36" s="130">
        <f>(VLOOKUP(E36,'3. Servicios TH  (línea B)'!$A$7:$N$1687,9,FALSE)*H36)</f>
        <v>15500167.741935484</v>
      </c>
      <c r="L36" s="130">
        <f>(VLOOKUP(E36,'3. Servicios TH  (línea B)'!$A$7:$N$1687,12,FALSE)*H36)</f>
        <v>15232077.419354837</v>
      </c>
      <c r="M36" s="129"/>
    </row>
    <row r="37" spans="1:13" ht="13" x14ac:dyDescent="0.35">
      <c r="A37" s="243"/>
      <c r="B37" s="237"/>
      <c r="C37" s="240"/>
      <c r="D37" s="248"/>
      <c r="E37" s="125" t="s">
        <v>475</v>
      </c>
      <c r="F37" s="126" t="str">
        <f>VLOOKUP(TRIM(E37),'3. Servicios TH  (línea B)'!$A$8:$N$1615,5,FALSE)</f>
        <v>En sitio (instalaciones de la Entidad)</v>
      </c>
      <c r="G37" s="127" t="str">
        <f>VLOOKUP(TRIM(E37),'3. Servicios TH  (línea B)'!$A$7:$N$1615,6,FALSE)</f>
        <v>Grupo No.5</v>
      </c>
      <c r="H37" s="128">
        <v>1</v>
      </c>
      <c r="I37" s="129" t="str">
        <f>VLOOKUP(E37,'3. Servicios TH  (línea B)'!$A$7:$N$1615,8,FALSE)</f>
        <v>Jornada Única</v>
      </c>
      <c r="J37" s="129" t="str">
        <f>VLOOKUP(E37,'3. Servicios TH  (línea B)'!$A$7:$N$1615,7,FALSE)</f>
        <v>Mensual</v>
      </c>
      <c r="K37" s="130">
        <f>(VLOOKUP(E37,'3. Servicios TH  (línea B)'!$A$7:$N$1687,9,FALSE)*H37)</f>
        <v>16489509.677419355</v>
      </c>
      <c r="L37" s="130">
        <f>(VLOOKUP(E37,'3. Servicios TH  (línea B)'!$A$7:$N$1687,12,FALSE)*H37)</f>
        <v>16204309.677419355</v>
      </c>
      <c r="M37" s="129">
        <f t="shared" si="1"/>
        <v>32693819.35483871</v>
      </c>
    </row>
    <row r="38" spans="1:13" ht="18" customHeight="1" x14ac:dyDescent="0.35">
      <c r="A38" s="243"/>
      <c r="B38" s="253" t="s">
        <v>1137</v>
      </c>
      <c r="C38" s="256" t="s">
        <v>1689</v>
      </c>
      <c r="D38" s="259" t="s">
        <v>100</v>
      </c>
      <c r="E38" s="125" t="s">
        <v>1688</v>
      </c>
      <c r="F38" s="126" t="str">
        <f>VLOOKUP(TRIM(E38),'3. Servicios TH  (línea B)'!$A$8:$N$1615,5,FALSE)</f>
        <v xml:space="preserve">En sitio (Instalaciones de la Entidad) </v>
      </c>
      <c r="G38" s="127" t="str">
        <f>VLOOKUP(TRIM(E38),'3. Servicios TH  (línea B)'!$A$7:$N$1615,6,FALSE)</f>
        <v>Grupo No.1</v>
      </c>
      <c r="H38" s="128">
        <v>1</v>
      </c>
      <c r="I38" s="129" t="str">
        <f>VLOOKUP(E38,'3. Servicios TH  (línea B)'!$A$7:$N$1615,8,FALSE)</f>
        <v>Jornada Única</v>
      </c>
      <c r="J38" s="129" t="str">
        <f>VLOOKUP(E38,'3. Servicios TH  (línea B)'!$A$7:$N$1615,7,FALSE)</f>
        <v>Mensual</v>
      </c>
      <c r="K38" s="130">
        <f>(VLOOKUP(E38,'3. Servicios TH  (línea B)'!$A$7:$N$1687,9,FALSE)*H38)</f>
        <v>4994967.7419354841</v>
      </c>
      <c r="L38" s="130">
        <f>(VLOOKUP(E38,'3. Servicios TH  (línea B)'!$A$7:$N$1687,12,FALSE)*H38)</f>
        <v>4908580.6451612897</v>
      </c>
      <c r="M38" s="129"/>
    </row>
    <row r="39" spans="1:13" ht="13" x14ac:dyDescent="0.35">
      <c r="A39" s="243"/>
      <c r="B39" s="254"/>
      <c r="C39" s="257"/>
      <c r="D39" s="259"/>
      <c r="E39" s="125" t="s">
        <v>1693</v>
      </c>
      <c r="F39" s="126" t="str">
        <f>VLOOKUP(TRIM(E39),'3. Servicios TH  (línea B)'!$A$8:$N$1615,5,FALSE)</f>
        <v>En sitio (instalaciones del contratista)</v>
      </c>
      <c r="G39" s="127" t="str">
        <f>VLOOKUP(TRIM(E39),'3. Servicios TH  (línea B)'!$A$7:$N$1615,6,FALSE)</f>
        <v>General</v>
      </c>
      <c r="H39" s="128">
        <v>1</v>
      </c>
      <c r="I39" s="129" t="str">
        <f>VLOOKUP(E39,'3. Servicios TH  (línea B)'!$A$7:$N$1615,8,FALSE)</f>
        <v>Jornada Única</v>
      </c>
      <c r="J39" s="129" t="str">
        <f>VLOOKUP(E39,'3. Servicios TH  (línea B)'!$A$7:$N$1615,7,FALSE)</f>
        <v>Mensual</v>
      </c>
      <c r="K39" s="130">
        <f>(VLOOKUP(E39,'3. Servicios TH  (línea B)'!$A$7:$N$1687,9,FALSE)*H39)</f>
        <v>6806890.3225806449</v>
      </c>
      <c r="L39" s="130">
        <f>(VLOOKUP(E39,'3. Servicios TH  (línea B)'!$A$7:$N$1687,12,FALSE)*H39)</f>
        <v>6545367.7419354841</v>
      </c>
      <c r="M39" s="129"/>
    </row>
    <row r="40" spans="1:13" ht="13" x14ac:dyDescent="0.35">
      <c r="A40" s="243"/>
      <c r="B40" s="254"/>
      <c r="C40" s="257"/>
      <c r="D40" s="259"/>
      <c r="E40" s="125" t="s">
        <v>1697</v>
      </c>
      <c r="F40" s="126" t="str">
        <f>VLOOKUP(TRIM(E40),'3. Servicios TH  (línea B)'!$A$8:$N$1615,5,FALSE)</f>
        <v xml:space="preserve">En sitio (Instalaciones de la Entidad) </v>
      </c>
      <c r="G40" s="127" t="str">
        <f>VLOOKUP(TRIM(E40),'3. Servicios TH  (línea B)'!$A$7:$N$1615,6,FALSE)</f>
        <v>Grupo No.2</v>
      </c>
      <c r="H40" s="128">
        <v>1</v>
      </c>
      <c r="I40" s="129" t="str">
        <f>VLOOKUP(E40,'3. Servicios TH  (línea B)'!$A$7:$N$1615,8,FALSE)</f>
        <v>Jornada Única</v>
      </c>
      <c r="J40" s="129" t="str">
        <f>VLOOKUP(E40,'3. Servicios TH  (línea B)'!$A$7:$N$1615,7,FALSE)</f>
        <v>Mensual</v>
      </c>
      <c r="K40" s="130">
        <f>(VLOOKUP(E40,'3. Servicios TH  (línea B)'!$A$7:$N$1687,9,FALSE)*H40)</f>
        <v>5313780.6451612897</v>
      </c>
      <c r="L40" s="130">
        <f>(VLOOKUP(E40,'3. Servicios TH  (línea B)'!$A$7:$N$1687,12,FALSE)*H40)</f>
        <v>5221883.8709677421</v>
      </c>
      <c r="M40" s="129"/>
    </row>
    <row r="41" spans="1:13" ht="13" x14ac:dyDescent="0.35">
      <c r="A41" s="243"/>
      <c r="B41" s="254"/>
      <c r="C41" s="257"/>
      <c r="D41" s="259"/>
      <c r="E41" s="125" t="s">
        <v>1701</v>
      </c>
      <c r="F41" s="126" t="str">
        <f>VLOOKUP(TRIM(E41),'3. Servicios TH  (línea B)'!$A$8:$N$1615,5,FALSE)</f>
        <v>En sitio (instalaciones de la Entidad)</v>
      </c>
      <c r="G41" s="127" t="str">
        <f>VLOOKUP(TRIM(E41),'3. Servicios TH  (línea B)'!$A$7:$N$1615,6,FALSE)</f>
        <v>Grupo No.3</v>
      </c>
      <c r="H41" s="128">
        <v>1</v>
      </c>
      <c r="I41" s="129" t="str">
        <f>VLOOKUP(E41,'3. Servicios TH  (línea B)'!$A$7:$N$1615,8,FALSE)</f>
        <v>Jornada Única</v>
      </c>
      <c r="J41" s="129" t="str">
        <f>VLOOKUP(E41,'3. Servicios TH  (línea B)'!$A$7:$N$1615,7,FALSE)</f>
        <v>Mensual</v>
      </c>
      <c r="K41" s="130">
        <f>(VLOOKUP(E41,'3. Servicios TH  (línea B)'!$A$7:$N$1687,9,FALSE)*H41)</f>
        <v>5652980.6451612897</v>
      </c>
      <c r="L41" s="130">
        <f>(VLOOKUP(E41,'3. Servicios TH  (línea B)'!$A$7:$N$1687,12,FALSE)*H41)</f>
        <v>5555200</v>
      </c>
      <c r="M41" s="129"/>
    </row>
    <row r="42" spans="1:13" ht="13" x14ac:dyDescent="0.35">
      <c r="A42" s="243"/>
      <c r="B42" s="254"/>
      <c r="C42" s="257"/>
      <c r="D42" s="259"/>
      <c r="E42" s="125" t="s">
        <v>1705</v>
      </c>
      <c r="F42" s="126" t="str">
        <f>VLOOKUP(TRIM(E42),'3. Servicios TH  (línea B)'!$A$8:$N$1615,5,FALSE)</f>
        <v xml:space="preserve">En sitio (Instalaciones de la Entidad) </v>
      </c>
      <c r="G42" s="127" t="str">
        <f>VLOOKUP(TRIM(E42),'3. Servicios TH  (línea B)'!$A$7:$N$1615,6,FALSE)</f>
        <v>Grupo No.4</v>
      </c>
      <c r="H42" s="128">
        <v>1</v>
      </c>
      <c r="I42" s="129" t="str">
        <f>VLOOKUP(E42,'3. Servicios TH  (línea B)'!$A$7:$N$1615,8,FALSE)</f>
        <v>Jornada Única</v>
      </c>
      <c r="J42" s="129" t="str">
        <f>VLOOKUP(E42,'3. Servicios TH  (línea B)'!$A$7:$N$1615,7,FALSE)</f>
        <v>Mensual</v>
      </c>
      <c r="K42" s="130">
        <f>(VLOOKUP(E42,'3. Servicios TH  (línea B)'!$A$7:$N$1687,9,FALSE)*H42)</f>
        <v>6013806.4516129028</v>
      </c>
      <c r="L42" s="130">
        <f>(VLOOKUP(E42,'3. Servicios TH  (línea B)'!$A$7:$N$1687,12,FALSE)*H42)</f>
        <v>5909793.5483870963</v>
      </c>
      <c r="M42" s="129"/>
    </row>
    <row r="43" spans="1:13" ht="13" x14ac:dyDescent="0.35">
      <c r="A43" s="244"/>
      <c r="B43" s="255"/>
      <c r="C43" s="258"/>
      <c r="D43" s="259"/>
      <c r="E43" s="125" t="s">
        <v>1709</v>
      </c>
      <c r="F43" s="126" t="str">
        <f>VLOOKUP(TRIM(E43),'3. Servicios TH  (línea B)'!$A$8:$N$1615,5,FALSE)</f>
        <v>En sitio (instalaciones de la Entidad)</v>
      </c>
      <c r="G43" s="127" t="str">
        <f>VLOOKUP(TRIM(E43),'3. Servicios TH  (línea B)'!$A$7:$N$1615,6,FALSE)</f>
        <v>Grupo No.5</v>
      </c>
      <c r="H43" s="128">
        <v>1</v>
      </c>
      <c r="I43" s="129" t="str">
        <f>VLOOKUP(E43,'3. Servicios TH  (línea B)'!$A$7:$N$1615,8,FALSE)</f>
        <v>Jornada Única</v>
      </c>
      <c r="J43" s="129" t="str">
        <f>VLOOKUP(E43,'3. Servicios TH  (línea B)'!$A$7:$N$1615,7,FALSE)</f>
        <v>Mensual</v>
      </c>
      <c r="K43" s="130">
        <f>(VLOOKUP(E43,'3. Servicios TH  (línea B)'!$A$7:$N$1687,9,FALSE)*H43)</f>
        <v>6397651.6129032252</v>
      </c>
      <c r="L43" s="130">
        <f>(VLOOKUP(E43,'3. Servicios TH  (línea B)'!$A$7:$N$1687,12,FALSE)*H43)</f>
        <v>6287006.4516129028</v>
      </c>
      <c r="M43" s="129"/>
    </row>
    <row r="44" spans="1:13" ht="18" customHeight="1" x14ac:dyDescent="0.35">
      <c r="A44" s="247" t="s">
        <v>6287</v>
      </c>
      <c r="B44" s="246" t="s">
        <v>935</v>
      </c>
      <c r="C44" s="266" t="s">
        <v>936</v>
      </c>
      <c r="D44" s="267" t="s">
        <v>60</v>
      </c>
      <c r="E44" s="131" t="s">
        <v>934</v>
      </c>
      <c r="F44" s="132" t="str">
        <f>VLOOKUP(TRIM(E44),'3. Servicios TH  (línea B)'!$A$8:$N$1615,5,FALSE)</f>
        <v xml:space="preserve">En sitio (Instalaciones de la Entidad) </v>
      </c>
      <c r="G44" s="133" t="str">
        <f>VLOOKUP(TRIM(E44),'3. Servicios TH  (línea B)'!$A$7:$N$1615,6,FALSE)</f>
        <v>Grupo No.1</v>
      </c>
      <c r="H44" s="128">
        <v>1</v>
      </c>
      <c r="I44" s="134" t="str">
        <f>VLOOKUP(E44,'3. Servicios TH  (línea B)'!$A$7:$N$1615,8,FALSE)</f>
        <v>Jornada Única</v>
      </c>
      <c r="J44" s="134" t="str">
        <f>VLOOKUP(E44,'3. Servicios TH  (línea B)'!$A$7:$N$1615,7,FALSE)</f>
        <v>Mensual</v>
      </c>
      <c r="K44" s="135">
        <f>(VLOOKUP(E44,'3. Servicios TH  (línea B)'!$A$7:$N$1687,9,FALSE)*H44)</f>
        <v>22603393.548387095</v>
      </c>
      <c r="L44" s="135">
        <f>(VLOOKUP(E44,'3. Servicios TH  (línea B)'!$A$7:$N$1687,12,FALSE)*H44)</f>
        <v>21734890.322580643</v>
      </c>
      <c r="M44" s="134">
        <f t="shared" si="1"/>
        <v>44338283.870967738</v>
      </c>
    </row>
    <row r="45" spans="1:13" ht="18" customHeight="1" x14ac:dyDescent="0.35">
      <c r="A45" s="247"/>
      <c r="B45" s="246"/>
      <c r="C45" s="250"/>
      <c r="D45" s="228"/>
      <c r="E45" s="131" t="s">
        <v>940</v>
      </c>
      <c r="F45" s="132" t="str">
        <f>VLOOKUP(TRIM(E45),'3. Servicios TH  (línea B)'!$A$8:$N$1615,5,FALSE)</f>
        <v>En sitio (instalaciones del contratista)</v>
      </c>
      <c r="G45" s="133" t="str">
        <f>VLOOKUP(TRIM(E45),'3. Servicios TH  (línea B)'!$A$7:$N$1615,6,FALSE)</f>
        <v>General</v>
      </c>
      <c r="H45" s="128">
        <v>1</v>
      </c>
      <c r="I45" s="134" t="str">
        <f>VLOOKUP(E45,'3. Servicios TH  (línea B)'!$A$7:$N$1615,8,FALSE)</f>
        <v>Jornada Única</v>
      </c>
      <c r="J45" s="134" t="str">
        <f>VLOOKUP(E45,'3. Servicios TH  (línea B)'!$A$7:$N$1615,7,FALSE)</f>
        <v>Mensual</v>
      </c>
      <c r="K45" s="135">
        <f>(VLOOKUP(E45,'3. Servicios TH  (línea B)'!$A$7:$N$1687,9,FALSE)*H45)</f>
        <v>19542219.35483871</v>
      </c>
      <c r="L45" s="135">
        <f>(VLOOKUP(E45,'3. Servicios TH  (línea B)'!$A$7:$N$1687,12,FALSE)*H45)</f>
        <v>19204232.258064516</v>
      </c>
      <c r="M45" s="134">
        <f t="shared" si="1"/>
        <v>38746451.612903222</v>
      </c>
    </row>
    <row r="46" spans="1:13" ht="18" customHeight="1" x14ac:dyDescent="0.35">
      <c r="A46" s="247"/>
      <c r="B46" s="246"/>
      <c r="C46" s="250"/>
      <c r="D46" s="252"/>
      <c r="E46" s="131" t="s">
        <v>944</v>
      </c>
      <c r="F46" s="132" t="str">
        <f>VLOOKUP(TRIM(E46),'3. Servicios TH  (línea B)'!$A$8:$N$1615,5,FALSE)</f>
        <v xml:space="preserve">En sitio (Instalaciones de la Entidad) </v>
      </c>
      <c r="G46" s="133" t="str">
        <f>VLOOKUP(TRIM(E46),'3. Servicios TH  (línea B)'!$A$7:$N$1615,6,FALSE)</f>
        <v>Grupo No.2</v>
      </c>
      <c r="H46" s="128">
        <v>1</v>
      </c>
      <c r="I46" s="134" t="str">
        <f>VLOOKUP(E46,'3. Servicios TH  (línea B)'!$A$7:$N$1615,8,FALSE)</f>
        <v>Jornada Única</v>
      </c>
      <c r="J46" s="134" t="str">
        <f>VLOOKUP(E46,'3. Servicios TH  (línea B)'!$A$7:$N$1615,7,FALSE)</f>
        <v>Mensual</v>
      </c>
      <c r="K46" s="135">
        <f>(VLOOKUP(E46,'3. Servicios TH  (línea B)'!$A$7:$N$1687,9,FALSE)*H46)</f>
        <v>19874812.903225806</v>
      </c>
      <c r="L46" s="135">
        <f>(VLOOKUP(E46,'3. Servicios TH  (línea B)'!$A$7:$N$1687,12,FALSE)*H46)</f>
        <v>19531058.064516127</v>
      </c>
      <c r="M46" s="134">
        <f t="shared" si="1"/>
        <v>39405870.967741936</v>
      </c>
    </row>
    <row r="47" spans="1:13" ht="18" customHeight="1" x14ac:dyDescent="0.35">
      <c r="A47" s="247"/>
      <c r="B47" s="246"/>
      <c r="C47" s="250"/>
      <c r="D47" s="252"/>
      <c r="E47" s="131" t="s">
        <v>948</v>
      </c>
      <c r="F47" s="132" t="str">
        <f>VLOOKUP(TRIM(E47),'3. Servicios TH  (línea B)'!$A$8:$N$1615,5,FALSE)</f>
        <v>En sitio (instalaciones de la Entidad)</v>
      </c>
      <c r="G47" s="133" t="str">
        <f>VLOOKUP(TRIM(E47),'3. Servicios TH  (línea B)'!$A$7:$N$1615,6,FALSE)</f>
        <v>Grupo No.3</v>
      </c>
      <c r="H47" s="128">
        <v>1</v>
      </c>
      <c r="I47" s="134" t="str">
        <f>VLOOKUP(E47,'3. Servicios TH  (línea B)'!$A$7:$N$1615,8,FALSE)</f>
        <v>Jornada Única</v>
      </c>
      <c r="J47" s="134" t="str">
        <f>VLOOKUP(E47,'3. Servicios TH  (línea B)'!$A$7:$N$1615,7,FALSE)</f>
        <v>Mensual</v>
      </c>
      <c r="K47" s="135">
        <f>(VLOOKUP(E47,'3. Servicios TH  (línea B)'!$A$7:$N$1687,9,FALSE)*H47)</f>
        <v>21143432.258064516</v>
      </c>
      <c r="L47" s="135">
        <f>(VLOOKUP(E47,'3. Servicios TH  (línea B)'!$A$7:$N$1687,12,FALSE)*H47)</f>
        <v>20777741.935483869</v>
      </c>
      <c r="M47" s="134"/>
    </row>
    <row r="48" spans="1:13" ht="18" customHeight="1" x14ac:dyDescent="0.35">
      <c r="A48" s="247"/>
      <c r="B48" s="246"/>
      <c r="C48" s="250"/>
      <c r="D48" s="252"/>
      <c r="E48" s="131" t="s">
        <v>952</v>
      </c>
      <c r="F48" s="132" t="str">
        <f>VLOOKUP(TRIM(E48),'3. Servicios TH  (línea B)'!$A$8:$N$1615,5,FALSE)</f>
        <v xml:space="preserve">En sitio (Instalaciones de la Entidad) </v>
      </c>
      <c r="G48" s="133" t="str">
        <f>VLOOKUP(TRIM(E48),'3. Servicios TH  (línea B)'!$A$7:$N$1615,6,FALSE)</f>
        <v>Grupo No.4</v>
      </c>
      <c r="H48" s="128">
        <v>1</v>
      </c>
      <c r="I48" s="134" t="str">
        <f>VLOOKUP(E48,'3. Servicios TH  (línea B)'!$A$7:$N$1615,8,FALSE)</f>
        <v>Jornada Única</v>
      </c>
      <c r="J48" s="134" t="str">
        <f>VLOOKUP(E48,'3. Servicios TH  (línea B)'!$A$7:$N$1615,7,FALSE)</f>
        <v>Mensual</v>
      </c>
      <c r="K48" s="135">
        <f>(VLOOKUP(E48,'3. Servicios TH  (línea B)'!$A$7:$N$1687,9,FALSE)*H48)</f>
        <v>22493032.258064516</v>
      </c>
      <c r="L48" s="135">
        <f>(VLOOKUP(E48,'3. Servicios TH  (línea B)'!$A$7:$N$1687,12,FALSE)*H48)</f>
        <v>22104000</v>
      </c>
      <c r="M48" s="134"/>
    </row>
    <row r="49" spans="1:13" ht="18" customHeight="1" x14ac:dyDescent="0.35">
      <c r="A49" s="247"/>
      <c r="B49" s="246"/>
      <c r="C49" s="251"/>
      <c r="D49" s="252"/>
      <c r="E49" s="131" t="s">
        <v>956</v>
      </c>
      <c r="F49" s="132" t="str">
        <f>VLOOKUP(TRIM(E49),'3. Servicios TH  (línea B)'!$A$8:$N$1615,5,FALSE)</f>
        <v>En sitio (instalaciones de la Entidad)</v>
      </c>
      <c r="G49" s="133" t="str">
        <f>VLOOKUP(TRIM(E49),'3. Servicios TH  (línea B)'!$A$7:$N$1615,6,FALSE)</f>
        <v>Grupo No.5</v>
      </c>
      <c r="H49" s="128">
        <v>1</v>
      </c>
      <c r="I49" s="134" t="str">
        <f>VLOOKUP(E49,'3. Servicios TH  (línea B)'!$A$7:$N$1615,8,FALSE)</f>
        <v>Jornada Única</v>
      </c>
      <c r="J49" s="134" t="str">
        <f>VLOOKUP(E49,'3. Servicios TH  (línea B)'!$A$7:$N$1615,7,FALSE)</f>
        <v>Mensual</v>
      </c>
      <c r="K49" s="135">
        <f>(VLOOKUP(E49,'3. Servicios TH  (línea B)'!$A$7:$N$1687,9,FALSE)*H49)</f>
        <v>23928722.580645159</v>
      </c>
      <c r="L49" s="135">
        <f>(VLOOKUP(E49,'3. Servicios TH  (línea B)'!$A$7:$N$1687,12,FALSE)*H49)</f>
        <v>23514864.516129032</v>
      </c>
      <c r="M49" s="134">
        <f t="shared" si="1"/>
        <v>47443587.096774191</v>
      </c>
    </row>
    <row r="50" spans="1:13" ht="18" customHeight="1" x14ac:dyDescent="0.35">
      <c r="A50" s="247"/>
      <c r="B50" s="246" t="s">
        <v>961</v>
      </c>
      <c r="C50" s="249" t="s">
        <v>962</v>
      </c>
      <c r="D50" s="252" t="s">
        <v>60</v>
      </c>
      <c r="E50" s="131" t="s">
        <v>960</v>
      </c>
      <c r="F50" s="132" t="str">
        <f>VLOOKUP(TRIM(E50),'3. Servicios TH  (línea B)'!$A$8:$N$1615,5,FALSE)</f>
        <v xml:space="preserve">En sitio (Instalaciones de la Entidad) </v>
      </c>
      <c r="G50" s="133" t="str">
        <f>VLOOKUP(TRIM(E50),'3. Servicios TH  (línea B)'!$A$7:$N$1615,6,FALSE)</f>
        <v>Grupo No.1</v>
      </c>
      <c r="H50" s="128">
        <v>1</v>
      </c>
      <c r="I50" s="134" t="str">
        <f>VLOOKUP(E50,'3. Servicios TH  (línea B)'!$A$7:$N$1615,8,FALSE)</f>
        <v>Jornada Única</v>
      </c>
      <c r="J50" s="134" t="str">
        <f>VLOOKUP(E50,'3. Servicios TH  (línea B)'!$A$7:$N$1615,7,FALSE)</f>
        <v>Mensual</v>
      </c>
      <c r="K50" s="135">
        <f>(VLOOKUP(E50,'3. Servicios TH  (línea B)'!$A$7:$N$1687,9,FALSE)*H50)</f>
        <v>9266451.6129032262</v>
      </c>
      <c r="L50" s="135">
        <f>(VLOOKUP(E50,'3. Servicios TH  (línea B)'!$A$7:$N$1687,12,FALSE)*H50)</f>
        <v>8910412.9032258056</v>
      </c>
      <c r="M50" s="134">
        <f t="shared" si="1"/>
        <v>18176864.516129032</v>
      </c>
    </row>
    <row r="51" spans="1:13" ht="13" x14ac:dyDescent="0.35">
      <c r="A51" s="247"/>
      <c r="B51" s="246"/>
      <c r="C51" s="250"/>
      <c r="D51" s="252"/>
      <c r="E51" s="131" t="s">
        <v>966</v>
      </c>
      <c r="F51" s="132" t="str">
        <f>VLOOKUP(TRIM(E51),'3. Servicios TH  (línea B)'!$A$8:$N$1615,5,FALSE)</f>
        <v>En sitio (instalaciones del contratista)</v>
      </c>
      <c r="G51" s="133" t="str">
        <f>VLOOKUP(TRIM(E51),'3. Servicios TH  (línea B)'!$A$7:$N$1615,6,FALSE)</f>
        <v>General</v>
      </c>
      <c r="H51" s="128">
        <v>1</v>
      </c>
      <c r="I51" s="134" t="str">
        <f>VLOOKUP(E51,'3. Servicios TH  (línea B)'!$A$7:$N$1615,8,FALSE)</f>
        <v>Jornada Única</v>
      </c>
      <c r="J51" s="134" t="str">
        <f>VLOOKUP(E51,'3. Servicios TH  (línea B)'!$A$7:$N$1615,7,FALSE)</f>
        <v>Mensual</v>
      </c>
      <c r="K51" s="135">
        <f>(VLOOKUP(E51,'3. Servicios TH  (línea B)'!$A$7:$N$1687,9,FALSE)*H51)</f>
        <v>9266451.6129032262</v>
      </c>
      <c r="L51" s="135">
        <f>(VLOOKUP(E51,'3. Servicios TH  (línea B)'!$A$7:$N$1687,12,FALSE)*H51)</f>
        <v>8910412.9032258056</v>
      </c>
      <c r="M51" s="134">
        <f t="shared" si="1"/>
        <v>18176864.516129032</v>
      </c>
    </row>
    <row r="52" spans="1:13" ht="13" x14ac:dyDescent="0.35">
      <c r="A52" s="247"/>
      <c r="B52" s="246"/>
      <c r="C52" s="250"/>
      <c r="D52" s="252"/>
      <c r="E52" s="131" t="s">
        <v>970</v>
      </c>
      <c r="F52" s="132" t="str">
        <f>VLOOKUP(TRIM(E52),'3. Servicios TH  (línea B)'!$A$8:$N$1615,5,FALSE)</f>
        <v xml:space="preserve">En sitio (Instalaciones de la Entidad) </v>
      </c>
      <c r="G52" s="133" t="str">
        <f>VLOOKUP(TRIM(E52),'3. Servicios TH  (línea B)'!$A$7:$N$1615,6,FALSE)</f>
        <v>Grupo No.2</v>
      </c>
      <c r="H52" s="128">
        <v>1</v>
      </c>
      <c r="I52" s="134" t="str">
        <f>VLOOKUP(E52,'3. Servicios TH  (línea B)'!$A$7:$N$1615,8,FALSE)</f>
        <v>Jornada Única</v>
      </c>
      <c r="J52" s="134" t="str">
        <f>VLOOKUP(E52,'3. Servicios TH  (línea B)'!$A$7:$N$1615,7,FALSE)</f>
        <v>Mensual</v>
      </c>
      <c r="K52" s="135">
        <f>(VLOOKUP(E52,'3. Servicios TH  (línea B)'!$A$7:$N$1687,9,FALSE)*H52)</f>
        <v>8147858.064516129</v>
      </c>
      <c r="L52" s="135">
        <f>(VLOOKUP(E52,'3. Servicios TH  (línea B)'!$A$7:$N$1687,12,FALSE)*H52)</f>
        <v>8006941.935483871</v>
      </c>
      <c r="M52" s="134">
        <f t="shared" si="1"/>
        <v>16154800</v>
      </c>
    </row>
    <row r="53" spans="1:13" ht="13" x14ac:dyDescent="0.35">
      <c r="A53" s="247"/>
      <c r="B53" s="246"/>
      <c r="C53" s="250"/>
      <c r="D53" s="252"/>
      <c r="E53" s="131" t="s">
        <v>974</v>
      </c>
      <c r="F53" s="132" t="str">
        <f>VLOOKUP(TRIM(E53),'3. Servicios TH  (línea B)'!$A$8:$N$1615,5,FALSE)</f>
        <v>En sitio (instalaciones de la Entidad)</v>
      </c>
      <c r="G53" s="133" t="str">
        <f>VLOOKUP(TRIM(E53),'3. Servicios TH  (línea B)'!$A$7:$N$1615,6,FALSE)</f>
        <v>Grupo No.3</v>
      </c>
      <c r="H53" s="128">
        <v>1</v>
      </c>
      <c r="I53" s="134" t="str">
        <f>VLOOKUP(E53,'3. Servicios TH  (línea B)'!$A$7:$N$1615,8,FALSE)</f>
        <v>Jornada Única</v>
      </c>
      <c r="J53" s="134" t="str">
        <f>VLOOKUP(E53,'3. Servicios TH  (línea B)'!$A$7:$N$1615,7,FALSE)</f>
        <v>Mensual</v>
      </c>
      <c r="K53" s="135">
        <f>(VLOOKUP(E53,'3. Servicios TH  (línea B)'!$A$7:$N$1687,9,FALSE)*H53)</f>
        <v>8667922.5806451607</v>
      </c>
      <c r="L53" s="135">
        <f>(VLOOKUP(E53,'3. Servicios TH  (línea B)'!$A$7:$N$1687,12,FALSE)*H53)</f>
        <v>8518012.9032258056</v>
      </c>
      <c r="M53" s="134"/>
    </row>
    <row r="54" spans="1:13" ht="13" x14ac:dyDescent="0.35">
      <c r="A54" s="247"/>
      <c r="B54" s="246"/>
      <c r="C54" s="250"/>
      <c r="D54" s="252"/>
      <c r="E54" s="131" t="s">
        <v>978</v>
      </c>
      <c r="F54" s="132" t="str">
        <f>VLOOKUP(TRIM(E54),'3. Servicios TH  (línea B)'!$A$8:$N$1615,5,FALSE)</f>
        <v xml:space="preserve">En sitio (Instalaciones de la Entidad) </v>
      </c>
      <c r="G54" s="133" t="str">
        <f>VLOOKUP(TRIM(E54),'3. Servicios TH  (línea B)'!$A$7:$N$1615,6,FALSE)</f>
        <v>Grupo No.4</v>
      </c>
      <c r="H54" s="128">
        <v>1</v>
      </c>
      <c r="I54" s="134" t="str">
        <f>VLOOKUP(E54,'3. Servicios TH  (línea B)'!$A$7:$N$1615,8,FALSE)</f>
        <v>Jornada Única</v>
      </c>
      <c r="J54" s="134" t="str">
        <f>VLOOKUP(E54,'3. Servicios TH  (línea B)'!$A$7:$N$1615,7,FALSE)</f>
        <v>Mensual</v>
      </c>
      <c r="K54" s="135">
        <f>(VLOOKUP(E54,'3. Servicios TH  (línea B)'!$A$7:$N$1687,9,FALSE)*H54)</f>
        <v>9221200</v>
      </c>
      <c r="L54" s="135">
        <f>(VLOOKUP(E54,'3. Servicios TH  (línea B)'!$A$7:$N$1687,12,FALSE)*H54)</f>
        <v>9061716.1290322579</v>
      </c>
      <c r="M54" s="134"/>
    </row>
    <row r="55" spans="1:13" ht="13" x14ac:dyDescent="0.35">
      <c r="A55" s="247"/>
      <c r="B55" s="246"/>
      <c r="C55" s="251"/>
      <c r="D55" s="252"/>
      <c r="E55" s="131" t="s">
        <v>982</v>
      </c>
      <c r="F55" s="132" t="str">
        <f>VLOOKUP(TRIM(E55),'3. Servicios TH  (línea B)'!$A$8:$N$1615,5,FALSE)</f>
        <v>En sitio (instalaciones de la Entidad)</v>
      </c>
      <c r="G55" s="133" t="str">
        <f>VLOOKUP(TRIM(E55),'3. Servicios TH  (línea B)'!$A$7:$N$1615,6,FALSE)</f>
        <v>Grupo No.5</v>
      </c>
      <c r="H55" s="128">
        <v>1</v>
      </c>
      <c r="I55" s="134" t="str">
        <f>VLOOKUP(E55,'3. Servicios TH  (línea B)'!$A$7:$N$1615,8,FALSE)</f>
        <v>Jornada Única</v>
      </c>
      <c r="J55" s="134" t="str">
        <f>VLOOKUP(E55,'3. Servicios TH  (línea B)'!$A$7:$N$1615,7,FALSE)</f>
        <v>Mensual</v>
      </c>
      <c r="K55" s="135">
        <f>(VLOOKUP(E55,'3. Servicios TH  (línea B)'!$A$7:$N$1687,9,FALSE)*H55)</f>
        <v>9809780.6451612897</v>
      </c>
      <c r="L55" s="135">
        <f>(VLOOKUP(E55,'3. Servicios TH  (línea B)'!$A$7:$N$1687,12,FALSE)*H55)</f>
        <v>9640129.0322580636</v>
      </c>
      <c r="M55" s="134">
        <f t="shared" si="1"/>
        <v>19449909.677419353</v>
      </c>
    </row>
    <row r="56" spans="1:13" ht="18" customHeight="1" x14ac:dyDescent="0.35">
      <c r="A56" s="247"/>
      <c r="B56" s="246"/>
      <c r="C56" s="249" t="s">
        <v>987</v>
      </c>
      <c r="D56" s="252" t="s">
        <v>60</v>
      </c>
      <c r="E56" s="131" t="s">
        <v>986</v>
      </c>
      <c r="F56" s="132" t="str">
        <f>VLOOKUP(TRIM(E56),'3. Servicios TH  (línea B)'!$A$8:$N$1615,5,FALSE)</f>
        <v xml:space="preserve">En sitio (Instalaciones de la Entidad) </v>
      </c>
      <c r="G56" s="133" t="str">
        <f>VLOOKUP(TRIM(E56),'3. Servicios TH  (línea B)'!$A$7:$N$1615,6,FALSE)</f>
        <v>Grupo No.1</v>
      </c>
      <c r="H56" s="128">
        <v>1</v>
      </c>
      <c r="I56" s="134" t="str">
        <f>VLOOKUP(E56,'3. Servicios TH  (línea B)'!$A$7:$N$1615,8,FALSE)</f>
        <v>Jornada Única</v>
      </c>
      <c r="J56" s="134" t="str">
        <f>VLOOKUP(E56,'3. Servicios TH  (línea B)'!$A$7:$N$1615,7,FALSE)</f>
        <v>Mensual</v>
      </c>
      <c r="K56" s="135">
        <f>(VLOOKUP(E56,'3. Servicios TH  (línea B)'!$A$7:$N$1687,9,FALSE)*H56)</f>
        <v>22603393.548387095</v>
      </c>
      <c r="L56" s="135">
        <f>(VLOOKUP(E56,'3. Servicios TH  (línea B)'!$A$7:$N$1687,12,FALSE)*H56)</f>
        <v>21734890.322580643</v>
      </c>
      <c r="M56" s="134">
        <f t="shared" si="1"/>
        <v>44338283.870967738</v>
      </c>
    </row>
    <row r="57" spans="1:13" ht="13" x14ac:dyDescent="0.35">
      <c r="A57" s="247"/>
      <c r="B57" s="246"/>
      <c r="C57" s="250"/>
      <c r="D57" s="252"/>
      <c r="E57" s="131" t="s">
        <v>991</v>
      </c>
      <c r="F57" s="132" t="str">
        <f>VLOOKUP(TRIM(E57),'3. Servicios TH  (línea B)'!$A$8:$N$1615,5,FALSE)</f>
        <v>En sitio (instalaciones del contratista)</v>
      </c>
      <c r="G57" s="133" t="str">
        <f>VLOOKUP(TRIM(E57),'3. Servicios TH  (línea B)'!$A$7:$N$1615,6,FALSE)</f>
        <v>General</v>
      </c>
      <c r="H57" s="128">
        <v>1</v>
      </c>
      <c r="I57" s="134" t="str">
        <f>VLOOKUP(E57,'3. Servicios TH  (línea B)'!$A$7:$N$1615,8,FALSE)</f>
        <v>Jornada Única</v>
      </c>
      <c r="J57" s="134" t="str">
        <f>VLOOKUP(E57,'3. Servicios TH  (línea B)'!$A$7:$N$1615,7,FALSE)</f>
        <v>Mensual</v>
      </c>
      <c r="K57" s="135">
        <f>(VLOOKUP(E57,'3. Servicios TH  (línea B)'!$A$7:$N$1687,9,FALSE)*H57)</f>
        <v>19542219.35483871</v>
      </c>
      <c r="L57" s="135">
        <f>(VLOOKUP(E57,'3. Servicios TH  (línea B)'!$A$7:$N$1687,12,FALSE)*H57)</f>
        <v>19204232.258064516</v>
      </c>
      <c r="M57" s="134">
        <f t="shared" si="1"/>
        <v>38746451.612903222</v>
      </c>
    </row>
    <row r="58" spans="1:13" ht="13" x14ac:dyDescent="0.35">
      <c r="A58" s="247"/>
      <c r="B58" s="246"/>
      <c r="C58" s="250"/>
      <c r="D58" s="252"/>
      <c r="E58" s="131" t="s">
        <v>995</v>
      </c>
      <c r="F58" s="132" t="str">
        <f>VLOOKUP(TRIM(E58),'3. Servicios TH  (línea B)'!$A$8:$N$1615,5,FALSE)</f>
        <v xml:space="preserve">En sitio (Instalaciones de la Entidad) </v>
      </c>
      <c r="G58" s="133" t="str">
        <f>VLOOKUP(TRIM(E58),'3. Servicios TH  (línea B)'!$A$7:$N$1615,6,FALSE)</f>
        <v>Grupo No.2</v>
      </c>
      <c r="H58" s="128">
        <v>1</v>
      </c>
      <c r="I58" s="134" t="str">
        <f>VLOOKUP(E58,'3. Servicios TH  (línea B)'!$A$7:$N$1615,8,FALSE)</f>
        <v>Jornada Única</v>
      </c>
      <c r="J58" s="134" t="str">
        <f>VLOOKUP(E58,'3. Servicios TH  (línea B)'!$A$7:$N$1615,7,FALSE)</f>
        <v>Mensual</v>
      </c>
      <c r="K58" s="135">
        <f>(VLOOKUP(E58,'3. Servicios TH  (línea B)'!$A$7:$N$1687,9,FALSE)*H58)</f>
        <v>19874812.903225806</v>
      </c>
      <c r="L58" s="135">
        <f>(VLOOKUP(E58,'3. Servicios TH  (línea B)'!$A$7:$N$1687,12,FALSE)*H58)</f>
        <v>19531058.064516127</v>
      </c>
      <c r="M58" s="134">
        <f t="shared" si="1"/>
        <v>39405870.967741936</v>
      </c>
    </row>
    <row r="59" spans="1:13" ht="13" x14ac:dyDescent="0.35">
      <c r="A59" s="247"/>
      <c r="B59" s="246"/>
      <c r="C59" s="250"/>
      <c r="D59" s="252"/>
      <c r="E59" s="131" t="s">
        <v>999</v>
      </c>
      <c r="F59" s="132" t="str">
        <f>VLOOKUP(TRIM(E59),'3. Servicios TH  (línea B)'!$A$8:$N$1615,5,FALSE)</f>
        <v>En sitio (instalaciones de la Entidad)</v>
      </c>
      <c r="G59" s="133" t="str">
        <f>VLOOKUP(TRIM(E59),'3. Servicios TH  (línea B)'!$A$7:$N$1615,6,FALSE)</f>
        <v>Grupo No.3</v>
      </c>
      <c r="H59" s="128">
        <v>1</v>
      </c>
      <c r="I59" s="134" t="str">
        <f>VLOOKUP(E59,'3. Servicios TH  (línea B)'!$A$7:$N$1615,8,FALSE)</f>
        <v>Jornada Única</v>
      </c>
      <c r="J59" s="134" t="str">
        <f>VLOOKUP(E59,'3. Servicios TH  (línea B)'!$A$7:$N$1615,7,FALSE)</f>
        <v>Mensual</v>
      </c>
      <c r="K59" s="135">
        <f>(VLOOKUP(E59,'3. Servicios TH  (línea B)'!$A$7:$N$1687,9,FALSE)*H59)</f>
        <v>21143432.258064516</v>
      </c>
      <c r="L59" s="135">
        <f>(VLOOKUP(E59,'3. Servicios TH  (línea B)'!$A$7:$N$1687,12,FALSE)*H59)</f>
        <v>20777741.935483869</v>
      </c>
      <c r="M59" s="134"/>
    </row>
    <row r="60" spans="1:13" ht="13" x14ac:dyDescent="0.35">
      <c r="A60" s="247"/>
      <c r="B60" s="246"/>
      <c r="C60" s="250"/>
      <c r="D60" s="252"/>
      <c r="E60" s="131" t="s">
        <v>1003</v>
      </c>
      <c r="F60" s="132" t="str">
        <f>VLOOKUP(TRIM(E60),'3. Servicios TH  (línea B)'!$A$8:$N$1615,5,FALSE)</f>
        <v xml:space="preserve">En sitio (Instalaciones de la Entidad) </v>
      </c>
      <c r="G60" s="133" t="str">
        <f>VLOOKUP(TRIM(E60),'3. Servicios TH  (línea B)'!$A$7:$N$1615,6,FALSE)</f>
        <v>Grupo No.4</v>
      </c>
      <c r="H60" s="128">
        <v>1</v>
      </c>
      <c r="I60" s="134" t="str">
        <f>VLOOKUP(E60,'3. Servicios TH  (línea B)'!$A$7:$N$1615,8,FALSE)</f>
        <v>Jornada Única</v>
      </c>
      <c r="J60" s="134" t="str">
        <f>VLOOKUP(E60,'3. Servicios TH  (línea B)'!$A$7:$N$1615,7,FALSE)</f>
        <v>Mensual</v>
      </c>
      <c r="K60" s="135">
        <f>(VLOOKUP(E60,'3. Servicios TH  (línea B)'!$A$7:$N$1687,9,FALSE)*H60)</f>
        <v>22493032.258064516</v>
      </c>
      <c r="L60" s="135">
        <f>(VLOOKUP(E60,'3. Servicios TH  (línea B)'!$A$7:$N$1687,12,FALSE)*H60)</f>
        <v>22104000</v>
      </c>
      <c r="M60" s="134"/>
    </row>
    <row r="61" spans="1:13" ht="13" x14ac:dyDescent="0.35">
      <c r="A61" s="247"/>
      <c r="B61" s="246"/>
      <c r="C61" s="251"/>
      <c r="D61" s="252"/>
      <c r="E61" s="131" t="s">
        <v>1007</v>
      </c>
      <c r="F61" s="132" t="str">
        <f>VLOOKUP(TRIM(E61),'3. Servicios TH  (línea B)'!$A$8:$N$1615,5,FALSE)</f>
        <v>En sitio (instalaciones de la Entidad)</v>
      </c>
      <c r="G61" s="133" t="str">
        <f>VLOOKUP(TRIM(E61),'3. Servicios TH  (línea B)'!$A$7:$N$1615,6,FALSE)</f>
        <v>Grupo No.5</v>
      </c>
      <c r="H61" s="128">
        <v>1</v>
      </c>
      <c r="I61" s="134" t="str">
        <f>VLOOKUP(E61,'3. Servicios TH  (línea B)'!$A$7:$N$1615,8,FALSE)</f>
        <v>Jornada Única</v>
      </c>
      <c r="J61" s="134" t="str">
        <f>VLOOKUP(E61,'3. Servicios TH  (línea B)'!$A$7:$N$1615,7,FALSE)</f>
        <v>Mensual</v>
      </c>
      <c r="K61" s="135">
        <f>(VLOOKUP(E61,'3. Servicios TH  (línea B)'!$A$7:$N$1687,9,FALSE)*H61)</f>
        <v>23928722.580645159</v>
      </c>
      <c r="L61" s="135">
        <f>(VLOOKUP(E61,'3. Servicios TH  (línea B)'!$A$7:$N$1687,12,FALSE)*H61)</f>
        <v>23514864.516129032</v>
      </c>
      <c r="M61" s="134">
        <f t="shared" si="1"/>
        <v>47443587.096774191</v>
      </c>
    </row>
    <row r="62" spans="1:13" ht="13" x14ac:dyDescent="0.35">
      <c r="A62" s="247"/>
      <c r="B62" s="246"/>
      <c r="C62" s="249" t="s">
        <v>1012</v>
      </c>
      <c r="D62" s="252" t="s">
        <v>60</v>
      </c>
      <c r="E62" s="131" t="s">
        <v>1011</v>
      </c>
      <c r="F62" s="132" t="str">
        <f>VLOOKUP(TRIM(E62),'3. Servicios TH  (línea B)'!$A$8:$N$1615,5,FALSE)</f>
        <v xml:space="preserve">En sitio (Instalaciones de la Entidad) </v>
      </c>
      <c r="G62" s="133" t="str">
        <f>VLOOKUP(TRIM(E62),'3. Servicios TH  (línea B)'!$A$7:$N$1615,6,FALSE)</f>
        <v>Grupo No.1</v>
      </c>
      <c r="H62" s="128">
        <v>1</v>
      </c>
      <c r="I62" s="134" t="str">
        <f>VLOOKUP(E62,'3. Servicios TH  (línea B)'!$A$7:$N$1615,8,FALSE)</f>
        <v>Jornada Única</v>
      </c>
      <c r="J62" s="134" t="str">
        <f>VLOOKUP(E62,'3. Servicios TH  (línea B)'!$A$7:$N$1615,7,FALSE)</f>
        <v>Mensual</v>
      </c>
      <c r="K62" s="135">
        <f>(VLOOKUP(E62,'3. Servicios TH  (línea B)'!$A$7:$N$1687,9,FALSE)*H62)</f>
        <v>15576219.354838708</v>
      </c>
      <c r="L62" s="135">
        <f>(VLOOKUP(E62,'3. Servicios TH  (línea B)'!$A$7:$N$1687,12,FALSE)*H62)</f>
        <v>14977729.032258064</v>
      </c>
      <c r="M62" s="134">
        <f t="shared" si="1"/>
        <v>30553948.38709677</v>
      </c>
    </row>
    <row r="63" spans="1:13" ht="13" x14ac:dyDescent="0.35">
      <c r="A63" s="247"/>
      <c r="B63" s="246"/>
      <c r="C63" s="250"/>
      <c r="D63" s="252"/>
      <c r="E63" s="131" t="s">
        <v>1016</v>
      </c>
      <c r="F63" s="132" t="str">
        <f>VLOOKUP(TRIM(E63),'3. Servicios TH  (línea B)'!$A$8:$N$1615,5,FALSE)</f>
        <v>En sitio (instalaciones del contratista)</v>
      </c>
      <c r="G63" s="133" t="str">
        <f>VLOOKUP(TRIM(E63),'3. Servicios TH  (línea B)'!$A$7:$N$1615,6,FALSE)</f>
        <v>General</v>
      </c>
      <c r="H63" s="128">
        <v>1</v>
      </c>
      <c r="I63" s="134" t="str">
        <f>VLOOKUP(E63,'3. Servicios TH  (línea B)'!$A$7:$N$1615,8,FALSE)</f>
        <v>Jornada Única</v>
      </c>
      <c r="J63" s="134" t="str">
        <f>VLOOKUP(E63,'3. Servicios TH  (línea B)'!$A$7:$N$1615,7,FALSE)</f>
        <v>Mensual</v>
      </c>
      <c r="K63" s="135">
        <f>(VLOOKUP(E63,'3. Servicios TH  (línea B)'!$A$7:$N$1687,9,FALSE)*H63)</f>
        <v>14507612.903225806</v>
      </c>
      <c r="L63" s="135">
        <f>(VLOOKUP(E63,'3. Servicios TH  (línea B)'!$A$7:$N$1687,12,FALSE)*H63)</f>
        <v>14256696.774193548</v>
      </c>
      <c r="M63" s="134">
        <f t="shared" si="1"/>
        <v>28764309.677419353</v>
      </c>
    </row>
    <row r="64" spans="1:13" ht="13" x14ac:dyDescent="0.35">
      <c r="A64" s="247"/>
      <c r="B64" s="246"/>
      <c r="C64" s="250"/>
      <c r="D64" s="252"/>
      <c r="E64" s="131" t="s">
        <v>1020</v>
      </c>
      <c r="F64" s="132" t="str">
        <f>VLOOKUP(TRIM(E64),'3. Servicios TH  (línea B)'!$A$8:$N$1615,5,FALSE)</f>
        <v xml:space="preserve">En sitio (Instalaciones de la Entidad) </v>
      </c>
      <c r="G64" s="133" t="str">
        <f>VLOOKUP(TRIM(E64),'3. Servicios TH  (línea B)'!$A$7:$N$1615,6,FALSE)</f>
        <v>Grupo No.2</v>
      </c>
      <c r="H64" s="128">
        <v>1</v>
      </c>
      <c r="I64" s="134" t="str">
        <f>VLOOKUP(E64,'3. Servicios TH  (línea B)'!$A$7:$N$1615,8,FALSE)</f>
        <v>Jornada Única</v>
      </c>
      <c r="J64" s="134" t="str">
        <f>VLOOKUP(E64,'3. Servicios TH  (línea B)'!$A$7:$N$1615,7,FALSE)</f>
        <v>Mensual</v>
      </c>
      <c r="K64" s="135">
        <f>(VLOOKUP(E64,'3. Servicios TH  (línea B)'!$A$7:$N$1687,9,FALSE)*H64)</f>
        <v>13695922.580645161</v>
      </c>
      <c r="L64" s="135">
        <f>(VLOOKUP(E64,'3. Servicios TH  (línea B)'!$A$7:$N$1687,12,FALSE)*H64)</f>
        <v>13459045.161290321</v>
      </c>
      <c r="M64" s="134">
        <f t="shared" si="1"/>
        <v>27154967.741935484</v>
      </c>
    </row>
    <row r="65" spans="1:13" ht="13" x14ac:dyDescent="0.35">
      <c r="A65" s="247"/>
      <c r="B65" s="246"/>
      <c r="C65" s="250"/>
      <c r="D65" s="252"/>
      <c r="E65" s="131" t="s">
        <v>1024</v>
      </c>
      <c r="F65" s="132" t="str">
        <f>VLOOKUP(TRIM(E65),'3. Servicios TH  (línea B)'!$A$8:$N$1615,5,FALSE)</f>
        <v>En sitio (instalaciones de la Entidad)</v>
      </c>
      <c r="G65" s="133" t="str">
        <f>VLOOKUP(TRIM(E65),'3. Servicios TH  (línea B)'!$A$7:$N$1615,6,FALSE)</f>
        <v>Grupo No.3</v>
      </c>
      <c r="H65" s="128">
        <v>1</v>
      </c>
      <c r="I65" s="134" t="str">
        <f>VLOOKUP(E65,'3. Servicios TH  (línea B)'!$A$7:$N$1615,8,FALSE)</f>
        <v>Jornada Única</v>
      </c>
      <c r="J65" s="134" t="str">
        <f>VLOOKUP(E65,'3. Servicios TH  (línea B)'!$A$7:$N$1615,7,FALSE)</f>
        <v>Mensual</v>
      </c>
      <c r="K65" s="135">
        <f>(VLOOKUP(E65,'3. Servicios TH  (línea B)'!$A$7:$N$1687,9,FALSE)*H65)</f>
        <v>14570206.451612903</v>
      </c>
      <c r="L65" s="135">
        <f>(VLOOKUP(E65,'3. Servicios TH  (línea B)'!$A$7:$N$1687,12,FALSE)*H65)</f>
        <v>14318206.451612903</v>
      </c>
      <c r="M65" s="134"/>
    </row>
    <row r="66" spans="1:13" ht="13" x14ac:dyDescent="0.35">
      <c r="A66" s="247"/>
      <c r="B66" s="246"/>
      <c r="C66" s="250"/>
      <c r="D66" s="252"/>
      <c r="E66" s="131" t="s">
        <v>1028</v>
      </c>
      <c r="F66" s="132" t="str">
        <f>VLOOKUP(TRIM(E66),'3. Servicios TH  (línea B)'!$A$8:$N$1615,5,FALSE)</f>
        <v xml:space="preserve">En sitio (Instalaciones de la Entidad) </v>
      </c>
      <c r="G66" s="133" t="str">
        <f>VLOOKUP(TRIM(E66),'3. Servicios TH  (línea B)'!$A$7:$N$1615,6,FALSE)</f>
        <v>Grupo No.4</v>
      </c>
      <c r="H66" s="128">
        <v>1</v>
      </c>
      <c r="I66" s="134" t="str">
        <f>VLOOKUP(E66,'3. Servicios TH  (línea B)'!$A$7:$N$1615,8,FALSE)</f>
        <v>Jornada Única</v>
      </c>
      <c r="J66" s="134" t="str">
        <f>VLOOKUP(E66,'3. Servicios TH  (línea B)'!$A$7:$N$1615,7,FALSE)</f>
        <v>Mensual</v>
      </c>
      <c r="K66" s="135">
        <f>(VLOOKUP(E66,'3. Servicios TH  (línea B)'!$A$7:$N$1687,9,FALSE)*H66)</f>
        <v>15500116.129032258</v>
      </c>
      <c r="L66" s="135">
        <f>(VLOOKUP(E66,'3. Servicios TH  (línea B)'!$A$7:$N$1687,12,FALSE)*H66)</f>
        <v>15232025.806451613</v>
      </c>
      <c r="M66" s="134"/>
    </row>
    <row r="67" spans="1:13" ht="13" x14ac:dyDescent="0.35">
      <c r="A67" s="247"/>
      <c r="B67" s="246"/>
      <c r="C67" s="251"/>
      <c r="D67" s="252"/>
      <c r="E67" s="131" t="s">
        <v>1032</v>
      </c>
      <c r="F67" s="132" t="str">
        <f>VLOOKUP(TRIM(E67),'3. Servicios TH  (línea B)'!$A$8:$N$1615,5,FALSE)</f>
        <v>En sitio (instalaciones de la Entidad)</v>
      </c>
      <c r="G67" s="133" t="str">
        <f>VLOOKUP(TRIM(E67),'3. Servicios TH  (línea B)'!$A$7:$N$1615,6,FALSE)</f>
        <v>Grupo No.5</v>
      </c>
      <c r="H67" s="128">
        <v>1</v>
      </c>
      <c r="I67" s="134" t="str">
        <f>VLOOKUP(E67,'3. Servicios TH  (línea B)'!$A$7:$N$1615,8,FALSE)</f>
        <v>Jornada Única</v>
      </c>
      <c r="J67" s="134" t="str">
        <f>VLOOKUP(E67,'3. Servicios TH  (línea B)'!$A$7:$N$1615,7,FALSE)</f>
        <v>Mensual</v>
      </c>
      <c r="K67" s="135">
        <f>(VLOOKUP(E67,'3. Servicios TH  (línea B)'!$A$7:$N$1687,9,FALSE)*H67)</f>
        <v>16489522.580645161</v>
      </c>
      <c r="L67" s="135">
        <f>(VLOOKUP(E67,'3. Servicios TH  (línea B)'!$A$7:$N$1687,12,FALSE)*H67)</f>
        <v>16204322.580645161</v>
      </c>
      <c r="M67" s="134">
        <f t="shared" si="1"/>
        <v>32693845.161290321</v>
      </c>
    </row>
    <row r="68" spans="1:13" ht="13" x14ac:dyDescent="0.35">
      <c r="A68" s="247"/>
      <c r="B68" s="246"/>
      <c r="C68" s="249" t="s">
        <v>1037</v>
      </c>
      <c r="D68" s="252" t="s">
        <v>60</v>
      </c>
      <c r="E68" s="131" t="s">
        <v>1036</v>
      </c>
      <c r="F68" s="132" t="str">
        <f>VLOOKUP(TRIM(E68),'3. Servicios TH  (línea B)'!$A$8:$N$1615,5,FALSE)</f>
        <v xml:space="preserve">En sitio (Instalaciones de la Entidad) </v>
      </c>
      <c r="G68" s="133" t="str">
        <f>VLOOKUP(TRIM(E68),'3. Servicios TH  (línea B)'!$A$7:$N$1615,6,FALSE)</f>
        <v>Grupo No.1</v>
      </c>
      <c r="H68" s="128">
        <v>1</v>
      </c>
      <c r="I68" s="134" t="str">
        <f>VLOOKUP(E68,'3. Servicios TH  (línea B)'!$A$7:$N$1615,8,FALSE)</f>
        <v>Jornada Única</v>
      </c>
      <c r="J68" s="134" t="str">
        <f>VLOOKUP(E68,'3. Servicios TH  (línea B)'!$A$7:$N$1615,7,FALSE)</f>
        <v>Mensual</v>
      </c>
      <c r="K68" s="135">
        <f>(VLOOKUP(E68,'3. Servicios TH  (línea B)'!$A$7:$N$1687,9,FALSE)*H68)</f>
        <v>9266451.6129032262</v>
      </c>
      <c r="L68" s="135">
        <f>(VLOOKUP(E68,'3. Servicios TH  (línea B)'!$A$7:$N$1687,12,FALSE)*H68)</f>
        <v>8910412.9032258056</v>
      </c>
      <c r="M68" s="134">
        <f t="shared" si="1"/>
        <v>18176864.516129032</v>
      </c>
    </row>
    <row r="69" spans="1:13" ht="13" x14ac:dyDescent="0.35">
      <c r="A69" s="247"/>
      <c r="B69" s="246"/>
      <c r="C69" s="250"/>
      <c r="D69" s="252"/>
      <c r="E69" s="131" t="s">
        <v>1041</v>
      </c>
      <c r="F69" s="132" t="str">
        <f>VLOOKUP(TRIM(E69),'3. Servicios TH  (línea B)'!$A$8:$N$1615,5,FALSE)</f>
        <v>En sitio (instalaciones del contratista)</v>
      </c>
      <c r="G69" s="133" t="str">
        <f>VLOOKUP(TRIM(E69),'3. Servicios TH  (línea B)'!$A$7:$N$1615,6,FALSE)</f>
        <v>General</v>
      </c>
      <c r="H69" s="128">
        <v>1</v>
      </c>
      <c r="I69" s="134" t="str">
        <f>VLOOKUP(E69,'3. Servicios TH  (línea B)'!$A$7:$N$1615,8,FALSE)</f>
        <v>Jornada Única</v>
      </c>
      <c r="J69" s="134" t="str">
        <f>VLOOKUP(E69,'3. Servicios TH  (línea B)'!$A$7:$N$1615,7,FALSE)</f>
        <v>Mensual</v>
      </c>
      <c r="K69" s="135">
        <f>(VLOOKUP(E69,'3. Servicios TH  (línea B)'!$A$7:$N$1687,9,FALSE)*H69)</f>
        <v>8396580.6451612897</v>
      </c>
      <c r="L69" s="135">
        <f>(VLOOKUP(E69,'3. Servicios TH  (línea B)'!$A$7:$N$1687,12,FALSE)*H69)</f>
        <v>8251354.8387096776</v>
      </c>
      <c r="M69" s="134">
        <f t="shared" si="1"/>
        <v>16647935.483870968</v>
      </c>
    </row>
    <row r="70" spans="1:13" ht="13" x14ac:dyDescent="0.35">
      <c r="A70" s="247"/>
      <c r="B70" s="246"/>
      <c r="C70" s="250"/>
      <c r="D70" s="252"/>
      <c r="E70" s="131" t="s">
        <v>1045</v>
      </c>
      <c r="F70" s="132" t="str">
        <f>VLOOKUP(TRIM(E70),'3. Servicios TH  (línea B)'!$A$8:$N$1615,5,FALSE)</f>
        <v xml:space="preserve">En sitio (Instalaciones de la Entidad) </v>
      </c>
      <c r="G70" s="133" t="str">
        <f>VLOOKUP(TRIM(E70),'3. Servicios TH  (línea B)'!$A$7:$N$1615,6,FALSE)</f>
        <v>Grupo No.2</v>
      </c>
      <c r="H70" s="128">
        <v>1</v>
      </c>
      <c r="I70" s="134" t="str">
        <f>VLOOKUP(E70,'3. Servicios TH  (línea B)'!$A$7:$N$1615,8,FALSE)</f>
        <v>Jornada Única</v>
      </c>
      <c r="J70" s="134" t="str">
        <f>VLOOKUP(E70,'3. Servicios TH  (línea B)'!$A$7:$N$1615,7,FALSE)</f>
        <v>Mensual</v>
      </c>
      <c r="K70" s="135">
        <f>(VLOOKUP(E70,'3. Servicios TH  (línea B)'!$A$7:$N$1687,9,FALSE)*H70)</f>
        <v>8147858.064516129</v>
      </c>
      <c r="L70" s="135">
        <f>(VLOOKUP(E70,'3. Servicios TH  (línea B)'!$A$7:$N$1687,12,FALSE)*H70)</f>
        <v>8006941.935483871</v>
      </c>
      <c r="M70" s="134">
        <f t="shared" si="1"/>
        <v>16154800</v>
      </c>
    </row>
    <row r="71" spans="1:13" ht="13" x14ac:dyDescent="0.35">
      <c r="A71" s="247"/>
      <c r="B71" s="246"/>
      <c r="C71" s="250"/>
      <c r="D71" s="252"/>
      <c r="E71" s="131" t="s">
        <v>1049</v>
      </c>
      <c r="F71" s="132" t="str">
        <f>VLOOKUP(TRIM(E71),'3. Servicios TH  (línea B)'!$A$8:$N$1615,5,FALSE)</f>
        <v>En sitio (instalaciones de la Entidad)</v>
      </c>
      <c r="G71" s="133" t="str">
        <f>VLOOKUP(TRIM(E71),'3. Servicios TH  (línea B)'!$A$7:$N$1615,6,FALSE)</f>
        <v>Grupo No.3</v>
      </c>
      <c r="H71" s="128">
        <v>1</v>
      </c>
      <c r="I71" s="134" t="str">
        <f>VLOOKUP(E71,'3. Servicios TH  (línea B)'!$A$7:$N$1615,8,FALSE)</f>
        <v>Jornada Única</v>
      </c>
      <c r="J71" s="134" t="str">
        <f>VLOOKUP(E71,'3. Servicios TH  (línea B)'!$A$7:$N$1615,7,FALSE)</f>
        <v>Mensual</v>
      </c>
      <c r="K71" s="135">
        <f>(VLOOKUP(E71,'3. Servicios TH  (línea B)'!$A$7:$N$1687,9,FALSE)*H71)</f>
        <v>8667922.5806451607</v>
      </c>
      <c r="L71" s="135">
        <f>(VLOOKUP(E71,'3. Servicios TH  (línea B)'!$A$7:$N$1687,12,FALSE)*H71)</f>
        <v>8518012.9032258056</v>
      </c>
      <c r="M71" s="134"/>
    </row>
    <row r="72" spans="1:13" ht="13" x14ac:dyDescent="0.35">
      <c r="A72" s="247"/>
      <c r="B72" s="246"/>
      <c r="C72" s="250"/>
      <c r="D72" s="252"/>
      <c r="E72" s="131" t="s">
        <v>1053</v>
      </c>
      <c r="F72" s="132" t="str">
        <f>VLOOKUP(TRIM(E72),'3. Servicios TH  (línea B)'!$A$8:$N$1615,5,FALSE)</f>
        <v xml:space="preserve">En sitio (Instalaciones de la Entidad) </v>
      </c>
      <c r="G72" s="133" t="str">
        <f>VLOOKUP(TRIM(E72),'3. Servicios TH  (línea B)'!$A$7:$N$1615,6,FALSE)</f>
        <v>Grupo No.4</v>
      </c>
      <c r="H72" s="128">
        <v>1</v>
      </c>
      <c r="I72" s="134" t="str">
        <f>VLOOKUP(E72,'3. Servicios TH  (línea B)'!$A$7:$N$1615,8,FALSE)</f>
        <v>Jornada Única</v>
      </c>
      <c r="J72" s="134" t="str">
        <f>VLOOKUP(E72,'3. Servicios TH  (línea B)'!$A$7:$N$1615,7,FALSE)</f>
        <v>Mensual</v>
      </c>
      <c r="K72" s="135">
        <f>(VLOOKUP(E72,'3. Servicios TH  (línea B)'!$A$7:$N$1687,9,FALSE)*H72)</f>
        <v>9221200</v>
      </c>
      <c r="L72" s="135">
        <f>(VLOOKUP(E72,'3. Servicios TH  (línea B)'!$A$7:$N$1687,12,FALSE)*H72)</f>
        <v>9061716.1290322579</v>
      </c>
      <c r="M72" s="134"/>
    </row>
    <row r="73" spans="1:13" ht="13" x14ac:dyDescent="0.35">
      <c r="A73" s="247"/>
      <c r="B73" s="246"/>
      <c r="C73" s="251"/>
      <c r="D73" s="252"/>
      <c r="E73" s="131" t="s">
        <v>1057</v>
      </c>
      <c r="F73" s="132" t="str">
        <f>VLOOKUP(TRIM(E73),'3. Servicios TH  (línea B)'!$A$8:$N$1615,5,FALSE)</f>
        <v>En sitio (instalaciones de la Entidad)</v>
      </c>
      <c r="G73" s="133" t="str">
        <f>VLOOKUP(TRIM(E73),'3. Servicios TH  (línea B)'!$A$7:$N$1615,6,FALSE)</f>
        <v>Grupo No.5</v>
      </c>
      <c r="H73" s="128">
        <v>1</v>
      </c>
      <c r="I73" s="134" t="str">
        <f>VLOOKUP(E73,'3. Servicios TH  (línea B)'!$A$7:$N$1615,8,FALSE)</f>
        <v>Jornada Única</v>
      </c>
      <c r="J73" s="134" t="str">
        <f>VLOOKUP(E73,'3. Servicios TH  (línea B)'!$A$7:$N$1615,7,FALSE)</f>
        <v>Mensual</v>
      </c>
      <c r="K73" s="135">
        <f>(VLOOKUP(E73,'3. Servicios TH  (línea B)'!$A$7:$N$1687,9,FALSE)*H73)</f>
        <v>9809780.6451612897</v>
      </c>
      <c r="L73" s="135">
        <f>(VLOOKUP(E73,'3. Servicios TH  (línea B)'!$A$7:$N$1687,12,FALSE)*H73)</f>
        <v>9640129.0322580636</v>
      </c>
      <c r="M73" s="134">
        <f t="shared" si="1"/>
        <v>19449909.677419353</v>
      </c>
    </row>
    <row r="74" spans="1:13" ht="13" x14ac:dyDescent="0.35">
      <c r="A74" s="247"/>
      <c r="B74" s="246"/>
      <c r="C74" s="249" t="s">
        <v>1062</v>
      </c>
      <c r="D74" s="252" t="s">
        <v>60</v>
      </c>
      <c r="E74" s="131" t="s">
        <v>1061</v>
      </c>
      <c r="F74" s="132" t="str">
        <f>VLOOKUP(TRIM(E74),'3. Servicios TH  (línea B)'!$A$8:$N$1615,5,FALSE)</f>
        <v xml:space="preserve">En sitio (Instalaciones de la Entidad) </v>
      </c>
      <c r="G74" s="133" t="str">
        <f>VLOOKUP(TRIM(E74),'3. Servicios TH  (línea B)'!$A$7:$N$1615,6,FALSE)</f>
        <v>Grupo No.1</v>
      </c>
      <c r="H74" s="128">
        <v>1</v>
      </c>
      <c r="I74" s="134" t="str">
        <f>VLOOKUP(E74,'3. Servicios TH  (línea B)'!$A$7:$N$1615,8,FALSE)</f>
        <v>Jornada Única</v>
      </c>
      <c r="J74" s="134" t="str">
        <f>VLOOKUP(E74,'3. Servicios TH  (línea B)'!$A$7:$N$1615,7,FALSE)</f>
        <v>Mensual</v>
      </c>
      <c r="K74" s="135">
        <f>(VLOOKUP(E74,'3. Servicios TH  (línea B)'!$A$7:$N$1687,9,FALSE)*H74)</f>
        <v>9266451.6129032262</v>
      </c>
      <c r="L74" s="135">
        <f>(VLOOKUP(E74,'3. Servicios TH  (línea B)'!$A$7:$N$1687,12,FALSE)*H74)</f>
        <v>8910412.9032258056</v>
      </c>
      <c r="M74" s="134">
        <f t="shared" si="1"/>
        <v>18176864.516129032</v>
      </c>
    </row>
    <row r="75" spans="1:13" ht="13" x14ac:dyDescent="0.35">
      <c r="A75" s="247"/>
      <c r="B75" s="246"/>
      <c r="C75" s="250"/>
      <c r="D75" s="252"/>
      <c r="E75" s="131" t="s">
        <v>1066</v>
      </c>
      <c r="F75" s="132" t="str">
        <f>VLOOKUP(TRIM(E75),'3. Servicios TH  (línea B)'!$A$8:$N$1615,5,FALSE)</f>
        <v>En sitio (instalaciones del contratista)</v>
      </c>
      <c r="G75" s="133" t="str">
        <f>VLOOKUP(TRIM(E75),'3. Servicios TH  (línea B)'!$A$7:$N$1615,6,FALSE)</f>
        <v>General</v>
      </c>
      <c r="H75" s="128">
        <v>1</v>
      </c>
      <c r="I75" s="134" t="str">
        <f>VLOOKUP(E75,'3. Servicios TH  (línea B)'!$A$7:$N$1615,8,FALSE)</f>
        <v>Jornada Única</v>
      </c>
      <c r="J75" s="134" t="str">
        <f>VLOOKUP(E75,'3. Servicios TH  (línea B)'!$A$7:$N$1615,7,FALSE)</f>
        <v>Mensual</v>
      </c>
      <c r="K75" s="135">
        <f>(VLOOKUP(E75,'3. Servicios TH  (línea B)'!$A$7:$N$1687,9,FALSE)*H75)</f>
        <v>8396580.6451612897</v>
      </c>
      <c r="L75" s="135">
        <f>(VLOOKUP(E75,'3. Servicios TH  (línea B)'!$A$7:$N$1687,12,FALSE)*H75)</f>
        <v>8251354.8387096776</v>
      </c>
      <c r="M75" s="134">
        <f t="shared" si="1"/>
        <v>16647935.483870968</v>
      </c>
    </row>
    <row r="76" spans="1:13" ht="13" x14ac:dyDescent="0.35">
      <c r="A76" s="247"/>
      <c r="B76" s="246"/>
      <c r="C76" s="250"/>
      <c r="D76" s="252"/>
      <c r="E76" s="131" t="s">
        <v>1070</v>
      </c>
      <c r="F76" s="132" t="str">
        <f>VLOOKUP(TRIM(E76),'3. Servicios TH  (línea B)'!$A$8:$N$1615,5,FALSE)</f>
        <v xml:space="preserve">En sitio (Instalaciones de la Entidad) </v>
      </c>
      <c r="G76" s="133" t="str">
        <f>VLOOKUP(TRIM(E76),'3. Servicios TH  (línea B)'!$A$7:$N$1615,6,FALSE)</f>
        <v>Grupo No.2</v>
      </c>
      <c r="H76" s="128">
        <v>1</v>
      </c>
      <c r="I76" s="134" t="str">
        <f>VLOOKUP(E76,'3. Servicios TH  (línea B)'!$A$7:$N$1615,8,FALSE)</f>
        <v>Jornada Única</v>
      </c>
      <c r="J76" s="134" t="str">
        <f>VLOOKUP(E76,'3. Servicios TH  (línea B)'!$A$7:$N$1615,7,FALSE)</f>
        <v>Mensual</v>
      </c>
      <c r="K76" s="135">
        <f>(VLOOKUP(E76,'3. Servicios TH  (línea B)'!$A$7:$N$1687,9,FALSE)*H76)</f>
        <v>8147858.064516129</v>
      </c>
      <c r="L76" s="135">
        <f>(VLOOKUP(E76,'3. Servicios TH  (línea B)'!$A$7:$N$1687,12,FALSE)*H76)</f>
        <v>8006941.935483871</v>
      </c>
      <c r="M76" s="134">
        <f t="shared" si="1"/>
        <v>16154800</v>
      </c>
    </row>
    <row r="77" spans="1:13" ht="13" x14ac:dyDescent="0.35">
      <c r="A77" s="247"/>
      <c r="B77" s="246"/>
      <c r="C77" s="250"/>
      <c r="D77" s="252"/>
      <c r="E77" s="131" t="s">
        <v>1074</v>
      </c>
      <c r="F77" s="132" t="str">
        <f>VLOOKUP(TRIM(E77),'3. Servicios TH  (línea B)'!$A$8:$N$1615,5,FALSE)</f>
        <v>En sitio (instalaciones de la Entidad)</v>
      </c>
      <c r="G77" s="133" t="str">
        <f>VLOOKUP(TRIM(E77),'3. Servicios TH  (línea B)'!$A$7:$N$1615,6,FALSE)</f>
        <v>Grupo No.3</v>
      </c>
      <c r="H77" s="128">
        <v>1</v>
      </c>
      <c r="I77" s="134" t="str">
        <f>VLOOKUP(E77,'3. Servicios TH  (línea B)'!$A$7:$N$1615,8,FALSE)</f>
        <v>Jornada Única</v>
      </c>
      <c r="J77" s="134" t="str">
        <f>VLOOKUP(E77,'3. Servicios TH  (línea B)'!$A$7:$N$1615,7,FALSE)</f>
        <v>Mensual</v>
      </c>
      <c r="K77" s="135">
        <f>(VLOOKUP(E77,'3. Servicios TH  (línea B)'!$A$7:$N$1687,9,FALSE)*H77)</f>
        <v>8667922.5806451607</v>
      </c>
      <c r="L77" s="135">
        <f>(VLOOKUP(E77,'3. Servicios TH  (línea B)'!$A$7:$N$1687,12,FALSE)*H77)</f>
        <v>8518012.9032258056</v>
      </c>
      <c r="M77" s="134"/>
    </row>
    <row r="78" spans="1:13" ht="13" x14ac:dyDescent="0.35">
      <c r="A78" s="247"/>
      <c r="B78" s="246"/>
      <c r="C78" s="250"/>
      <c r="D78" s="252"/>
      <c r="E78" s="131" t="s">
        <v>1078</v>
      </c>
      <c r="F78" s="132" t="str">
        <f>VLOOKUP(TRIM(E78),'3. Servicios TH  (línea B)'!$A$8:$N$1615,5,FALSE)</f>
        <v xml:space="preserve">En sitio (Instalaciones de la Entidad) </v>
      </c>
      <c r="G78" s="133" t="str">
        <f>VLOOKUP(TRIM(E78),'3. Servicios TH  (línea B)'!$A$7:$N$1615,6,FALSE)</f>
        <v>Grupo No.4</v>
      </c>
      <c r="H78" s="128">
        <v>1</v>
      </c>
      <c r="I78" s="134" t="str">
        <f>VLOOKUP(E78,'3. Servicios TH  (línea B)'!$A$7:$N$1615,8,FALSE)</f>
        <v>Jornada Única</v>
      </c>
      <c r="J78" s="134" t="str">
        <f>VLOOKUP(E78,'3. Servicios TH  (línea B)'!$A$7:$N$1615,7,FALSE)</f>
        <v>Mensual</v>
      </c>
      <c r="K78" s="135">
        <f>(VLOOKUP(E78,'3. Servicios TH  (línea B)'!$A$7:$N$1687,9,FALSE)*H78)</f>
        <v>9221200</v>
      </c>
      <c r="L78" s="135">
        <f>(VLOOKUP(E78,'3. Servicios TH  (línea B)'!$A$7:$N$1687,12,FALSE)*H78)</f>
        <v>9061716.1290322579</v>
      </c>
      <c r="M78" s="134"/>
    </row>
    <row r="79" spans="1:13" ht="13" x14ac:dyDescent="0.35">
      <c r="A79" s="247"/>
      <c r="B79" s="246"/>
      <c r="C79" s="251"/>
      <c r="D79" s="252"/>
      <c r="E79" s="131" t="s">
        <v>1082</v>
      </c>
      <c r="F79" s="132" t="str">
        <f>VLOOKUP(TRIM(E79),'3. Servicios TH  (línea B)'!$A$8:$N$1615,5,FALSE)</f>
        <v>En sitio (instalaciones de la Entidad)</v>
      </c>
      <c r="G79" s="133" t="str">
        <f>VLOOKUP(TRIM(E79),'3. Servicios TH  (línea B)'!$A$7:$N$1615,6,FALSE)</f>
        <v>Grupo No.5</v>
      </c>
      <c r="H79" s="128">
        <v>1</v>
      </c>
      <c r="I79" s="134" t="str">
        <f>VLOOKUP(E79,'3. Servicios TH  (línea B)'!$A$7:$N$1615,8,FALSE)</f>
        <v>Jornada Única</v>
      </c>
      <c r="J79" s="134" t="str">
        <f>VLOOKUP(E79,'3. Servicios TH  (línea B)'!$A$7:$N$1615,7,FALSE)</f>
        <v>Mensual</v>
      </c>
      <c r="K79" s="135">
        <f>(VLOOKUP(E79,'3. Servicios TH  (línea B)'!$A$7:$N$1687,9,FALSE)*H79)</f>
        <v>9809780.6451612897</v>
      </c>
      <c r="L79" s="135">
        <f>(VLOOKUP(E79,'3. Servicios TH  (línea B)'!$A$7:$N$1687,12,FALSE)*H79)</f>
        <v>9640129.0322580636</v>
      </c>
      <c r="M79" s="134">
        <f t="shared" si="1"/>
        <v>19449909.677419353</v>
      </c>
    </row>
    <row r="80" spans="1:13" ht="13" x14ac:dyDescent="0.35">
      <c r="A80" s="247"/>
      <c r="B80" s="246"/>
      <c r="C80" s="249" t="s">
        <v>1087</v>
      </c>
      <c r="D80" s="252" t="s">
        <v>60</v>
      </c>
      <c r="E80" s="131" t="s">
        <v>1086</v>
      </c>
      <c r="F80" s="132" t="str">
        <f>VLOOKUP(TRIM(E80),'3. Servicios TH  (línea B)'!$A$8:$N$1615,5,FALSE)</f>
        <v xml:space="preserve">En sitio (Instalaciones de la Entidad) </v>
      </c>
      <c r="G80" s="133" t="str">
        <f>VLOOKUP(TRIM(E80),'3. Servicios TH  (línea B)'!$A$7:$N$1615,6,FALSE)</f>
        <v>Grupo No.1</v>
      </c>
      <c r="H80" s="128">
        <v>1</v>
      </c>
      <c r="I80" s="134" t="str">
        <f>VLOOKUP(E80,'3. Servicios TH  (línea B)'!$A$7:$N$1615,8,FALSE)</f>
        <v>Jornada Única</v>
      </c>
      <c r="J80" s="134" t="str">
        <f>VLOOKUP(E80,'3. Servicios TH  (línea B)'!$A$7:$N$1615,7,FALSE)</f>
        <v>Mensual</v>
      </c>
      <c r="K80" s="135">
        <f>(VLOOKUP(E80,'3. Servicios TH  (línea B)'!$A$7:$N$1687,9,FALSE)*H80)</f>
        <v>6806890.3225806449</v>
      </c>
      <c r="L80" s="135">
        <f>(VLOOKUP(E80,'3. Servicios TH  (línea B)'!$A$7:$N$1687,12,FALSE)*H80)</f>
        <v>6545367.7419354841</v>
      </c>
      <c r="M80" s="134">
        <f t="shared" si="1"/>
        <v>13352258.064516129</v>
      </c>
    </row>
    <row r="81" spans="1:13" ht="13" x14ac:dyDescent="0.35">
      <c r="A81" s="247"/>
      <c r="B81" s="246"/>
      <c r="C81" s="250"/>
      <c r="D81" s="252"/>
      <c r="E81" s="131" t="s">
        <v>1091</v>
      </c>
      <c r="F81" s="132" t="str">
        <f>VLOOKUP(TRIM(E81),'3. Servicios TH  (línea B)'!$A$8:$N$1615,5,FALSE)</f>
        <v>En sitio (instalaciones del contratista)</v>
      </c>
      <c r="G81" s="133" t="str">
        <f>VLOOKUP(TRIM(E81),'3. Servicios TH  (línea B)'!$A$7:$N$1615,6,FALSE)</f>
        <v>General</v>
      </c>
      <c r="H81" s="128">
        <v>1</v>
      </c>
      <c r="I81" s="134" t="str">
        <f>VLOOKUP(E81,'3. Servicios TH  (línea B)'!$A$7:$N$1615,8,FALSE)</f>
        <v>Jornada Única</v>
      </c>
      <c r="J81" s="134" t="str">
        <f>VLOOKUP(E81,'3. Servicios TH  (línea B)'!$A$7:$N$1615,7,FALSE)</f>
        <v>Mensual</v>
      </c>
      <c r="K81" s="135">
        <f>(VLOOKUP(E81,'3. Servicios TH  (línea B)'!$A$7:$N$1687,9,FALSE)*H81)</f>
        <v>6339858.064516129</v>
      </c>
      <c r="L81" s="135">
        <f>(VLOOKUP(E81,'3. Servicios TH  (línea B)'!$A$7:$N$1687,12,FALSE)*H81)</f>
        <v>6230219.3548387093</v>
      </c>
      <c r="M81" s="134">
        <f t="shared" si="1"/>
        <v>12570077.419354837</v>
      </c>
    </row>
    <row r="82" spans="1:13" ht="13" x14ac:dyDescent="0.35">
      <c r="A82" s="247"/>
      <c r="B82" s="246"/>
      <c r="C82" s="250"/>
      <c r="D82" s="252"/>
      <c r="E82" s="131" t="s">
        <v>1095</v>
      </c>
      <c r="F82" s="132" t="str">
        <f>VLOOKUP(TRIM(E82),'3. Servicios TH  (línea B)'!$A$8:$N$1615,5,FALSE)</f>
        <v xml:space="preserve">En sitio (Instalaciones de la Entidad) </v>
      </c>
      <c r="G82" s="133" t="str">
        <f>VLOOKUP(TRIM(E82),'3. Servicios TH  (línea B)'!$A$7:$N$1615,6,FALSE)</f>
        <v>Grupo No.2</v>
      </c>
      <c r="H82" s="128">
        <v>1</v>
      </c>
      <c r="I82" s="134" t="str">
        <f>VLOOKUP(E82,'3. Servicios TH  (línea B)'!$A$7:$N$1615,8,FALSE)</f>
        <v>Jornada Única</v>
      </c>
      <c r="J82" s="134" t="str">
        <f>VLOOKUP(E82,'3. Servicios TH  (línea B)'!$A$7:$N$1615,7,FALSE)</f>
        <v>Mensual</v>
      </c>
      <c r="K82" s="135">
        <f>(VLOOKUP(E82,'3. Servicios TH  (línea B)'!$A$7:$N$1687,9,FALSE)*H82)</f>
        <v>5985161.2903225804</v>
      </c>
      <c r="L82" s="135">
        <f>(VLOOKUP(E82,'3. Servicios TH  (línea B)'!$A$7:$N$1687,12,FALSE)*H82)</f>
        <v>5881651.6129032252</v>
      </c>
      <c r="M82" s="134">
        <f t="shared" si="1"/>
        <v>11866812.903225806</v>
      </c>
    </row>
    <row r="83" spans="1:13" ht="13" x14ac:dyDescent="0.35">
      <c r="A83" s="247"/>
      <c r="B83" s="246"/>
      <c r="C83" s="250"/>
      <c r="D83" s="252"/>
      <c r="E83" s="131" t="s">
        <v>1099</v>
      </c>
      <c r="F83" s="132" t="str">
        <f>VLOOKUP(TRIM(E83),'3. Servicios TH  (línea B)'!$A$8:$N$1615,5,FALSE)</f>
        <v>En sitio (instalaciones de la Entidad)</v>
      </c>
      <c r="G83" s="133" t="str">
        <f>VLOOKUP(TRIM(E83),'3. Servicios TH  (línea B)'!$A$7:$N$1615,6,FALSE)</f>
        <v>Grupo No.3</v>
      </c>
      <c r="H83" s="128">
        <v>1</v>
      </c>
      <c r="I83" s="134" t="str">
        <f>VLOOKUP(E83,'3. Servicios TH  (línea B)'!$A$7:$N$1615,8,FALSE)</f>
        <v>Jornada Única</v>
      </c>
      <c r="J83" s="134" t="str">
        <f>VLOOKUP(E83,'3. Servicios TH  (línea B)'!$A$7:$N$1615,7,FALSE)</f>
        <v>Mensual</v>
      </c>
      <c r="K83" s="135">
        <f>(VLOOKUP(E83,'3. Servicios TH  (línea B)'!$A$7:$N$1687,9,FALSE)*H83)</f>
        <v>6367238.7096774196</v>
      </c>
      <c r="L83" s="135">
        <f>(VLOOKUP(E83,'3. Servicios TH  (línea B)'!$A$7:$N$1687,12,FALSE)*H83)</f>
        <v>6257109.6774193542</v>
      </c>
      <c r="M83" s="134"/>
    </row>
    <row r="84" spans="1:13" ht="13" x14ac:dyDescent="0.35">
      <c r="A84" s="247"/>
      <c r="B84" s="246"/>
      <c r="C84" s="250"/>
      <c r="D84" s="252"/>
      <c r="E84" s="131" t="s">
        <v>1103</v>
      </c>
      <c r="F84" s="132" t="str">
        <f>VLOOKUP(TRIM(E84),'3. Servicios TH  (línea B)'!$A$8:$N$1615,5,FALSE)</f>
        <v xml:space="preserve">En sitio (Instalaciones de la Entidad) </v>
      </c>
      <c r="G84" s="133" t="str">
        <f>VLOOKUP(TRIM(E84),'3. Servicios TH  (línea B)'!$A$7:$N$1615,6,FALSE)</f>
        <v>Grupo No.4</v>
      </c>
      <c r="H84" s="128">
        <v>1</v>
      </c>
      <c r="I84" s="134" t="str">
        <f>VLOOKUP(E84,'3. Servicios TH  (línea B)'!$A$7:$N$1615,8,FALSE)</f>
        <v>Jornada Única</v>
      </c>
      <c r="J84" s="134" t="str">
        <f>VLOOKUP(E84,'3. Servicios TH  (línea B)'!$A$7:$N$1615,7,FALSE)</f>
        <v>Mensual</v>
      </c>
      <c r="K84" s="135">
        <f>(VLOOKUP(E84,'3. Servicios TH  (línea B)'!$A$7:$N$1687,9,FALSE)*H84)</f>
        <v>6773703.2258064514</v>
      </c>
      <c r="L84" s="135">
        <f>(VLOOKUP(E84,'3. Servicios TH  (línea B)'!$A$7:$N$1687,12,FALSE)*H84)</f>
        <v>6656554.8387096776</v>
      </c>
      <c r="M84" s="134"/>
    </row>
    <row r="85" spans="1:13" ht="13" x14ac:dyDescent="0.35">
      <c r="A85" s="247"/>
      <c r="B85" s="246"/>
      <c r="C85" s="251"/>
      <c r="D85" s="226"/>
      <c r="E85" s="131" t="s">
        <v>1107</v>
      </c>
      <c r="F85" s="132" t="str">
        <f>VLOOKUP(TRIM(E85),'3. Servicios TH  (línea B)'!$A$8:$N$1615,5,FALSE)</f>
        <v>En sitio (instalaciones de la Entidad)</v>
      </c>
      <c r="G85" s="133" t="str">
        <f>VLOOKUP(TRIM(E85),'3. Servicios TH  (línea B)'!$A$7:$N$1615,6,FALSE)</f>
        <v>Grupo No.5</v>
      </c>
      <c r="H85" s="128">
        <v>1</v>
      </c>
      <c r="I85" s="134" t="str">
        <f>VLOOKUP(E85,'3. Servicios TH  (línea B)'!$A$7:$N$1615,8,FALSE)</f>
        <v>Jornada Única</v>
      </c>
      <c r="J85" s="134" t="str">
        <f>VLOOKUP(E85,'3. Servicios TH  (línea B)'!$A$7:$N$1615,7,FALSE)</f>
        <v>Mensual</v>
      </c>
      <c r="K85" s="135">
        <f>(VLOOKUP(E85,'3. Servicios TH  (línea B)'!$A$7:$N$1687,9,FALSE)*H85)</f>
        <v>7206051.6129032252</v>
      </c>
      <c r="L85" s="135">
        <f>(VLOOKUP(E85,'3. Servicios TH  (línea B)'!$A$7:$N$1687,12,FALSE)*H85)</f>
        <v>7081419.3548387093</v>
      </c>
      <c r="M85" s="134">
        <f t="shared" si="1"/>
        <v>14287470.967741935</v>
      </c>
    </row>
    <row r="86" spans="1:13" ht="13" x14ac:dyDescent="0.35">
      <c r="A86" s="247"/>
      <c r="B86" s="268"/>
      <c r="C86" s="249" t="s">
        <v>1112</v>
      </c>
      <c r="D86" s="252" t="s">
        <v>60</v>
      </c>
      <c r="E86" s="131" t="s">
        <v>1111</v>
      </c>
      <c r="F86" s="132" t="str">
        <f>VLOOKUP(TRIM(E86),'3. Servicios TH  (línea B)'!$A$8:$N$1615,5,FALSE)</f>
        <v xml:space="preserve">En sitio (Instalaciones de la Entidad) </v>
      </c>
      <c r="G86" s="133" t="str">
        <f>VLOOKUP(TRIM(E86),'3. Servicios TH  (línea B)'!$A$7:$N$1615,6,FALSE)</f>
        <v>Grupo No.1</v>
      </c>
      <c r="H86" s="128">
        <v>1</v>
      </c>
      <c r="I86" s="134" t="str">
        <f>VLOOKUP(E86,'3. Servicios TH  (línea B)'!$A$7:$N$1615,8,FALSE)</f>
        <v>Jornada Única</v>
      </c>
      <c r="J86" s="134" t="str">
        <f>VLOOKUP(E86,'3. Servicios TH  (línea B)'!$A$7:$N$1615,7,FALSE)</f>
        <v>Mensual</v>
      </c>
      <c r="K86" s="135">
        <f>(VLOOKUP(E86,'3. Servicios TH  (línea B)'!$A$7:$N$1687,9,FALSE)*H86)</f>
        <v>6806890.3225806449</v>
      </c>
      <c r="L86" s="135">
        <f>(VLOOKUP(E86,'3. Servicios TH  (línea B)'!$A$7:$N$1687,12,FALSE)*H86)</f>
        <v>6545367.7419354841</v>
      </c>
      <c r="M86" s="134">
        <f t="shared" si="1"/>
        <v>13352258.064516129</v>
      </c>
    </row>
    <row r="87" spans="1:13" ht="13" x14ac:dyDescent="0.35">
      <c r="A87" s="247"/>
      <c r="B87" s="268"/>
      <c r="C87" s="250"/>
      <c r="D87" s="252"/>
      <c r="E87" s="131" t="s">
        <v>1116</v>
      </c>
      <c r="F87" s="132" t="str">
        <f>VLOOKUP(TRIM(E87),'3. Servicios TH  (línea B)'!$A$8:$N$1615,5,FALSE)</f>
        <v>En sitio (instalaciones del contratista)</v>
      </c>
      <c r="G87" s="133" t="str">
        <f>VLOOKUP(TRIM(E87),'3. Servicios TH  (línea B)'!$A$7:$N$1615,6,FALSE)</f>
        <v>General</v>
      </c>
      <c r="H87" s="128">
        <v>1</v>
      </c>
      <c r="I87" s="134" t="str">
        <f>VLOOKUP(E87,'3. Servicios TH  (línea B)'!$A$7:$N$1615,8,FALSE)</f>
        <v>Jornada Única</v>
      </c>
      <c r="J87" s="134" t="str">
        <f>VLOOKUP(E87,'3. Servicios TH  (línea B)'!$A$7:$N$1615,7,FALSE)</f>
        <v>Mensual</v>
      </c>
      <c r="K87" s="135">
        <f>(VLOOKUP(E87,'3. Servicios TH  (línea B)'!$A$7:$N$1687,9,FALSE)*H87)</f>
        <v>6339909.6774193542</v>
      </c>
      <c r="L87" s="135">
        <f>(VLOOKUP(E87,'3. Servicios TH  (línea B)'!$A$7:$N$1687,12,FALSE)*H87)</f>
        <v>6230258.064516129</v>
      </c>
      <c r="M87" s="134">
        <f t="shared" si="1"/>
        <v>12570167.741935484</v>
      </c>
    </row>
    <row r="88" spans="1:13" ht="13" x14ac:dyDescent="0.35">
      <c r="A88" s="247"/>
      <c r="B88" s="268"/>
      <c r="C88" s="250"/>
      <c r="D88" s="252"/>
      <c r="E88" s="131" t="s">
        <v>1120</v>
      </c>
      <c r="F88" s="132" t="str">
        <f>VLOOKUP(TRIM(E88),'3. Servicios TH  (línea B)'!$A$8:$N$1615,5,FALSE)</f>
        <v xml:space="preserve">En sitio (Instalaciones de la Entidad) </v>
      </c>
      <c r="G88" s="133" t="str">
        <f>VLOOKUP(TRIM(E88),'3. Servicios TH  (línea B)'!$A$7:$N$1615,6,FALSE)</f>
        <v>Grupo No.2</v>
      </c>
      <c r="H88" s="128">
        <v>1</v>
      </c>
      <c r="I88" s="134" t="str">
        <f>VLOOKUP(E88,'3. Servicios TH  (línea B)'!$A$7:$N$1615,8,FALSE)</f>
        <v>Jornada Única</v>
      </c>
      <c r="J88" s="134" t="str">
        <f>VLOOKUP(E88,'3. Servicios TH  (línea B)'!$A$7:$N$1615,7,FALSE)</f>
        <v>Mensual</v>
      </c>
      <c r="K88" s="135">
        <f>(VLOOKUP(E88,'3. Servicios TH  (línea B)'!$A$7:$N$1687,9,FALSE)*H88)</f>
        <v>5985212.9032258065</v>
      </c>
      <c r="L88" s="135">
        <f>(VLOOKUP(E88,'3. Servicios TH  (línea B)'!$A$7:$N$1687,12,FALSE)*H88)</f>
        <v>5881703.2258064514</v>
      </c>
      <c r="M88" s="134">
        <f t="shared" si="1"/>
        <v>11866916.129032258</v>
      </c>
    </row>
    <row r="89" spans="1:13" ht="13" x14ac:dyDescent="0.35">
      <c r="A89" s="247"/>
      <c r="B89" s="268"/>
      <c r="C89" s="250"/>
      <c r="D89" s="252"/>
      <c r="E89" s="131" t="s">
        <v>1124</v>
      </c>
      <c r="F89" s="132" t="str">
        <f>VLOOKUP(TRIM(E89),'3. Servicios TH  (línea B)'!$A$8:$N$1615,5,FALSE)</f>
        <v>En sitio (instalaciones de la Entidad)</v>
      </c>
      <c r="G89" s="133" t="str">
        <f>VLOOKUP(TRIM(E89),'3. Servicios TH  (línea B)'!$A$7:$N$1615,6,FALSE)</f>
        <v>Grupo No.3</v>
      </c>
      <c r="H89" s="128">
        <v>1</v>
      </c>
      <c r="I89" s="134" t="str">
        <f>VLOOKUP(E89,'3. Servicios TH  (línea B)'!$A$7:$N$1615,8,FALSE)</f>
        <v>Jornada Única</v>
      </c>
      <c r="J89" s="134" t="str">
        <f>VLOOKUP(E89,'3. Servicios TH  (línea B)'!$A$7:$N$1615,7,FALSE)</f>
        <v>Mensual</v>
      </c>
      <c r="K89" s="135">
        <f>(VLOOKUP(E89,'3. Servicios TH  (línea B)'!$A$7:$N$1687,9,FALSE)*H89)</f>
        <v>6367251.6129032252</v>
      </c>
      <c r="L89" s="135">
        <f>(VLOOKUP(E89,'3. Servicios TH  (línea B)'!$A$7:$N$1687,12,FALSE)*H89)</f>
        <v>6257122.5806451607</v>
      </c>
      <c r="M89" s="134"/>
    </row>
    <row r="90" spans="1:13" ht="13" x14ac:dyDescent="0.35">
      <c r="A90" s="247"/>
      <c r="B90" s="268"/>
      <c r="C90" s="250"/>
      <c r="D90" s="252"/>
      <c r="E90" s="131" t="s">
        <v>1128</v>
      </c>
      <c r="F90" s="132" t="str">
        <f>VLOOKUP(TRIM(E90),'3. Servicios TH  (línea B)'!$A$8:$N$1615,5,FALSE)</f>
        <v xml:space="preserve">En sitio (Instalaciones de la Entidad) </v>
      </c>
      <c r="G90" s="133" t="str">
        <f>VLOOKUP(TRIM(E90),'3. Servicios TH  (línea B)'!$A$7:$N$1615,6,FALSE)</f>
        <v>Grupo No.4</v>
      </c>
      <c r="H90" s="128">
        <v>1</v>
      </c>
      <c r="I90" s="134" t="str">
        <f>VLOOKUP(E90,'3. Servicios TH  (línea B)'!$A$7:$N$1615,8,FALSE)</f>
        <v>Jornada Única</v>
      </c>
      <c r="J90" s="134" t="str">
        <f>VLOOKUP(E90,'3. Servicios TH  (línea B)'!$A$7:$N$1615,7,FALSE)</f>
        <v>Mensual</v>
      </c>
      <c r="K90" s="135">
        <f>(VLOOKUP(E90,'3. Servicios TH  (línea B)'!$A$7:$N$1687,9,FALSE)*H90)</f>
        <v>6773664.5161290318</v>
      </c>
      <c r="L90" s="135">
        <f>(VLOOKUP(E90,'3. Servicios TH  (línea B)'!$A$7:$N$1687,12,FALSE)*H90)</f>
        <v>6656516.1290322579</v>
      </c>
      <c r="M90" s="134"/>
    </row>
    <row r="91" spans="1:13" ht="13" x14ac:dyDescent="0.35">
      <c r="A91" s="247"/>
      <c r="B91" s="268"/>
      <c r="C91" s="251"/>
      <c r="D91" s="252"/>
      <c r="E91" s="131" t="s">
        <v>1132</v>
      </c>
      <c r="F91" s="132" t="str">
        <f>VLOOKUP(TRIM(E91),'3. Servicios TH  (línea B)'!$A$8:$N$1615,5,FALSE)</f>
        <v>En sitio (instalaciones de la Entidad)</v>
      </c>
      <c r="G91" s="133" t="str">
        <f>VLOOKUP(TRIM(E91),'3. Servicios TH  (línea B)'!$A$7:$N$1615,6,FALSE)</f>
        <v>Grupo No.5</v>
      </c>
      <c r="H91" s="128">
        <v>1</v>
      </c>
      <c r="I91" s="134" t="str">
        <f>VLOOKUP(E91,'3. Servicios TH  (línea B)'!$A$7:$N$1615,8,FALSE)</f>
        <v>Jornada Única</v>
      </c>
      <c r="J91" s="134" t="str">
        <f>VLOOKUP(E91,'3. Servicios TH  (línea B)'!$A$7:$N$1615,7,FALSE)</f>
        <v>Mensual</v>
      </c>
      <c r="K91" s="135">
        <f>(VLOOKUP(E91,'3. Servicios TH  (línea B)'!$A$7:$N$1687,9,FALSE)*H91)</f>
        <v>7206012.9032258065</v>
      </c>
      <c r="L91" s="135">
        <f>(VLOOKUP(E91,'3. Servicios TH  (línea B)'!$A$7:$N$1687,12,FALSE)*H91)</f>
        <v>7081380.6451612897</v>
      </c>
      <c r="M91" s="134"/>
    </row>
    <row r="92" spans="1:13" ht="13" x14ac:dyDescent="0.35">
      <c r="A92" s="247"/>
      <c r="B92" s="268"/>
      <c r="C92" s="249" t="s">
        <v>1813</v>
      </c>
      <c r="D92" s="228" t="s">
        <v>60</v>
      </c>
      <c r="E92" s="131" t="s">
        <v>1812</v>
      </c>
      <c r="F92" s="132" t="str">
        <f>VLOOKUP(TRIM(E92),'3. Servicios TH  (línea B)'!$A$8:$N$1687,5,FALSE)</f>
        <v xml:space="preserve">En sitio (Instalaciones de la Entidad) </v>
      </c>
      <c r="G92" s="133" t="str">
        <f>VLOOKUP(TRIM(E92),'3. Servicios TH  (línea B)'!$A$7:$N$1687,6,FALSE)</f>
        <v>Grupo No.1</v>
      </c>
      <c r="H92" s="128">
        <v>1</v>
      </c>
      <c r="I92" s="134" t="str">
        <f>VLOOKUP(E92,'3. Servicios TH  (línea B)'!$A$7:$N$1687,8,FALSE)</f>
        <v>Jornada Única</v>
      </c>
      <c r="J92" s="134" t="str">
        <f>VLOOKUP(E92,'3. Servicios TH  (línea B)'!$A$7:$N$1687,7,FALSE)</f>
        <v>Mensual</v>
      </c>
      <c r="K92" s="135">
        <f>(VLOOKUP(E92,'3. Servicios TH  (línea B)'!$A$7:$N$1687,9,FALSE)*H92)</f>
        <v>9266451.6129032262</v>
      </c>
      <c r="L92" s="135">
        <f>(VLOOKUP(E92,'3. Servicios TH  (línea B)'!$A$7:$N$1687,12,FALSE)*H92)</f>
        <v>8910412.9032258056</v>
      </c>
      <c r="M92" s="134"/>
    </row>
    <row r="93" spans="1:13" ht="13" x14ac:dyDescent="0.35">
      <c r="A93" s="247"/>
      <c r="B93" s="268"/>
      <c r="C93" s="250"/>
      <c r="D93" s="252"/>
      <c r="E93" s="131" t="s">
        <v>1817</v>
      </c>
      <c r="F93" s="132" t="str">
        <f>VLOOKUP(TRIM(E93),'3. Servicios TH  (línea B)'!$A$8:$N$1687,5,FALSE)</f>
        <v>En sitio (instalaciones del contratista)</v>
      </c>
      <c r="G93" s="133" t="str">
        <f>VLOOKUP(TRIM(E93),'3. Servicios TH  (línea B)'!$A$7:$N$1687,6,FALSE)</f>
        <v>General</v>
      </c>
      <c r="H93" s="128">
        <v>1</v>
      </c>
      <c r="I93" s="134" t="str">
        <f>VLOOKUP(E93,'3. Servicios TH  (línea B)'!$A$7:$N$1687,8,FALSE)</f>
        <v>Jornada Única</v>
      </c>
      <c r="J93" s="134" t="str">
        <f>VLOOKUP(E93,'3. Servicios TH  (línea B)'!$A$7:$N$1687,7,FALSE)</f>
        <v>Mensual</v>
      </c>
      <c r="K93" s="135">
        <f>(VLOOKUP(E93,'3. Servicios TH  (línea B)'!$A$7:$N$1687,9,FALSE)*H93)</f>
        <v>8310593.5483870963</v>
      </c>
      <c r="L93" s="135">
        <f>(VLOOKUP(E93,'3. Servicios TH  (línea B)'!$A$7:$N$1687,12,FALSE)*H93)</f>
        <v>8166851.6129032252</v>
      </c>
      <c r="M93" s="134"/>
    </row>
    <row r="94" spans="1:13" ht="13" x14ac:dyDescent="0.35">
      <c r="A94" s="247"/>
      <c r="B94" s="268"/>
      <c r="C94" s="250"/>
      <c r="D94" s="252"/>
      <c r="E94" s="131" t="s">
        <v>1821</v>
      </c>
      <c r="F94" s="132" t="str">
        <f>VLOOKUP(TRIM(E94),'3. Servicios TH  (línea B)'!$A$8:$N$1687,5,FALSE)</f>
        <v xml:space="preserve">En sitio (Instalaciones de la Entidad) </v>
      </c>
      <c r="G94" s="133" t="str">
        <f>VLOOKUP(TRIM(E94),'3. Servicios TH  (línea B)'!$A$7:$N$1687,6,FALSE)</f>
        <v>Grupo No.2</v>
      </c>
      <c r="H94" s="128">
        <v>1</v>
      </c>
      <c r="I94" s="134" t="str">
        <f>VLOOKUP(E94,'3. Servicios TH  (línea B)'!$A$7:$N$1687,8,FALSE)</f>
        <v>Jornada Única</v>
      </c>
      <c r="J94" s="134" t="str">
        <f>VLOOKUP(E94,'3. Servicios TH  (línea B)'!$A$7:$N$1687,7,FALSE)</f>
        <v>Mensual</v>
      </c>
      <c r="K94" s="135">
        <f>(VLOOKUP(E94,'3. Servicios TH  (línea B)'!$A$7:$N$1687,9,FALSE)*H94)</f>
        <v>8147870.9677419355</v>
      </c>
      <c r="L94" s="135">
        <f>(VLOOKUP(E94,'3. Servicios TH  (línea B)'!$A$7:$N$1687,12,FALSE)*H94)</f>
        <v>8006941.935483871</v>
      </c>
      <c r="M94" s="134"/>
    </row>
    <row r="95" spans="1:13" ht="13" x14ac:dyDescent="0.35">
      <c r="A95" s="247"/>
      <c r="B95" s="268"/>
      <c r="C95" s="250"/>
      <c r="D95" s="252"/>
      <c r="E95" s="131" t="s">
        <v>1825</v>
      </c>
      <c r="F95" s="132" t="str">
        <f>VLOOKUP(TRIM(E95),'3. Servicios TH  (línea B)'!$A$8:$N$1687,5,FALSE)</f>
        <v>En sitio (instalaciones de la Entidad)</v>
      </c>
      <c r="G95" s="133" t="str">
        <f>VLOOKUP(TRIM(E95),'3. Servicios TH  (línea B)'!$A$7:$N$1687,6,FALSE)</f>
        <v>Grupo No.3</v>
      </c>
      <c r="H95" s="128">
        <v>1</v>
      </c>
      <c r="I95" s="134" t="str">
        <f>VLOOKUP(E95,'3. Servicios TH  (línea B)'!$A$7:$N$1687,8,FALSE)</f>
        <v>Jornada Única</v>
      </c>
      <c r="J95" s="134" t="str">
        <f>VLOOKUP(E95,'3. Servicios TH  (línea B)'!$A$7:$N$1687,7,FALSE)</f>
        <v>Mensual</v>
      </c>
      <c r="K95" s="135">
        <f>(VLOOKUP(E95,'3. Servicios TH  (línea B)'!$A$7:$N$1687,9,FALSE)*H95)</f>
        <v>8667922.5806451607</v>
      </c>
      <c r="L95" s="135">
        <f>(VLOOKUP(E95,'3. Servicios TH  (línea B)'!$A$7:$N$1687,12,FALSE)*H95)</f>
        <v>8518012.9032258056</v>
      </c>
      <c r="M95" s="134"/>
    </row>
    <row r="96" spans="1:13" ht="13" x14ac:dyDescent="0.35">
      <c r="A96" s="247"/>
      <c r="B96" s="268"/>
      <c r="C96" s="250"/>
      <c r="D96" s="252"/>
      <c r="E96" s="131" t="s">
        <v>1829</v>
      </c>
      <c r="F96" s="132" t="str">
        <f>VLOOKUP(TRIM(E96),'3. Servicios TH  (línea B)'!$A$8:$N$1687,5,FALSE)</f>
        <v xml:space="preserve">En sitio (Instalaciones de la Entidad) </v>
      </c>
      <c r="G96" s="133" t="str">
        <f>VLOOKUP(TRIM(E96),'3. Servicios TH  (línea B)'!$A$7:$N$1687,6,FALSE)</f>
        <v>Grupo No.4</v>
      </c>
      <c r="H96" s="128">
        <v>1</v>
      </c>
      <c r="I96" s="134" t="str">
        <f>VLOOKUP(E96,'3. Servicios TH  (línea B)'!$A$7:$N$1687,8,FALSE)</f>
        <v>Jornada Única</v>
      </c>
      <c r="J96" s="134" t="str">
        <f>VLOOKUP(E96,'3. Servicios TH  (línea B)'!$A$7:$N$1687,7,FALSE)</f>
        <v>Mensual</v>
      </c>
      <c r="K96" s="135">
        <f>(VLOOKUP(E96,'3. Servicios TH  (línea B)'!$A$7:$N$1687,9,FALSE)*H96)</f>
        <v>9221200</v>
      </c>
      <c r="L96" s="135">
        <f>(VLOOKUP(E96,'3. Servicios TH  (línea B)'!$A$7:$N$1687,12,FALSE)*H96)</f>
        <v>9061716.1290322579</v>
      </c>
      <c r="M96" s="134"/>
    </row>
    <row r="97" spans="1:13" ht="13" x14ac:dyDescent="0.35">
      <c r="A97" s="247"/>
      <c r="B97" s="268"/>
      <c r="C97" s="251"/>
      <c r="D97" s="252"/>
      <c r="E97" s="131" t="s">
        <v>1833</v>
      </c>
      <c r="F97" s="132" t="str">
        <f>VLOOKUP(TRIM(E97),'3. Servicios TH  (línea B)'!$A$8:$N$1687,5,FALSE)</f>
        <v>En sitio (instalaciones de la Entidad)</v>
      </c>
      <c r="G97" s="133" t="str">
        <f>VLOOKUP(TRIM(E97),'3. Servicios TH  (línea B)'!$A$7:$N$1687,6,FALSE)</f>
        <v>Grupo No.5</v>
      </c>
      <c r="H97" s="128">
        <v>1</v>
      </c>
      <c r="I97" s="134" t="str">
        <f>VLOOKUP(E97,'3. Servicios TH  (línea B)'!$A$7:$N$1687,8,FALSE)</f>
        <v>Jornada Única</v>
      </c>
      <c r="J97" s="134" t="str">
        <f>VLOOKUP(E97,'3. Servicios TH  (línea B)'!$A$7:$N$1687,7,FALSE)</f>
        <v>Mensual</v>
      </c>
      <c r="K97" s="135">
        <f>(VLOOKUP(E97,'3. Servicios TH  (línea B)'!$A$7:$N$1687,9,FALSE)*H97)</f>
        <v>9809793.5483870972</v>
      </c>
      <c r="L97" s="135">
        <f>(VLOOKUP(E97,'3. Servicios TH  (línea B)'!$A$7:$N$1687,12,FALSE)*H97)</f>
        <v>9640141.935483871</v>
      </c>
      <c r="M97" s="134"/>
    </row>
    <row r="98" spans="1:13" ht="13" x14ac:dyDescent="0.35">
      <c r="A98" s="247"/>
      <c r="B98" s="246"/>
      <c r="C98" s="229" t="s">
        <v>1714</v>
      </c>
      <c r="D98" s="226" t="s">
        <v>60</v>
      </c>
      <c r="E98" s="131" t="s">
        <v>1713</v>
      </c>
      <c r="F98" s="132" t="str">
        <f>VLOOKUP(TRIM(E98),'3. Servicios TH  (línea B)'!$A$8:$N$1615,5,FALSE)</f>
        <v xml:space="preserve">En sitio (Instalaciones de la Entidad) </v>
      </c>
      <c r="G98" s="133" t="str">
        <f>VLOOKUP(TRIM(E98),'3. Servicios TH  (línea B)'!$A$7:$N$1615,6,FALSE)</f>
        <v>Grupo No.1</v>
      </c>
      <c r="H98" s="128">
        <v>1</v>
      </c>
      <c r="I98" s="134" t="str">
        <f>VLOOKUP(E98,'3. Servicios TH  (línea B)'!$A$7:$N$1615,8,FALSE)</f>
        <v>Jornada Única</v>
      </c>
      <c r="J98" s="134" t="str">
        <f>VLOOKUP(E98,'3. Servicios TH  (línea B)'!$A$7:$N$1615,7,FALSE)</f>
        <v>Mensual</v>
      </c>
      <c r="K98" s="135">
        <f>(VLOOKUP(E98,'3. Servicios TH  (línea B)'!$A$7:$N$1687,9,FALSE)*H98)</f>
        <v>15576219.354838708</v>
      </c>
      <c r="L98" s="135">
        <f>(VLOOKUP(E98,'3. Servicios TH  (línea B)'!$A$7:$N$1687,12,FALSE)*H98)</f>
        <v>14977729.032258064</v>
      </c>
      <c r="M98" s="134"/>
    </row>
    <row r="99" spans="1:13" ht="13" x14ac:dyDescent="0.35">
      <c r="A99" s="247"/>
      <c r="B99" s="246"/>
      <c r="C99" s="230"/>
      <c r="D99" s="227"/>
      <c r="E99" s="131" t="s">
        <v>1718</v>
      </c>
      <c r="F99" s="132" t="str">
        <f>VLOOKUP(TRIM(E99),'3. Servicios TH  (línea B)'!$A$8:$N$1615,5,FALSE)</f>
        <v>En sitio (instalaciones del contratista)</v>
      </c>
      <c r="G99" s="133" t="str">
        <f>VLOOKUP(TRIM(E99),'3. Servicios TH  (línea B)'!$A$7:$N$1615,6,FALSE)</f>
        <v>General</v>
      </c>
      <c r="H99" s="128">
        <v>1</v>
      </c>
      <c r="I99" s="134" t="str">
        <f>VLOOKUP(E99,'3. Servicios TH  (línea B)'!$A$7:$N$1615,8,FALSE)</f>
        <v>Jornada Única</v>
      </c>
      <c r="J99" s="134" t="str">
        <f>VLOOKUP(E99,'3. Servicios TH  (línea B)'!$A$7:$N$1615,7,FALSE)</f>
        <v>Mensual</v>
      </c>
      <c r="K99" s="135">
        <f>(VLOOKUP(E99,'3. Servicios TH  (línea B)'!$A$7:$N$1687,9,FALSE)*H99)</f>
        <v>13592593.548387097</v>
      </c>
      <c r="L99" s="135">
        <f>(VLOOKUP(E99,'3. Servicios TH  (línea B)'!$A$7:$N$1687,12,FALSE)*H99)</f>
        <v>13357509.677419355</v>
      </c>
      <c r="M99" s="134"/>
    </row>
    <row r="100" spans="1:13" ht="13" x14ac:dyDescent="0.35">
      <c r="A100" s="247"/>
      <c r="B100" s="246"/>
      <c r="C100" s="230"/>
      <c r="D100" s="227"/>
      <c r="E100" s="131" t="s">
        <v>1722</v>
      </c>
      <c r="F100" s="132" t="str">
        <f>VLOOKUP(TRIM(E100),'3. Servicios TH  (línea B)'!$A$8:$N$1615,5,FALSE)</f>
        <v xml:space="preserve">En sitio (Instalaciones de la Entidad) </v>
      </c>
      <c r="G100" s="133" t="str">
        <f>VLOOKUP(TRIM(E100),'3. Servicios TH  (línea B)'!$A$7:$N$1615,6,FALSE)</f>
        <v>Grupo No.2</v>
      </c>
      <c r="H100" s="128">
        <v>1</v>
      </c>
      <c r="I100" s="134" t="str">
        <f>VLOOKUP(E100,'3. Servicios TH  (línea B)'!$A$7:$N$1615,8,FALSE)</f>
        <v>Jornada Única</v>
      </c>
      <c r="J100" s="134" t="str">
        <f>VLOOKUP(E100,'3. Servicios TH  (línea B)'!$A$7:$N$1615,7,FALSE)</f>
        <v>Mensual</v>
      </c>
      <c r="K100" s="135">
        <f>(VLOOKUP(E100,'3. Servicios TH  (línea B)'!$A$7:$N$1687,9,FALSE)*H100)</f>
        <v>13695922.580645161</v>
      </c>
      <c r="L100" s="135">
        <f>(VLOOKUP(E100,'3. Servicios TH  (línea B)'!$A$7:$N$1687,12,FALSE)*H100)</f>
        <v>13459045.161290321</v>
      </c>
      <c r="M100" s="134"/>
    </row>
    <row r="101" spans="1:13" ht="13" x14ac:dyDescent="0.35">
      <c r="A101" s="247"/>
      <c r="B101" s="246"/>
      <c r="C101" s="230"/>
      <c r="D101" s="227"/>
      <c r="E101" s="131" t="s">
        <v>1726</v>
      </c>
      <c r="F101" s="132" t="str">
        <f>VLOOKUP(TRIM(E101),'3. Servicios TH  (línea B)'!$A$8:$N$1615,5,FALSE)</f>
        <v>En sitio (instalaciones de la Entidad)</v>
      </c>
      <c r="G101" s="133" t="str">
        <f>VLOOKUP(TRIM(E101),'3. Servicios TH  (línea B)'!$A$7:$N$1615,6,FALSE)</f>
        <v>Grupo No.3</v>
      </c>
      <c r="H101" s="128">
        <v>1</v>
      </c>
      <c r="I101" s="134" t="str">
        <f>VLOOKUP(E101,'3. Servicios TH  (línea B)'!$A$7:$N$1615,8,FALSE)</f>
        <v>Jornada Única</v>
      </c>
      <c r="J101" s="134" t="str">
        <f>VLOOKUP(E101,'3. Servicios TH  (línea B)'!$A$7:$N$1615,7,FALSE)</f>
        <v>Mensual</v>
      </c>
      <c r="K101" s="135">
        <f>(VLOOKUP(E101,'3. Servicios TH  (línea B)'!$A$7:$N$1687,9,FALSE)*H101)</f>
        <v>14570141.935483871</v>
      </c>
      <c r="L101" s="135">
        <f>(VLOOKUP(E101,'3. Servicios TH  (línea B)'!$A$7:$N$1687,12,FALSE)*H101)</f>
        <v>14318141.935483871</v>
      </c>
      <c r="M101" s="134"/>
    </row>
    <row r="102" spans="1:13" ht="13" x14ac:dyDescent="0.35">
      <c r="A102" s="247"/>
      <c r="B102" s="246"/>
      <c r="C102" s="230"/>
      <c r="D102" s="227"/>
      <c r="E102" s="131" t="s">
        <v>1730</v>
      </c>
      <c r="F102" s="132" t="str">
        <f>VLOOKUP(TRIM(E102),'3. Servicios TH  (línea B)'!$A$8:$N$1615,5,FALSE)</f>
        <v xml:space="preserve">En sitio (Instalaciones de la Entidad) </v>
      </c>
      <c r="G102" s="133" t="str">
        <f>VLOOKUP(TRIM(E102),'3. Servicios TH  (línea B)'!$A$7:$N$1615,6,FALSE)</f>
        <v>Grupo No.4</v>
      </c>
      <c r="H102" s="128">
        <v>1</v>
      </c>
      <c r="I102" s="134" t="str">
        <f>VLOOKUP(E102,'3. Servicios TH  (línea B)'!$A$7:$N$1615,8,FALSE)</f>
        <v>Jornada Única</v>
      </c>
      <c r="J102" s="134" t="str">
        <f>VLOOKUP(E102,'3. Servicios TH  (línea B)'!$A$7:$N$1615,7,FALSE)</f>
        <v>Mensual</v>
      </c>
      <c r="K102" s="135">
        <f>(VLOOKUP(E102,'3. Servicios TH  (línea B)'!$A$7:$N$1687,9,FALSE)*H102)</f>
        <v>15500154.838709677</v>
      </c>
      <c r="L102" s="135">
        <f>(VLOOKUP(E102,'3. Servicios TH  (línea B)'!$A$7:$N$1687,12,FALSE)*H102)</f>
        <v>15232064.516129032</v>
      </c>
      <c r="M102" s="134"/>
    </row>
    <row r="103" spans="1:13" ht="13" x14ac:dyDescent="0.35">
      <c r="A103" s="247"/>
      <c r="B103" s="246"/>
      <c r="C103" s="231"/>
      <c r="D103" s="228"/>
      <c r="E103" s="131" t="s">
        <v>1734</v>
      </c>
      <c r="F103" s="132" t="str">
        <f>VLOOKUP(TRIM(E103),'3. Servicios TH  (línea B)'!$A$8:$N$1615,5,FALSE)</f>
        <v>En sitio (instalaciones de la Entidad)</v>
      </c>
      <c r="G103" s="133" t="str">
        <f>VLOOKUP(TRIM(E103),'3. Servicios TH  (línea B)'!$A$7:$N$1615,6,FALSE)</f>
        <v>Grupo No.5</v>
      </c>
      <c r="H103" s="128">
        <v>1</v>
      </c>
      <c r="I103" s="134" t="str">
        <f>VLOOKUP(E103,'3. Servicios TH  (línea B)'!$A$7:$N$1615,8,FALSE)</f>
        <v>Jornada Única</v>
      </c>
      <c r="J103" s="134" t="str">
        <f>VLOOKUP(E103,'3. Servicios TH  (línea B)'!$A$7:$N$1615,7,FALSE)</f>
        <v>Mensual</v>
      </c>
      <c r="K103" s="135">
        <f>(VLOOKUP(E103,'3. Servicios TH  (línea B)'!$A$7:$N$1687,9,FALSE)*H103)</f>
        <v>16489509.677419355</v>
      </c>
      <c r="L103" s="135">
        <f>(VLOOKUP(E103,'3. Servicios TH  (línea B)'!$A$7:$N$1687,12,FALSE)*H103)</f>
        <v>16204309.677419355</v>
      </c>
      <c r="M103" s="134">
        <f t="shared" si="1"/>
        <v>32693819.35483871</v>
      </c>
    </row>
    <row r="104" spans="1:13" ht="19.5" customHeight="1" x14ac:dyDescent="0.35">
      <c r="A104" s="247"/>
      <c r="B104" s="246" t="s">
        <v>1137</v>
      </c>
      <c r="C104" s="249" t="s">
        <v>1138</v>
      </c>
      <c r="D104" s="252" t="s">
        <v>60</v>
      </c>
      <c r="E104" s="131" t="s">
        <v>1136</v>
      </c>
      <c r="F104" s="132" t="str">
        <f>VLOOKUP(TRIM(E104),'3. Servicios TH  (línea B)'!$A$8:$N$1615,5,FALSE)</f>
        <v xml:space="preserve">En sitio (Instalaciones de la Entidad) </v>
      </c>
      <c r="G104" s="133" t="str">
        <f>VLOOKUP(TRIM(E104),'3. Servicios TH  (línea B)'!$A$7:$N$1615,6,FALSE)</f>
        <v>Grupo No.1</v>
      </c>
      <c r="H104" s="128">
        <v>1</v>
      </c>
      <c r="I104" s="134" t="str">
        <f>VLOOKUP(E104,'3. Servicios TH  (línea B)'!$A$7:$N$1615,8,FALSE)</f>
        <v>Jornada Única</v>
      </c>
      <c r="J104" s="134" t="str">
        <f>VLOOKUP(E104,'3. Servicios TH  (línea B)'!$A$7:$N$1615,7,FALSE)</f>
        <v>Mensual</v>
      </c>
      <c r="K104" s="135">
        <f>(VLOOKUP(E104,'3. Servicios TH  (línea B)'!$A$7:$N$1687,9,FALSE)*H104)</f>
        <v>22603393.548387095</v>
      </c>
      <c r="L104" s="135">
        <f>(VLOOKUP(E104,'3. Servicios TH  (línea B)'!$A$7:$N$1687,12,FALSE)*H104)</f>
        <v>21734890.322580643</v>
      </c>
      <c r="M104" s="134">
        <f t="shared" si="1"/>
        <v>44338283.870967738</v>
      </c>
    </row>
    <row r="105" spans="1:13" ht="19.5" customHeight="1" x14ac:dyDescent="0.35">
      <c r="A105" s="247"/>
      <c r="B105" s="246"/>
      <c r="C105" s="250"/>
      <c r="D105" s="252"/>
      <c r="E105" s="131" t="s">
        <v>1142</v>
      </c>
      <c r="F105" s="132" t="str">
        <f>VLOOKUP(TRIM(E105),'3. Servicios TH  (línea B)'!$A$8:$N$1615,5,FALSE)</f>
        <v>En sitio (instalaciones del contratista)</v>
      </c>
      <c r="G105" s="133" t="str">
        <f>VLOOKUP(TRIM(E105),'3. Servicios TH  (línea B)'!$A$7:$N$1615,6,FALSE)</f>
        <v>General</v>
      </c>
      <c r="H105" s="128">
        <v>1</v>
      </c>
      <c r="I105" s="134" t="str">
        <f>VLOOKUP(E105,'3. Servicios TH  (línea B)'!$A$7:$N$1615,8,FALSE)</f>
        <v>Jornada Única</v>
      </c>
      <c r="J105" s="134" t="str">
        <f>VLOOKUP(E105,'3. Servicios TH  (línea B)'!$A$7:$N$1615,7,FALSE)</f>
        <v>Mensual</v>
      </c>
      <c r="K105" s="135">
        <f>(VLOOKUP(E105,'3. Servicios TH  (línea B)'!$A$7:$N$1687,9,FALSE)*H105)</f>
        <v>19724864.516129032</v>
      </c>
      <c r="L105" s="135">
        <f>(VLOOKUP(E105,'3. Servicios TH  (línea B)'!$A$7:$N$1687,12,FALSE)*H105)</f>
        <v>19383716.129032258</v>
      </c>
      <c r="M105" s="134">
        <f t="shared" si="1"/>
        <v>39108580.645161286</v>
      </c>
    </row>
    <row r="106" spans="1:13" ht="19.5" customHeight="1" x14ac:dyDescent="0.35">
      <c r="A106" s="247"/>
      <c r="B106" s="246"/>
      <c r="C106" s="250"/>
      <c r="D106" s="252"/>
      <c r="E106" s="131" t="s">
        <v>1146</v>
      </c>
      <c r="F106" s="132" t="str">
        <f>VLOOKUP(TRIM(E106),'3. Servicios TH  (línea B)'!$A$8:$N$1615,5,FALSE)</f>
        <v xml:space="preserve">En sitio (Instalaciones de la Entidad) </v>
      </c>
      <c r="G106" s="133" t="str">
        <f>VLOOKUP(TRIM(E106),'3. Servicios TH  (línea B)'!$A$7:$N$1615,6,FALSE)</f>
        <v>Grupo No.2</v>
      </c>
      <c r="H106" s="128">
        <v>1</v>
      </c>
      <c r="I106" s="134" t="str">
        <f>VLOOKUP(E106,'3. Servicios TH  (línea B)'!$A$7:$N$1615,8,FALSE)</f>
        <v>Jornada Única</v>
      </c>
      <c r="J106" s="134" t="str">
        <f>VLOOKUP(E106,'3. Servicios TH  (línea B)'!$A$7:$N$1615,7,FALSE)</f>
        <v>Mensual</v>
      </c>
      <c r="K106" s="135">
        <f>(VLOOKUP(E106,'3. Servicios TH  (línea B)'!$A$7:$N$1687,9,FALSE)*H106)</f>
        <v>19874812.903225806</v>
      </c>
      <c r="L106" s="135">
        <f>(VLOOKUP(E106,'3. Servicios TH  (línea B)'!$A$7:$N$1687,12,FALSE)*H106)</f>
        <v>19531058.064516127</v>
      </c>
      <c r="M106" s="134">
        <f t="shared" si="1"/>
        <v>39405870.967741936</v>
      </c>
    </row>
    <row r="107" spans="1:13" ht="19.5" customHeight="1" x14ac:dyDescent="0.35">
      <c r="A107" s="247"/>
      <c r="B107" s="246"/>
      <c r="C107" s="250"/>
      <c r="D107" s="252"/>
      <c r="E107" s="131" t="s">
        <v>1150</v>
      </c>
      <c r="F107" s="132" t="str">
        <f>VLOOKUP(TRIM(E107),'3. Servicios TH  (línea B)'!$A$8:$N$1615,5,FALSE)</f>
        <v>En sitio (instalaciones de la Entidad)</v>
      </c>
      <c r="G107" s="133" t="str">
        <f>VLOOKUP(TRIM(E107),'3. Servicios TH  (línea B)'!$A$7:$N$1615,6,FALSE)</f>
        <v>Grupo No.3</v>
      </c>
      <c r="H107" s="128">
        <v>1</v>
      </c>
      <c r="I107" s="134" t="str">
        <f>VLOOKUP(E107,'3. Servicios TH  (línea B)'!$A$7:$N$1615,8,FALSE)</f>
        <v>Jornada Única</v>
      </c>
      <c r="J107" s="134" t="str">
        <f>VLOOKUP(E107,'3. Servicios TH  (línea B)'!$A$7:$N$1615,7,FALSE)</f>
        <v>Mensual</v>
      </c>
      <c r="K107" s="135">
        <f>(VLOOKUP(E107,'3. Servicios TH  (línea B)'!$A$7:$N$1687,9,FALSE)*H107)</f>
        <v>21143419.35483871</v>
      </c>
      <c r="L107" s="135">
        <f>(VLOOKUP(E107,'3. Servicios TH  (línea B)'!$A$7:$N$1687,12,FALSE)*H107)</f>
        <v>20777729.032258064</v>
      </c>
      <c r="M107" s="134"/>
    </row>
    <row r="108" spans="1:13" ht="19.5" customHeight="1" x14ac:dyDescent="0.35">
      <c r="A108" s="247"/>
      <c r="B108" s="246"/>
      <c r="C108" s="250"/>
      <c r="D108" s="252"/>
      <c r="E108" s="131" t="s">
        <v>1154</v>
      </c>
      <c r="F108" s="132" t="str">
        <f>VLOOKUP(TRIM(E108),'3. Servicios TH  (línea B)'!$A$8:$N$1615,5,FALSE)</f>
        <v xml:space="preserve">En sitio (Instalaciones de la Entidad) </v>
      </c>
      <c r="G108" s="133" t="str">
        <f>VLOOKUP(TRIM(E108),'3. Servicios TH  (línea B)'!$A$7:$N$1615,6,FALSE)</f>
        <v>Grupo No.4</v>
      </c>
      <c r="H108" s="128">
        <v>1</v>
      </c>
      <c r="I108" s="134" t="str">
        <f>VLOOKUP(E108,'3. Servicios TH  (línea B)'!$A$7:$N$1615,8,FALSE)</f>
        <v>Jornada Única</v>
      </c>
      <c r="J108" s="134" t="str">
        <f>VLOOKUP(E108,'3. Servicios TH  (línea B)'!$A$7:$N$1615,7,FALSE)</f>
        <v>Mensual</v>
      </c>
      <c r="K108" s="135">
        <f>(VLOOKUP(E108,'3. Servicios TH  (línea B)'!$A$7:$N$1687,9,FALSE)*H108)</f>
        <v>22493006.451612901</v>
      </c>
      <c r="L108" s="135">
        <f>(VLOOKUP(E108,'3. Servicios TH  (línea B)'!$A$7:$N$1687,12,FALSE)*H108)</f>
        <v>22103974.193548385</v>
      </c>
      <c r="M108" s="134"/>
    </row>
    <row r="109" spans="1:13" ht="19.5" customHeight="1" x14ac:dyDescent="0.35">
      <c r="A109" s="247"/>
      <c r="B109" s="246"/>
      <c r="C109" s="251"/>
      <c r="D109" s="252"/>
      <c r="E109" s="131" t="s">
        <v>1158</v>
      </c>
      <c r="F109" s="132" t="str">
        <f>VLOOKUP(TRIM(E109),'3. Servicios TH  (línea B)'!$A$8:$N$1615,5,FALSE)</f>
        <v>En sitio (instalaciones de la Entidad)</v>
      </c>
      <c r="G109" s="133" t="str">
        <f>VLOOKUP(TRIM(E109),'3. Servicios TH  (línea B)'!$A$7:$N$1615,6,FALSE)</f>
        <v>Grupo No.5</v>
      </c>
      <c r="H109" s="128">
        <v>1</v>
      </c>
      <c r="I109" s="134" t="str">
        <f>VLOOKUP(E109,'3. Servicios TH  (línea B)'!$A$7:$N$1615,8,FALSE)</f>
        <v>Jornada Única</v>
      </c>
      <c r="J109" s="134" t="str">
        <f>VLOOKUP(E109,'3. Servicios TH  (línea B)'!$A$7:$N$1615,7,FALSE)</f>
        <v>Mensual</v>
      </c>
      <c r="K109" s="135">
        <f>(VLOOKUP(E109,'3. Servicios TH  (línea B)'!$A$7:$N$1687,9,FALSE)*H109)</f>
        <v>23928696.774193548</v>
      </c>
      <c r="L109" s="135">
        <f>(VLOOKUP(E109,'3. Servicios TH  (línea B)'!$A$7:$N$1687,12,FALSE)*H109)</f>
        <v>23514838.709677417</v>
      </c>
      <c r="M109" s="134">
        <f t="shared" si="1"/>
        <v>47443535.483870968</v>
      </c>
    </row>
    <row r="110" spans="1:13" ht="13" x14ac:dyDescent="0.35">
      <c r="A110" s="247"/>
      <c r="B110" s="246"/>
      <c r="C110" s="249" t="s">
        <v>1163</v>
      </c>
      <c r="D110" s="252" t="s">
        <v>60</v>
      </c>
      <c r="E110" s="131" t="s">
        <v>1162</v>
      </c>
      <c r="F110" s="132" t="str">
        <f>VLOOKUP(TRIM(E110),'3. Servicios TH  (línea B)'!$A$8:$N$1615,5,FALSE)</f>
        <v xml:space="preserve">En sitio (Instalaciones de la Entidad) </v>
      </c>
      <c r="G110" s="133" t="str">
        <f>VLOOKUP(TRIM(E110),'3. Servicios TH  (línea B)'!$A$7:$N$1615,6,FALSE)</f>
        <v>Grupo No.1</v>
      </c>
      <c r="H110" s="128">
        <v>1</v>
      </c>
      <c r="I110" s="134" t="str">
        <f>VLOOKUP(E110,'3. Servicios TH  (línea B)'!$A$7:$N$1615,8,FALSE)</f>
        <v>Jornada Única</v>
      </c>
      <c r="J110" s="134" t="str">
        <f>VLOOKUP(E110,'3. Servicios TH  (línea B)'!$A$7:$N$1615,7,FALSE)</f>
        <v>Mensual</v>
      </c>
      <c r="K110" s="135">
        <f>(VLOOKUP(E110,'3. Servicios TH  (línea B)'!$A$7:$N$1687,9,FALSE)*H110)</f>
        <v>11424632.258064516</v>
      </c>
      <c r="L110" s="135">
        <f>(VLOOKUP(E110,'3. Servicios TH  (línea B)'!$A$7:$N$1687,12,FALSE)*H110)</f>
        <v>11227045.161290321</v>
      </c>
      <c r="M110" s="134">
        <f t="shared" si="1"/>
        <v>22651677.419354837</v>
      </c>
    </row>
    <row r="111" spans="1:13" ht="13" x14ac:dyDescent="0.35">
      <c r="A111" s="247"/>
      <c r="B111" s="246"/>
      <c r="C111" s="250"/>
      <c r="D111" s="252"/>
      <c r="E111" s="131" t="s">
        <v>1167</v>
      </c>
      <c r="F111" s="132" t="str">
        <f>VLOOKUP(TRIM(E111),'3. Servicios TH  (línea B)'!$A$8:$N$1615,5,FALSE)</f>
        <v>En sitio (instalaciones del contratista)</v>
      </c>
      <c r="G111" s="133" t="str">
        <f>VLOOKUP(TRIM(E111),'3. Servicios TH  (línea B)'!$A$7:$N$1615,6,FALSE)</f>
        <v>General</v>
      </c>
      <c r="H111" s="128">
        <v>1</v>
      </c>
      <c r="I111" s="134" t="str">
        <f>VLOOKUP(E111,'3. Servicios TH  (línea B)'!$A$7:$N$1615,8,FALSE)</f>
        <v>Jornada Única</v>
      </c>
      <c r="J111" s="134" t="str">
        <f>VLOOKUP(E111,'3. Servicios TH  (línea B)'!$A$7:$N$1615,7,FALSE)</f>
        <v>Mensual</v>
      </c>
      <c r="K111" s="135">
        <f>(VLOOKUP(E111,'3. Servicios TH  (línea B)'!$A$7:$N$1687,9,FALSE)*H111)</f>
        <v>15576219.354838708</v>
      </c>
      <c r="L111" s="135">
        <f>(VLOOKUP(E111,'3. Servicios TH  (línea B)'!$A$7:$N$1687,12,FALSE)*H111)</f>
        <v>14977729.032258064</v>
      </c>
      <c r="M111" s="134">
        <f t="shared" ref="M111:M212" si="2">SUM(K111:L111)</f>
        <v>30553948.38709677</v>
      </c>
    </row>
    <row r="112" spans="1:13" ht="13" x14ac:dyDescent="0.35">
      <c r="A112" s="247"/>
      <c r="B112" s="246"/>
      <c r="C112" s="250"/>
      <c r="D112" s="252"/>
      <c r="E112" s="131" t="s">
        <v>1171</v>
      </c>
      <c r="F112" s="132" t="str">
        <f>VLOOKUP(TRIM(E112),'3. Servicios TH  (línea B)'!$A$8:$N$1615,5,FALSE)</f>
        <v xml:space="preserve">En sitio (Instalaciones de la Entidad) </v>
      </c>
      <c r="G112" s="133" t="str">
        <f>VLOOKUP(TRIM(E112),'3. Servicios TH  (línea B)'!$A$7:$N$1615,6,FALSE)</f>
        <v>Grupo No.2</v>
      </c>
      <c r="H112" s="128">
        <v>1</v>
      </c>
      <c r="I112" s="134" t="str">
        <f>VLOOKUP(E112,'3. Servicios TH  (línea B)'!$A$7:$N$1615,8,FALSE)</f>
        <v>Jornada Única</v>
      </c>
      <c r="J112" s="134" t="str">
        <f>VLOOKUP(E112,'3. Servicios TH  (línea B)'!$A$7:$N$1615,7,FALSE)</f>
        <v>Mensual</v>
      </c>
      <c r="K112" s="135">
        <f>(VLOOKUP(E112,'3. Servicios TH  (línea B)'!$A$7:$N$1687,9,FALSE)*H112)</f>
        <v>12153922.580645161</v>
      </c>
      <c r="L112" s="135">
        <f>(VLOOKUP(E112,'3. Servicios TH  (línea B)'!$A$7:$N$1687,12,FALSE)*H112)</f>
        <v>11943716.129032258</v>
      </c>
      <c r="M112" s="134">
        <f t="shared" si="2"/>
        <v>24097638.709677421</v>
      </c>
    </row>
    <row r="113" spans="1:13" ht="13" x14ac:dyDescent="0.35">
      <c r="A113" s="247"/>
      <c r="B113" s="246"/>
      <c r="C113" s="250"/>
      <c r="D113" s="252"/>
      <c r="E113" s="131" t="s">
        <v>1175</v>
      </c>
      <c r="F113" s="132" t="str">
        <f>VLOOKUP(TRIM(E113),'3. Servicios TH  (línea B)'!$A$8:$N$1615,5,FALSE)</f>
        <v>En sitio (instalaciones de la Entidad)</v>
      </c>
      <c r="G113" s="133" t="str">
        <f>VLOOKUP(TRIM(E113),'3. Servicios TH  (línea B)'!$A$7:$N$1615,6,FALSE)</f>
        <v>Grupo No.3</v>
      </c>
      <c r="H113" s="128">
        <v>1</v>
      </c>
      <c r="I113" s="134" t="str">
        <f>VLOOKUP(E113,'3. Servicios TH  (línea B)'!$A$7:$N$1615,8,FALSE)</f>
        <v>Jornada Única</v>
      </c>
      <c r="J113" s="134" t="str">
        <f>VLOOKUP(E113,'3. Servicios TH  (línea B)'!$A$7:$N$1615,7,FALSE)</f>
        <v>Mensual</v>
      </c>
      <c r="K113" s="135">
        <f>(VLOOKUP(E113,'3. Servicios TH  (línea B)'!$A$7:$N$1687,9,FALSE)*H113)</f>
        <v>12929638.709677419</v>
      </c>
      <c r="L113" s="135">
        <f>(VLOOKUP(E113,'3. Servicios TH  (línea B)'!$A$7:$N$1687,12,FALSE)*H113)</f>
        <v>12706012.903225806</v>
      </c>
      <c r="M113" s="134"/>
    </row>
    <row r="114" spans="1:13" ht="13" x14ac:dyDescent="0.35">
      <c r="A114" s="247"/>
      <c r="B114" s="246"/>
      <c r="C114" s="250"/>
      <c r="D114" s="252"/>
      <c r="E114" s="131" t="s">
        <v>1179</v>
      </c>
      <c r="F114" s="132" t="str">
        <f>VLOOKUP(TRIM(E114),'3. Servicios TH  (línea B)'!$A$8:$N$1615,5,FALSE)</f>
        <v xml:space="preserve">En sitio (Instalaciones de la Entidad) </v>
      </c>
      <c r="G114" s="133" t="str">
        <f>VLOOKUP(TRIM(E114),'3. Servicios TH  (línea B)'!$A$7:$N$1615,6,FALSE)</f>
        <v>Grupo No.4</v>
      </c>
      <c r="H114" s="128">
        <v>1</v>
      </c>
      <c r="I114" s="134" t="str">
        <f>VLOOKUP(E114,'3. Servicios TH  (línea B)'!$A$7:$N$1615,8,FALSE)</f>
        <v>Jornada Única</v>
      </c>
      <c r="J114" s="134" t="str">
        <f>VLOOKUP(E114,'3. Servicios TH  (línea B)'!$A$7:$N$1615,7,FALSE)</f>
        <v>Mensual</v>
      </c>
      <c r="K114" s="135">
        <f>(VLOOKUP(E114,'3. Servicios TH  (línea B)'!$A$7:$N$1687,9,FALSE)*H114)</f>
        <v>13754941.935483871</v>
      </c>
      <c r="L114" s="135">
        <f>(VLOOKUP(E114,'3. Servicios TH  (línea B)'!$A$7:$N$1687,12,FALSE)*H114)</f>
        <v>13517045.161290321</v>
      </c>
      <c r="M114" s="134"/>
    </row>
    <row r="115" spans="1:13" ht="13" x14ac:dyDescent="0.35">
      <c r="A115" s="247"/>
      <c r="B115" s="246"/>
      <c r="C115" s="251"/>
      <c r="D115" s="252"/>
      <c r="E115" s="131" t="s">
        <v>1183</v>
      </c>
      <c r="F115" s="132" t="str">
        <f>VLOOKUP(TRIM(E115),'3. Servicios TH  (línea B)'!$A$8:$N$1615,5,FALSE)</f>
        <v>En sitio (instalaciones de la Entidad)</v>
      </c>
      <c r="G115" s="133" t="str">
        <f>VLOOKUP(TRIM(E115),'3. Servicios TH  (línea B)'!$A$7:$N$1615,6,FALSE)</f>
        <v>Grupo No.5</v>
      </c>
      <c r="H115" s="128">
        <v>1</v>
      </c>
      <c r="I115" s="134" t="str">
        <f>VLOOKUP(E115,'3. Servicios TH  (línea B)'!$A$7:$N$1615,8,FALSE)</f>
        <v>Jornada Única</v>
      </c>
      <c r="J115" s="134" t="str">
        <f>VLOOKUP(E115,'3. Servicios TH  (línea B)'!$A$7:$N$1615,7,FALSE)</f>
        <v>Mensual</v>
      </c>
      <c r="K115" s="135">
        <f>(VLOOKUP(E115,'3. Servicios TH  (línea B)'!$A$7:$N$1687,9,FALSE)*H115)</f>
        <v>14632954.838709677</v>
      </c>
      <c r="L115" s="135">
        <f>(VLOOKUP(E115,'3. Servicios TH  (línea B)'!$A$7:$N$1687,12,FALSE)*H115)</f>
        <v>14379870.967741935</v>
      </c>
      <c r="M115" s="134">
        <f t="shared" si="2"/>
        <v>29012825.806451611</v>
      </c>
    </row>
    <row r="116" spans="1:13" ht="13" x14ac:dyDescent="0.35">
      <c r="A116" s="247"/>
      <c r="B116" s="246"/>
      <c r="C116" s="249" t="s">
        <v>1188</v>
      </c>
      <c r="D116" s="252" t="s">
        <v>60</v>
      </c>
      <c r="E116" s="131" t="s">
        <v>1187</v>
      </c>
      <c r="F116" s="132" t="str">
        <f>VLOOKUP(TRIM(E116),'3. Servicios TH  (línea B)'!$A$8:$N$1615,5,FALSE)</f>
        <v xml:space="preserve">En sitio (Instalaciones de la Entidad) </v>
      </c>
      <c r="G116" s="133" t="str">
        <f>VLOOKUP(TRIM(E116),'3. Servicios TH  (línea B)'!$A$7:$N$1615,6,FALSE)</f>
        <v>Grupo No.1</v>
      </c>
      <c r="H116" s="128">
        <v>1</v>
      </c>
      <c r="I116" s="134" t="str">
        <f>VLOOKUP(E116,'3. Servicios TH  (línea B)'!$A$7:$N$1615,8,FALSE)</f>
        <v>Jornada Única</v>
      </c>
      <c r="J116" s="134" t="str">
        <f>VLOOKUP(E116,'3. Servicios TH  (línea B)'!$A$7:$N$1615,7,FALSE)</f>
        <v>Mensual</v>
      </c>
      <c r="K116" s="135">
        <f>(VLOOKUP(E116,'3. Servicios TH  (línea B)'!$A$7:$N$1687,9,FALSE)*H116)</f>
        <v>6796606.4516129028</v>
      </c>
      <c r="L116" s="135">
        <f>(VLOOKUP(E116,'3. Servicios TH  (línea B)'!$A$7:$N$1687,12,FALSE)*H116)</f>
        <v>6679058.064516129</v>
      </c>
      <c r="M116" s="134">
        <f t="shared" si="2"/>
        <v>13475664.516129032</v>
      </c>
    </row>
    <row r="117" spans="1:13" ht="13" x14ac:dyDescent="0.35">
      <c r="A117" s="247"/>
      <c r="B117" s="246"/>
      <c r="C117" s="250"/>
      <c r="D117" s="252"/>
      <c r="E117" s="131" t="s">
        <v>1192</v>
      </c>
      <c r="F117" s="132" t="str">
        <f>VLOOKUP(TRIM(E117),'3. Servicios TH  (línea B)'!$A$8:$N$1615,5,FALSE)</f>
        <v>En sitio (instalaciones del contratista)</v>
      </c>
      <c r="G117" s="133" t="str">
        <f>VLOOKUP(TRIM(E117),'3. Servicios TH  (línea B)'!$A$7:$N$1615,6,FALSE)</f>
        <v>General</v>
      </c>
      <c r="H117" s="128">
        <v>1</v>
      </c>
      <c r="I117" s="134" t="str">
        <f>VLOOKUP(E117,'3. Servicios TH  (línea B)'!$A$7:$N$1615,8,FALSE)</f>
        <v>Jornada Única</v>
      </c>
      <c r="J117" s="134" t="str">
        <f>VLOOKUP(E117,'3. Servicios TH  (línea B)'!$A$7:$N$1615,7,FALSE)</f>
        <v>Mensual</v>
      </c>
      <c r="K117" s="135">
        <f>(VLOOKUP(E117,'3. Servicios TH  (línea B)'!$A$7:$N$1687,9,FALSE)*H117)</f>
        <v>9266451.6129032262</v>
      </c>
      <c r="L117" s="135">
        <f>(VLOOKUP(E117,'3. Servicios TH  (línea B)'!$A$7:$N$1687,12,FALSE)*H117)</f>
        <v>8910412.9032258056</v>
      </c>
      <c r="M117" s="134">
        <f t="shared" si="2"/>
        <v>18176864.516129032</v>
      </c>
    </row>
    <row r="118" spans="1:13" ht="13" x14ac:dyDescent="0.35">
      <c r="A118" s="247"/>
      <c r="B118" s="246"/>
      <c r="C118" s="250"/>
      <c r="D118" s="252"/>
      <c r="E118" s="131" t="s">
        <v>1196</v>
      </c>
      <c r="F118" s="132" t="str">
        <f>VLOOKUP(TRIM(E118),'3. Servicios TH  (línea B)'!$A$8:$N$1615,5,FALSE)</f>
        <v xml:space="preserve">En sitio (Instalaciones de la Entidad) </v>
      </c>
      <c r="G118" s="133" t="str">
        <f>VLOOKUP(TRIM(E118),'3. Servicios TH  (línea B)'!$A$7:$N$1615,6,FALSE)</f>
        <v>Grupo No.2</v>
      </c>
      <c r="H118" s="128">
        <v>1</v>
      </c>
      <c r="I118" s="134" t="str">
        <f>VLOOKUP(E118,'3. Servicios TH  (línea B)'!$A$7:$N$1615,8,FALSE)</f>
        <v>Jornada Única</v>
      </c>
      <c r="J118" s="134" t="str">
        <f>VLOOKUP(E118,'3. Servicios TH  (línea B)'!$A$7:$N$1615,7,FALSE)</f>
        <v>Mensual</v>
      </c>
      <c r="K118" s="135">
        <f>(VLOOKUP(E118,'3. Servicios TH  (línea B)'!$A$7:$N$1687,9,FALSE)*H118)</f>
        <v>7230438.7096774187</v>
      </c>
      <c r="L118" s="135">
        <f>(VLOOKUP(E118,'3. Servicios TH  (línea B)'!$A$7:$N$1687,12,FALSE)*H118)</f>
        <v>7105393.5483870963</v>
      </c>
      <c r="M118" s="134">
        <f t="shared" si="2"/>
        <v>14335832.258064516</v>
      </c>
    </row>
    <row r="119" spans="1:13" ht="13" x14ac:dyDescent="0.35">
      <c r="A119" s="247"/>
      <c r="B119" s="246"/>
      <c r="C119" s="250"/>
      <c r="D119" s="252"/>
      <c r="E119" s="131" t="s">
        <v>1200</v>
      </c>
      <c r="F119" s="132" t="str">
        <f>VLOOKUP(TRIM(E119),'3. Servicios TH  (línea B)'!$A$8:$N$1615,5,FALSE)</f>
        <v>En sitio (instalaciones de la Entidad)</v>
      </c>
      <c r="G119" s="133" t="str">
        <f>VLOOKUP(TRIM(E119),'3. Servicios TH  (línea B)'!$A$7:$N$1615,6,FALSE)</f>
        <v>Grupo No.3</v>
      </c>
      <c r="H119" s="128">
        <v>1</v>
      </c>
      <c r="I119" s="134" t="str">
        <f>VLOOKUP(E119,'3. Servicios TH  (línea B)'!$A$7:$N$1615,8,FALSE)</f>
        <v>Jornada Única</v>
      </c>
      <c r="J119" s="134" t="str">
        <f>VLOOKUP(E119,'3. Servicios TH  (línea B)'!$A$7:$N$1615,7,FALSE)</f>
        <v>Mensual</v>
      </c>
      <c r="K119" s="135">
        <f>(VLOOKUP(E119,'3. Servicios TH  (línea B)'!$A$7:$N$1687,9,FALSE)*H119)</f>
        <v>7692000</v>
      </c>
      <c r="L119" s="135">
        <f>(VLOOKUP(E119,'3. Servicios TH  (línea B)'!$A$7:$N$1687,12,FALSE)*H119)</f>
        <v>7558967.7419354841</v>
      </c>
      <c r="M119" s="134"/>
    </row>
    <row r="120" spans="1:13" ht="13" x14ac:dyDescent="0.35">
      <c r="A120" s="247"/>
      <c r="B120" s="246"/>
      <c r="C120" s="250"/>
      <c r="D120" s="252"/>
      <c r="E120" s="131" t="s">
        <v>1204</v>
      </c>
      <c r="F120" s="132" t="str">
        <f>VLOOKUP(TRIM(E120),'3. Servicios TH  (línea B)'!$A$8:$N$1615,5,FALSE)</f>
        <v xml:space="preserve">En sitio (Instalaciones de la Entidad) </v>
      </c>
      <c r="G120" s="133" t="str">
        <f>VLOOKUP(TRIM(E120),'3. Servicios TH  (línea B)'!$A$7:$N$1615,6,FALSE)</f>
        <v>Grupo No.4</v>
      </c>
      <c r="H120" s="128">
        <v>1</v>
      </c>
      <c r="I120" s="134" t="str">
        <f>VLOOKUP(E120,'3. Servicios TH  (línea B)'!$A$7:$N$1615,8,FALSE)</f>
        <v>Jornada Única</v>
      </c>
      <c r="J120" s="134" t="str">
        <f>VLOOKUP(E120,'3. Servicios TH  (línea B)'!$A$7:$N$1615,7,FALSE)</f>
        <v>Mensual</v>
      </c>
      <c r="K120" s="135">
        <f>(VLOOKUP(E120,'3. Servicios TH  (línea B)'!$A$7:$N$1687,9,FALSE)*H120)</f>
        <v>8182941.935483871</v>
      </c>
      <c r="L120" s="135">
        <f>(VLOOKUP(E120,'3. Servicios TH  (línea B)'!$A$7:$N$1687,12,FALSE)*H120)</f>
        <v>8041406.4516129028</v>
      </c>
      <c r="M120" s="134"/>
    </row>
    <row r="121" spans="1:13" ht="13" x14ac:dyDescent="0.35">
      <c r="A121" s="247"/>
      <c r="B121" s="246"/>
      <c r="C121" s="251"/>
      <c r="D121" s="252"/>
      <c r="E121" s="131" t="s">
        <v>1208</v>
      </c>
      <c r="F121" s="132" t="str">
        <f>VLOOKUP(TRIM(E121),'3. Servicios TH  (línea B)'!$A$8:$N$1615,5,FALSE)</f>
        <v>En sitio (instalaciones de la Entidad)</v>
      </c>
      <c r="G121" s="133" t="str">
        <f>VLOOKUP(TRIM(E121),'3. Servicios TH  (línea B)'!$A$7:$N$1615,6,FALSE)</f>
        <v>Grupo No.5</v>
      </c>
      <c r="H121" s="128">
        <v>1</v>
      </c>
      <c r="I121" s="134" t="str">
        <f>VLOOKUP(E121,'3. Servicios TH  (línea B)'!$A$7:$N$1615,8,FALSE)</f>
        <v>Jornada Única</v>
      </c>
      <c r="J121" s="134" t="str">
        <f>VLOOKUP(E121,'3. Servicios TH  (línea B)'!$A$7:$N$1615,7,FALSE)</f>
        <v>Mensual</v>
      </c>
      <c r="K121" s="135">
        <f>(VLOOKUP(E121,'3. Servicios TH  (línea B)'!$A$7:$N$1687,9,FALSE)*H121)</f>
        <v>8705212.9032258056</v>
      </c>
      <c r="L121" s="135">
        <f>(VLOOKUP(E121,'3. Servicios TH  (línea B)'!$A$7:$N$1687,12,FALSE)*H121)</f>
        <v>8554645.1612903215</v>
      </c>
      <c r="M121" s="134">
        <f t="shared" si="2"/>
        <v>17259858.064516127</v>
      </c>
    </row>
    <row r="122" spans="1:13" ht="13" x14ac:dyDescent="0.35">
      <c r="A122" s="247"/>
      <c r="B122" s="246"/>
      <c r="C122" s="249" t="s">
        <v>1213</v>
      </c>
      <c r="D122" s="252" t="s">
        <v>60</v>
      </c>
      <c r="E122" s="131" t="s">
        <v>1212</v>
      </c>
      <c r="F122" s="132" t="str">
        <f>VLOOKUP(TRIM(E122),'3. Servicios TH  (línea B)'!$A$8:$N$1615,5,FALSE)</f>
        <v xml:space="preserve">En sitio (Instalaciones de la Entidad) </v>
      </c>
      <c r="G122" s="133" t="str">
        <f>VLOOKUP(TRIM(E122),'3. Servicios TH  (línea B)'!$A$7:$N$1615,6,FALSE)</f>
        <v>Grupo No.1</v>
      </c>
      <c r="H122" s="128">
        <v>1</v>
      </c>
      <c r="I122" s="134" t="str">
        <f>VLOOKUP(E122,'3. Servicios TH  (línea B)'!$A$7:$N$1615,8,FALSE)</f>
        <v>Jornada Única</v>
      </c>
      <c r="J122" s="134" t="str">
        <f>VLOOKUP(E122,'3. Servicios TH  (línea B)'!$A$7:$N$1615,7,FALSE)</f>
        <v>Mensual</v>
      </c>
      <c r="K122" s="135">
        <f>(VLOOKUP(E122,'3. Servicios TH  (línea B)'!$A$7:$N$1687,9,FALSE)*H122)</f>
        <v>4992670.9677419355</v>
      </c>
      <c r="L122" s="135">
        <f>(VLOOKUP(E122,'3. Servicios TH  (línea B)'!$A$7:$N$1687,12,FALSE)*H122)</f>
        <v>4906322.5806451607</v>
      </c>
      <c r="M122" s="134">
        <f t="shared" si="2"/>
        <v>9898993.5483870953</v>
      </c>
    </row>
    <row r="123" spans="1:13" ht="13" x14ac:dyDescent="0.35">
      <c r="A123" s="247"/>
      <c r="B123" s="246"/>
      <c r="C123" s="250"/>
      <c r="D123" s="252"/>
      <c r="E123" s="131" t="s">
        <v>1217</v>
      </c>
      <c r="F123" s="132" t="str">
        <f>VLOOKUP(TRIM(E123),'3. Servicios TH  (línea B)'!$A$8:$N$1615,5,FALSE)</f>
        <v>En sitio (instalaciones del contratista)</v>
      </c>
      <c r="G123" s="133" t="str">
        <f>VLOOKUP(TRIM(E123),'3. Servicios TH  (línea B)'!$A$7:$N$1615,6,FALSE)</f>
        <v>General</v>
      </c>
      <c r="H123" s="128">
        <v>1</v>
      </c>
      <c r="I123" s="134" t="str">
        <f>VLOOKUP(E123,'3. Servicios TH  (línea B)'!$A$7:$N$1615,8,FALSE)</f>
        <v>Jornada Única</v>
      </c>
      <c r="J123" s="134" t="str">
        <f>VLOOKUP(E123,'3. Servicios TH  (línea B)'!$A$7:$N$1615,7,FALSE)</f>
        <v>Mensual</v>
      </c>
      <c r="K123" s="135">
        <f>(VLOOKUP(E123,'3. Servicios TH  (línea B)'!$A$7:$N$1687,9,FALSE)*H123)</f>
        <v>6806890.3225806449</v>
      </c>
      <c r="L123" s="135">
        <f>(VLOOKUP(E123,'3. Servicios TH  (línea B)'!$A$7:$N$1687,12,FALSE)*H123)</f>
        <v>6545367.7419354841</v>
      </c>
      <c r="M123" s="134">
        <f t="shared" si="2"/>
        <v>13352258.064516129</v>
      </c>
    </row>
    <row r="124" spans="1:13" ht="13" x14ac:dyDescent="0.35">
      <c r="A124" s="247"/>
      <c r="B124" s="246"/>
      <c r="C124" s="250"/>
      <c r="D124" s="252"/>
      <c r="E124" s="131" t="s">
        <v>1221</v>
      </c>
      <c r="F124" s="132" t="str">
        <f>VLOOKUP(TRIM(E124),'3. Servicios TH  (línea B)'!$A$8:$N$1615,5,FALSE)</f>
        <v xml:space="preserve">En sitio (Instalaciones de la Entidad) </v>
      </c>
      <c r="G124" s="133" t="str">
        <f>VLOOKUP(TRIM(E124),'3. Servicios TH  (línea B)'!$A$7:$N$1615,6,FALSE)</f>
        <v>Grupo No.2</v>
      </c>
      <c r="H124" s="128">
        <v>1</v>
      </c>
      <c r="I124" s="134" t="str">
        <f>VLOOKUP(E124,'3. Servicios TH  (línea B)'!$A$7:$N$1615,8,FALSE)</f>
        <v>Jornada Única</v>
      </c>
      <c r="J124" s="134" t="str">
        <f>VLOOKUP(E124,'3. Servicios TH  (línea B)'!$A$7:$N$1615,7,FALSE)</f>
        <v>Mensual</v>
      </c>
      <c r="K124" s="135">
        <f>(VLOOKUP(E124,'3. Servicios TH  (línea B)'!$A$7:$N$1687,9,FALSE)*H124)</f>
        <v>5311380.6451612897</v>
      </c>
      <c r="L124" s="135">
        <f>(VLOOKUP(E124,'3. Servicios TH  (línea B)'!$A$7:$N$1687,12,FALSE)*H124)</f>
        <v>5219509.6774193551</v>
      </c>
      <c r="M124" s="134">
        <f t="shared" si="2"/>
        <v>10530890.322580645</v>
      </c>
    </row>
    <row r="125" spans="1:13" ht="13" x14ac:dyDescent="0.35">
      <c r="A125" s="247"/>
      <c r="B125" s="246"/>
      <c r="C125" s="250"/>
      <c r="D125" s="252"/>
      <c r="E125" s="131" t="s">
        <v>1225</v>
      </c>
      <c r="F125" s="132" t="str">
        <f>VLOOKUP(TRIM(E125),'3. Servicios TH  (línea B)'!$A$8:$N$1615,5,FALSE)</f>
        <v>En sitio (instalaciones de la Entidad)</v>
      </c>
      <c r="G125" s="133" t="str">
        <f>VLOOKUP(TRIM(E125),'3. Servicios TH  (línea B)'!$A$7:$N$1615,6,FALSE)</f>
        <v>Grupo No.3</v>
      </c>
      <c r="H125" s="128">
        <v>1</v>
      </c>
      <c r="I125" s="134" t="str">
        <f>VLOOKUP(E125,'3. Servicios TH  (línea B)'!$A$7:$N$1615,8,FALSE)</f>
        <v>Jornada Única</v>
      </c>
      <c r="J125" s="134" t="str">
        <f>VLOOKUP(E125,'3. Servicios TH  (línea B)'!$A$7:$N$1615,7,FALSE)</f>
        <v>Mensual</v>
      </c>
      <c r="K125" s="135">
        <f>(VLOOKUP(E125,'3. Servicios TH  (línea B)'!$A$7:$N$1687,9,FALSE)*H125)</f>
        <v>5650361.2903225804</v>
      </c>
      <c r="L125" s="135">
        <f>(VLOOKUP(E125,'3. Servicios TH  (línea B)'!$A$7:$N$1687,12,FALSE)*H125)</f>
        <v>5552632.2580645159</v>
      </c>
      <c r="M125" s="134"/>
    </row>
    <row r="126" spans="1:13" ht="13" x14ac:dyDescent="0.35">
      <c r="A126" s="247"/>
      <c r="B126" s="246"/>
      <c r="C126" s="250"/>
      <c r="D126" s="252"/>
      <c r="E126" s="131" t="s">
        <v>1229</v>
      </c>
      <c r="F126" s="132" t="str">
        <f>VLOOKUP(TRIM(E126),'3. Servicios TH  (línea B)'!$A$8:$N$1615,5,FALSE)</f>
        <v xml:space="preserve">En sitio (Instalaciones de la Entidad) </v>
      </c>
      <c r="G126" s="133" t="str">
        <f>VLOOKUP(TRIM(E126),'3. Servicios TH  (línea B)'!$A$7:$N$1615,6,FALSE)</f>
        <v>Grupo No.4</v>
      </c>
      <c r="H126" s="128">
        <v>1</v>
      </c>
      <c r="I126" s="134" t="str">
        <f>VLOOKUP(E126,'3. Servicios TH  (línea B)'!$A$7:$N$1615,8,FALSE)</f>
        <v>Jornada Única</v>
      </c>
      <c r="J126" s="134" t="str">
        <f>VLOOKUP(E126,'3. Servicios TH  (línea B)'!$A$7:$N$1615,7,FALSE)</f>
        <v>Mensual</v>
      </c>
      <c r="K126" s="135">
        <f>(VLOOKUP(E126,'3. Servicios TH  (línea B)'!$A$7:$N$1687,9,FALSE)*H126)</f>
        <v>6011006.4516129028</v>
      </c>
      <c r="L126" s="135">
        <f>(VLOOKUP(E126,'3. Servicios TH  (línea B)'!$A$7:$N$1687,12,FALSE)*H126)</f>
        <v>5907045.1612903224</v>
      </c>
      <c r="M126" s="134"/>
    </row>
    <row r="127" spans="1:13" ht="13" x14ac:dyDescent="0.35">
      <c r="A127" s="247"/>
      <c r="B127" s="246"/>
      <c r="C127" s="251"/>
      <c r="D127" s="252"/>
      <c r="E127" s="131" t="s">
        <v>1233</v>
      </c>
      <c r="F127" s="132" t="str">
        <f>VLOOKUP(TRIM(E127),'3. Servicios TH  (línea B)'!$A$8:$N$1615,5,FALSE)</f>
        <v>En sitio (instalaciones de la Entidad)</v>
      </c>
      <c r="G127" s="133" t="str">
        <f>VLOOKUP(TRIM(E127),'3. Servicios TH  (línea B)'!$A$7:$N$1615,6,FALSE)</f>
        <v>Grupo No.5</v>
      </c>
      <c r="H127" s="128">
        <v>1</v>
      </c>
      <c r="I127" s="134" t="str">
        <f>VLOOKUP(E127,'3. Servicios TH  (línea B)'!$A$7:$N$1615,8,FALSE)</f>
        <v>Jornada Única</v>
      </c>
      <c r="J127" s="134" t="str">
        <f>VLOOKUP(E127,'3. Servicios TH  (línea B)'!$A$7:$N$1615,7,FALSE)</f>
        <v>Mensual</v>
      </c>
      <c r="K127" s="135">
        <f>(VLOOKUP(E127,'3. Servicios TH  (línea B)'!$A$7:$N$1687,9,FALSE)*H127)</f>
        <v>6394709.6774193542</v>
      </c>
      <c r="L127" s="135">
        <f>(VLOOKUP(E127,'3. Servicios TH  (línea B)'!$A$7:$N$1687,12,FALSE)*H127)</f>
        <v>6284103.2258064514</v>
      </c>
      <c r="M127" s="134">
        <f t="shared" si="2"/>
        <v>12678812.903225806</v>
      </c>
    </row>
    <row r="128" spans="1:13" ht="13" x14ac:dyDescent="0.35">
      <c r="A128" s="247"/>
      <c r="B128" s="246"/>
      <c r="C128" s="249" t="s">
        <v>1238</v>
      </c>
      <c r="D128" s="226" t="s">
        <v>60</v>
      </c>
      <c r="E128" s="131" t="s">
        <v>1237</v>
      </c>
      <c r="F128" s="132" t="str">
        <f>VLOOKUP(TRIM(E128),'3. Servicios TH  (línea B)'!$A$8:$N$1615,5,FALSE)</f>
        <v xml:space="preserve">En sitio (Instalaciones de la Entidad) </v>
      </c>
      <c r="G128" s="133" t="str">
        <f>VLOOKUP(TRIM(E128),'3. Servicios TH  (línea B)'!$A$7:$N$1615,6,FALSE)</f>
        <v>Grupo No.1</v>
      </c>
      <c r="H128" s="128">
        <v>1</v>
      </c>
      <c r="I128" s="134" t="str">
        <f>VLOOKUP(E128,'3. Servicios TH  (línea B)'!$A$7:$N$1615,8,FALSE)</f>
        <v>Jornada Única</v>
      </c>
      <c r="J128" s="134" t="str">
        <f>VLOOKUP(E128,'3. Servicios TH  (línea B)'!$A$7:$N$1615,7,FALSE)</f>
        <v>Mensual</v>
      </c>
      <c r="K128" s="135">
        <f>(VLOOKUP(E128,'3. Servicios TH  (línea B)'!$A$7:$N$1687,9,FALSE)*H128)</f>
        <v>9266451.6129032262</v>
      </c>
      <c r="L128" s="135">
        <f>(VLOOKUP(E128,'3. Servicios TH  (línea B)'!$A$7:$N$1687,12,FALSE)*H128)</f>
        <v>8910412.9032258056</v>
      </c>
      <c r="M128" s="134">
        <f t="shared" si="2"/>
        <v>18176864.516129032</v>
      </c>
    </row>
    <row r="129" spans="1:13" ht="13" x14ac:dyDescent="0.35">
      <c r="A129" s="247"/>
      <c r="B129" s="246"/>
      <c r="C129" s="250"/>
      <c r="D129" s="227"/>
      <c r="E129" s="131" t="s">
        <v>1242</v>
      </c>
      <c r="F129" s="132" t="str">
        <f>VLOOKUP(TRIM(E129),'3. Servicios TH  (línea B)'!$A$8:$N$1615,5,FALSE)</f>
        <v>En sitio (instalaciones del contratista)</v>
      </c>
      <c r="G129" s="133" t="str">
        <f>VLOOKUP(TRIM(E129),'3. Servicios TH  (línea B)'!$A$7:$N$1615,6,FALSE)</f>
        <v>General</v>
      </c>
      <c r="H129" s="128">
        <v>1</v>
      </c>
      <c r="I129" s="134" t="str">
        <f>VLOOKUP(E129,'3. Servicios TH  (línea B)'!$A$7:$N$1615,8,FALSE)</f>
        <v>Jornada Única</v>
      </c>
      <c r="J129" s="134" t="str">
        <f>VLOOKUP(E129,'3. Servicios TH  (línea B)'!$A$7:$N$1615,7,FALSE)</f>
        <v>Mensual</v>
      </c>
      <c r="K129" s="135">
        <f>(VLOOKUP(E129,'3. Servicios TH  (línea B)'!$A$7:$N$1687,9,FALSE)*H129)</f>
        <v>9266451.6129032262</v>
      </c>
      <c r="L129" s="135">
        <f>(VLOOKUP(E129,'3. Servicios TH  (línea B)'!$A$7:$N$1687,12,FALSE)*H129)</f>
        <v>8910412.9032258056</v>
      </c>
      <c r="M129" s="134">
        <f t="shared" si="2"/>
        <v>18176864.516129032</v>
      </c>
    </row>
    <row r="130" spans="1:13" ht="13" x14ac:dyDescent="0.35">
      <c r="A130" s="247"/>
      <c r="B130" s="246"/>
      <c r="C130" s="250"/>
      <c r="D130" s="227"/>
      <c r="E130" s="131" t="s">
        <v>1246</v>
      </c>
      <c r="F130" s="132" t="str">
        <f>VLOOKUP(TRIM(E130),'3. Servicios TH  (línea B)'!$A$8:$N$1615,5,FALSE)</f>
        <v xml:space="preserve">En sitio (Instalaciones de la Entidad) </v>
      </c>
      <c r="G130" s="133" t="str">
        <f>VLOOKUP(TRIM(E130),'3. Servicios TH  (línea B)'!$A$7:$N$1615,6,FALSE)</f>
        <v>Grupo No.2</v>
      </c>
      <c r="H130" s="128">
        <v>1</v>
      </c>
      <c r="I130" s="134" t="str">
        <f>VLOOKUP(E130,'3. Servicios TH  (línea B)'!$A$7:$N$1615,8,FALSE)</f>
        <v>Jornada Única</v>
      </c>
      <c r="J130" s="134" t="str">
        <f>VLOOKUP(E130,'3. Servicios TH  (línea B)'!$A$7:$N$1615,7,FALSE)</f>
        <v>Mensual</v>
      </c>
      <c r="K130" s="135">
        <f>(VLOOKUP(E130,'3. Servicios TH  (línea B)'!$A$7:$N$1687,9,FALSE)*H130)</f>
        <v>8147870.9677419355</v>
      </c>
      <c r="L130" s="135">
        <f>(VLOOKUP(E130,'3. Servicios TH  (línea B)'!$A$7:$N$1687,12,FALSE)*H130)</f>
        <v>8006941.935483871</v>
      </c>
      <c r="M130" s="134">
        <f t="shared" si="2"/>
        <v>16154812.903225806</v>
      </c>
    </row>
    <row r="131" spans="1:13" ht="13" x14ac:dyDescent="0.35">
      <c r="A131" s="247"/>
      <c r="B131" s="246"/>
      <c r="C131" s="250"/>
      <c r="D131" s="227"/>
      <c r="E131" s="131" t="s">
        <v>1250</v>
      </c>
      <c r="F131" s="132" t="str">
        <f>VLOOKUP(TRIM(E131),'3. Servicios TH  (línea B)'!$A$8:$N$1615,5,FALSE)</f>
        <v>En sitio (instalaciones de la Entidad)</v>
      </c>
      <c r="G131" s="133" t="str">
        <f>VLOOKUP(TRIM(E131),'3. Servicios TH  (línea B)'!$A$7:$N$1615,6,FALSE)</f>
        <v>Grupo No.3</v>
      </c>
      <c r="H131" s="128">
        <v>1</v>
      </c>
      <c r="I131" s="134" t="str">
        <f>VLOOKUP(E131,'3. Servicios TH  (línea B)'!$A$7:$N$1615,8,FALSE)</f>
        <v>Jornada Única</v>
      </c>
      <c r="J131" s="134" t="str">
        <f>VLOOKUP(E131,'3. Servicios TH  (línea B)'!$A$7:$N$1615,7,FALSE)</f>
        <v>Mensual</v>
      </c>
      <c r="K131" s="135">
        <f>(VLOOKUP(E131,'3. Servicios TH  (línea B)'!$A$7:$N$1687,9,FALSE)*H131)</f>
        <v>8667948.3870967738</v>
      </c>
      <c r="L131" s="135">
        <f>(VLOOKUP(E131,'3. Servicios TH  (línea B)'!$A$7:$N$1687,12,FALSE)*H131)</f>
        <v>8518038.7096774187</v>
      </c>
      <c r="M131" s="134"/>
    </row>
    <row r="132" spans="1:13" ht="13" x14ac:dyDescent="0.35">
      <c r="A132" s="247"/>
      <c r="B132" s="246"/>
      <c r="C132" s="250"/>
      <c r="D132" s="227"/>
      <c r="E132" s="131" t="s">
        <v>1254</v>
      </c>
      <c r="F132" s="132" t="str">
        <f>VLOOKUP(TRIM(E132),'3. Servicios TH  (línea B)'!$A$8:$N$1615,5,FALSE)</f>
        <v xml:space="preserve">En sitio (Instalaciones de la Entidad) </v>
      </c>
      <c r="G132" s="133" t="str">
        <f>VLOOKUP(TRIM(E132),'3. Servicios TH  (línea B)'!$A$7:$N$1615,6,FALSE)</f>
        <v>Grupo No.4</v>
      </c>
      <c r="H132" s="128">
        <v>1</v>
      </c>
      <c r="I132" s="134" t="str">
        <f>VLOOKUP(E132,'3. Servicios TH  (línea B)'!$A$7:$N$1615,8,FALSE)</f>
        <v>Jornada Única</v>
      </c>
      <c r="J132" s="134" t="str">
        <f>VLOOKUP(E132,'3. Servicios TH  (línea B)'!$A$7:$N$1615,7,FALSE)</f>
        <v>Mensual</v>
      </c>
      <c r="K132" s="135">
        <f>(VLOOKUP(E132,'3. Servicios TH  (línea B)'!$A$7:$N$1687,9,FALSE)*H132)</f>
        <v>9221238.7096774187</v>
      </c>
      <c r="L132" s="135">
        <f>(VLOOKUP(E132,'3. Servicios TH  (línea B)'!$A$7:$N$1687,12,FALSE)*H132)</f>
        <v>9061754.8387096766</v>
      </c>
      <c r="M132" s="134"/>
    </row>
    <row r="133" spans="1:13" ht="13" x14ac:dyDescent="0.35">
      <c r="A133" s="247"/>
      <c r="B133" s="246"/>
      <c r="C133" s="251"/>
      <c r="D133" s="228"/>
      <c r="E133" s="131" t="s">
        <v>1258</v>
      </c>
      <c r="F133" s="132" t="str">
        <f>VLOOKUP(TRIM(E133),'3. Servicios TH  (línea B)'!$A$8:$N$1615,5,FALSE)</f>
        <v>En sitio (instalaciones de la Entidad)</v>
      </c>
      <c r="G133" s="133" t="str">
        <f>VLOOKUP(TRIM(E133),'3. Servicios TH  (línea B)'!$A$7:$N$1615,6,FALSE)</f>
        <v>Grupo No.5</v>
      </c>
      <c r="H133" s="128">
        <v>1</v>
      </c>
      <c r="I133" s="134" t="str">
        <f>VLOOKUP(E133,'3. Servicios TH  (línea B)'!$A$7:$N$1615,8,FALSE)</f>
        <v>Jornada Única</v>
      </c>
      <c r="J133" s="134" t="str">
        <f>VLOOKUP(E133,'3. Servicios TH  (línea B)'!$A$7:$N$1615,7,FALSE)</f>
        <v>Mensual</v>
      </c>
      <c r="K133" s="135">
        <f>(VLOOKUP(E133,'3. Servicios TH  (línea B)'!$A$7:$N$1687,9,FALSE)*H133)</f>
        <v>9809793.5483870972</v>
      </c>
      <c r="L133" s="135">
        <f>(VLOOKUP(E133,'3. Servicios TH  (línea B)'!$A$7:$N$1687,12,FALSE)*H133)</f>
        <v>9640141.935483871</v>
      </c>
      <c r="M133" s="134"/>
    </row>
    <row r="134" spans="1:13" ht="19.5" customHeight="1" x14ac:dyDescent="0.35">
      <c r="A134" s="260" t="s">
        <v>6288</v>
      </c>
      <c r="B134" s="270" t="s">
        <v>454</v>
      </c>
      <c r="C134" s="238" t="s">
        <v>480</v>
      </c>
      <c r="D134" s="272" t="s">
        <v>60</v>
      </c>
      <c r="E134" s="125" t="s">
        <v>479</v>
      </c>
      <c r="F134" s="126" t="str">
        <f>VLOOKUP(TRIM(E134),'3. Servicios TH  (línea B)'!$A$8:$N$1615,5,FALSE)</f>
        <v xml:space="preserve">En sitio (Instalaciones de la Entidad) </v>
      </c>
      <c r="G134" s="127" t="str">
        <f>VLOOKUP(TRIM(E134),'3. Servicios TH  (línea B)'!$A$7:$N$1615,6,FALSE)</f>
        <v>Grupo No.1</v>
      </c>
      <c r="H134" s="128">
        <v>1</v>
      </c>
      <c r="I134" s="129" t="str">
        <f>VLOOKUP(E134,'3. Servicios TH  (línea B)'!$A$7:$N$1615,8,FALSE)</f>
        <v>Jornada Única</v>
      </c>
      <c r="J134" s="129" t="str">
        <f>VLOOKUP(E134,'3. Servicios TH  (línea B)'!$A$7:$N$1615,7,FALSE)</f>
        <v>Mensual</v>
      </c>
      <c r="K134" s="130">
        <f>(VLOOKUP(E134,'3. Servicios TH  (línea B)'!$A$7:$N$1687,9,FALSE)*H134)</f>
        <v>15576219.354838708</v>
      </c>
      <c r="L134" s="130">
        <f>(VLOOKUP(E134,'3. Servicios TH  (línea B)'!$A$7:$N$1687,12,FALSE)*H134)</f>
        <v>14977729.032258064</v>
      </c>
      <c r="M134" s="129">
        <f t="shared" si="2"/>
        <v>30553948.38709677</v>
      </c>
    </row>
    <row r="135" spans="1:13" ht="19.5" customHeight="1" x14ac:dyDescent="0.35">
      <c r="A135" s="260"/>
      <c r="B135" s="270"/>
      <c r="C135" s="239"/>
      <c r="D135" s="272"/>
      <c r="E135" s="125" t="s">
        <v>484</v>
      </c>
      <c r="F135" s="126" t="str">
        <f>VLOOKUP(TRIM(E135),'3. Servicios TH  (línea B)'!$A$8:$N$1615,5,FALSE)</f>
        <v>En sitio (instalaciones del contratista)</v>
      </c>
      <c r="G135" s="127" t="str">
        <f>VLOOKUP(TRIM(E135),'3. Servicios TH  (línea B)'!$A$7:$N$1615,6,FALSE)</f>
        <v>General</v>
      </c>
      <c r="H135" s="128">
        <v>1</v>
      </c>
      <c r="I135" s="129" t="str">
        <f>VLOOKUP(E135,'3. Servicios TH  (línea B)'!$A$7:$N$1615,8,FALSE)</f>
        <v>Jornada Única</v>
      </c>
      <c r="J135" s="129" t="str">
        <f>VLOOKUP(E135,'3. Servicios TH  (línea B)'!$A$7:$N$1615,7,FALSE)</f>
        <v>Mensual</v>
      </c>
      <c r="K135" s="130">
        <f>(VLOOKUP(E135,'3. Servicios TH  (línea B)'!$A$7:$N$1687,9,FALSE)*H135)</f>
        <v>13574090.322580645</v>
      </c>
      <c r="L135" s="130">
        <f>(VLOOKUP(E135,'3. Servicios TH  (línea B)'!$A$7:$N$1687,12,FALSE)*H135)</f>
        <v>13339316.129032258</v>
      </c>
      <c r="M135" s="129">
        <f t="shared" si="2"/>
        <v>26913406.451612905</v>
      </c>
    </row>
    <row r="136" spans="1:13" ht="19.5" customHeight="1" x14ac:dyDescent="0.35">
      <c r="A136" s="260"/>
      <c r="B136" s="270"/>
      <c r="C136" s="239"/>
      <c r="D136" s="272"/>
      <c r="E136" s="125" t="s">
        <v>488</v>
      </c>
      <c r="F136" s="126" t="str">
        <f>VLOOKUP(TRIM(E136),'3. Servicios TH  (línea B)'!$A$8:$N$1615,5,FALSE)</f>
        <v xml:space="preserve">En sitio (Instalaciones de la Entidad) </v>
      </c>
      <c r="G136" s="127" t="str">
        <f>VLOOKUP(TRIM(E136),'3. Servicios TH  (línea B)'!$A$7:$N$1615,6,FALSE)</f>
        <v>Grupo No.2</v>
      </c>
      <c r="H136" s="128">
        <v>1</v>
      </c>
      <c r="I136" s="129" t="str">
        <f>VLOOKUP(E136,'3. Servicios TH  (línea B)'!$A$7:$N$1615,8,FALSE)</f>
        <v>Jornada Única</v>
      </c>
      <c r="J136" s="129" t="str">
        <f>VLOOKUP(E136,'3. Servicios TH  (línea B)'!$A$7:$N$1615,7,FALSE)</f>
        <v>Mensual</v>
      </c>
      <c r="K136" s="130">
        <f>(VLOOKUP(E136,'3. Servicios TH  (línea B)'!$A$7:$N$1687,9,FALSE)*H136)</f>
        <v>13695935.483870968</v>
      </c>
      <c r="L136" s="130">
        <f>(VLOOKUP(E136,'3. Servicios TH  (línea B)'!$A$7:$N$1687,12,FALSE)*H136)</f>
        <v>13459058.064516129</v>
      </c>
      <c r="M136" s="129">
        <f t="shared" si="2"/>
        <v>27154993.548387095</v>
      </c>
    </row>
    <row r="137" spans="1:13" ht="19.5" customHeight="1" x14ac:dyDescent="0.35">
      <c r="A137" s="260"/>
      <c r="B137" s="270"/>
      <c r="C137" s="239"/>
      <c r="D137" s="272"/>
      <c r="E137" s="125" t="s">
        <v>492</v>
      </c>
      <c r="F137" s="126" t="str">
        <f>VLOOKUP(TRIM(E137),'3. Servicios TH  (línea B)'!$A$8:$N$1615,5,FALSE)</f>
        <v>En sitio (instalaciones de la Entidad)</v>
      </c>
      <c r="G137" s="127" t="str">
        <f>VLOOKUP(TRIM(E137),'3. Servicios TH  (línea B)'!$A$7:$N$1615,6,FALSE)</f>
        <v>Grupo No.3</v>
      </c>
      <c r="H137" s="128">
        <v>1</v>
      </c>
      <c r="I137" s="129" t="str">
        <f>VLOOKUP(E137,'3. Servicios TH  (línea B)'!$A$7:$N$1615,8,FALSE)</f>
        <v>Jornada Única</v>
      </c>
      <c r="J137" s="129" t="str">
        <f>VLOOKUP(E137,'3. Servicios TH  (línea B)'!$A$7:$N$1615,7,FALSE)</f>
        <v>Mensual</v>
      </c>
      <c r="K137" s="130">
        <f>(VLOOKUP(E137,'3. Servicios TH  (línea B)'!$A$7:$N$1687,9,FALSE)*H137)</f>
        <v>14570141.935483871</v>
      </c>
      <c r="L137" s="130">
        <f>(VLOOKUP(E137,'3. Servicios TH  (línea B)'!$A$7:$N$1687,12,FALSE)*H137)</f>
        <v>14318141.935483871</v>
      </c>
      <c r="M137" s="129"/>
    </row>
    <row r="138" spans="1:13" ht="19.5" customHeight="1" x14ac:dyDescent="0.35">
      <c r="A138" s="260"/>
      <c r="B138" s="270"/>
      <c r="C138" s="239"/>
      <c r="D138" s="272"/>
      <c r="E138" s="125" t="s">
        <v>496</v>
      </c>
      <c r="F138" s="126" t="str">
        <f>VLOOKUP(TRIM(E138),'3. Servicios TH  (línea B)'!$A$8:$N$1615,5,FALSE)</f>
        <v xml:space="preserve">En sitio (Instalaciones de la Entidad) </v>
      </c>
      <c r="G138" s="127" t="str">
        <f>VLOOKUP(TRIM(E138),'3. Servicios TH  (línea B)'!$A$7:$N$1615,6,FALSE)</f>
        <v>Grupo No.4</v>
      </c>
      <c r="H138" s="128">
        <v>1</v>
      </c>
      <c r="I138" s="129" t="str">
        <f>VLOOKUP(E138,'3. Servicios TH  (línea B)'!$A$7:$N$1615,8,FALSE)</f>
        <v>Jornada Única</v>
      </c>
      <c r="J138" s="129" t="str">
        <f>VLOOKUP(E138,'3. Servicios TH  (línea B)'!$A$7:$N$1615,7,FALSE)</f>
        <v>Mensual</v>
      </c>
      <c r="K138" s="130">
        <f>(VLOOKUP(E138,'3. Servicios TH  (línea B)'!$A$7:$N$1687,9,FALSE)*H138)</f>
        <v>15500180.64516129</v>
      </c>
      <c r="L138" s="130">
        <f>(VLOOKUP(E138,'3. Servicios TH  (línea B)'!$A$7:$N$1687,12,FALSE)*H138)</f>
        <v>15232090.322580645</v>
      </c>
      <c r="M138" s="129"/>
    </row>
    <row r="139" spans="1:13" ht="19.5" customHeight="1" x14ac:dyDescent="0.35">
      <c r="A139" s="260"/>
      <c r="B139" s="270"/>
      <c r="C139" s="240"/>
      <c r="D139" s="272"/>
      <c r="E139" s="125" t="s">
        <v>500</v>
      </c>
      <c r="F139" s="126" t="str">
        <f>VLOOKUP(TRIM(E139),'3. Servicios TH  (línea B)'!$A$8:$N$1615,5,FALSE)</f>
        <v>En sitio (instalaciones de la Entidad)</v>
      </c>
      <c r="G139" s="127" t="str">
        <f>VLOOKUP(TRIM(E139),'3. Servicios TH  (línea B)'!$A$7:$N$1615,6,FALSE)</f>
        <v>Grupo No.5</v>
      </c>
      <c r="H139" s="128">
        <v>1</v>
      </c>
      <c r="I139" s="129" t="str">
        <f>VLOOKUP(E139,'3. Servicios TH  (línea B)'!$A$7:$N$1615,8,FALSE)</f>
        <v>Jornada Única</v>
      </c>
      <c r="J139" s="129" t="str">
        <f>VLOOKUP(E139,'3. Servicios TH  (línea B)'!$A$7:$N$1615,7,FALSE)</f>
        <v>Mensual</v>
      </c>
      <c r="K139" s="130">
        <f>(VLOOKUP(E139,'3. Servicios TH  (línea B)'!$A$7:$N$1687,9,FALSE)*H139)</f>
        <v>16489522.580645161</v>
      </c>
      <c r="L139" s="130">
        <f>(VLOOKUP(E139,'3. Servicios TH  (línea B)'!$A$7:$N$1687,12,FALSE)*H139)</f>
        <v>16204322.580645161</v>
      </c>
      <c r="M139" s="129">
        <f t="shared" si="2"/>
        <v>32693845.161290321</v>
      </c>
    </row>
    <row r="140" spans="1:13" ht="13" x14ac:dyDescent="0.35">
      <c r="A140" s="260"/>
      <c r="B140" s="261" t="s">
        <v>353</v>
      </c>
      <c r="C140" s="238" t="s">
        <v>379</v>
      </c>
      <c r="D140" s="271" t="s">
        <v>60</v>
      </c>
      <c r="E140" s="125" t="s">
        <v>378</v>
      </c>
      <c r="F140" s="126" t="str">
        <f>VLOOKUP(TRIM(E140),'3. Servicios TH  (línea B)'!$A$8:$N$1615,5,FALSE)</f>
        <v xml:space="preserve">En sitio (Instalaciones de la Entidad) </v>
      </c>
      <c r="G140" s="127" t="str">
        <f>VLOOKUP(TRIM(E140),'3. Servicios TH  (línea B)'!$A$7:$N$1615,6,FALSE)</f>
        <v>Grupo No.1</v>
      </c>
      <c r="H140" s="128">
        <v>1</v>
      </c>
      <c r="I140" s="129" t="str">
        <f>VLOOKUP(E140,'3. Servicios TH  (línea B)'!$A$7:$N$1615,8,FALSE)</f>
        <v>Jornada Única</v>
      </c>
      <c r="J140" s="129" t="str">
        <f>VLOOKUP(E140,'3. Servicios TH  (línea B)'!$A$7:$N$1615,7,FALSE)</f>
        <v>Mensual</v>
      </c>
      <c r="K140" s="130">
        <f>(VLOOKUP(E140,'3. Servicios TH  (línea B)'!$A$7:$N$1687,9,FALSE)*H140)</f>
        <v>12062606.451612903</v>
      </c>
      <c r="L140" s="130">
        <f>(VLOOKUP(E140,'3. Servicios TH  (línea B)'!$A$7:$N$1687,12,FALSE)*H140)</f>
        <v>11599122.580645161</v>
      </c>
      <c r="M140" s="129">
        <f t="shared" si="2"/>
        <v>23661729.032258064</v>
      </c>
    </row>
    <row r="141" spans="1:13" ht="13" x14ac:dyDescent="0.35">
      <c r="A141" s="260"/>
      <c r="B141" s="261"/>
      <c r="C141" s="239"/>
      <c r="D141" s="271"/>
      <c r="E141" s="125" t="s">
        <v>383</v>
      </c>
      <c r="F141" s="126" t="str">
        <f>VLOOKUP(TRIM(E141),'3. Servicios TH  (línea B)'!$A$8:$N$1615,5,FALSE)</f>
        <v>En sitio (instalaciones del contratista)</v>
      </c>
      <c r="G141" s="127" t="str">
        <f>VLOOKUP(TRIM(E141),'3. Servicios TH  (línea B)'!$A$7:$N$1615,6,FALSE)</f>
        <v>General</v>
      </c>
      <c r="H141" s="128">
        <v>1</v>
      </c>
      <c r="I141" s="129" t="str">
        <f>VLOOKUP(E141,'3. Servicios TH  (línea B)'!$A$7:$N$1615,8,FALSE)</f>
        <v>Jornada Única</v>
      </c>
      <c r="J141" s="129" t="str">
        <f>VLOOKUP(E141,'3. Servicios TH  (línea B)'!$A$7:$N$1615,7,FALSE)</f>
        <v>Mensual</v>
      </c>
      <c r="K141" s="130">
        <f>(VLOOKUP(E141,'3. Servicios TH  (línea B)'!$A$7:$N$1687,9,FALSE)*H141)</f>
        <v>10714348.387096774</v>
      </c>
      <c r="L141" s="130">
        <f>(VLOOKUP(E141,'3. Servicios TH  (línea B)'!$A$7:$N$1687,12,FALSE)*H141)</f>
        <v>10529045.161290321</v>
      </c>
      <c r="M141" s="129">
        <f t="shared" si="2"/>
        <v>21243393.548387095</v>
      </c>
    </row>
    <row r="142" spans="1:13" ht="13" x14ac:dyDescent="0.35">
      <c r="A142" s="260"/>
      <c r="B142" s="261"/>
      <c r="C142" s="239"/>
      <c r="D142" s="271"/>
      <c r="E142" s="125" t="s">
        <v>387</v>
      </c>
      <c r="F142" s="126" t="str">
        <f>VLOOKUP(TRIM(E142),'3. Servicios TH  (línea B)'!$A$8:$N$1615,5,FALSE)</f>
        <v xml:space="preserve">En sitio (Instalaciones de la Entidad) </v>
      </c>
      <c r="G142" s="127" t="str">
        <f>VLOOKUP(TRIM(E142),'3. Servicios TH  (línea B)'!$A$7:$N$1615,6,FALSE)</f>
        <v>Grupo No.2</v>
      </c>
      <c r="H142" s="128">
        <v>1</v>
      </c>
      <c r="I142" s="129" t="str">
        <f>VLOOKUP(E142,'3. Servicios TH  (línea B)'!$A$7:$N$1615,8,FALSE)</f>
        <v>Jornada Única</v>
      </c>
      <c r="J142" s="129" t="str">
        <f>VLOOKUP(E142,'3. Servicios TH  (línea B)'!$A$7:$N$1615,7,FALSE)</f>
        <v>Mensual</v>
      </c>
      <c r="K142" s="130">
        <f>(VLOOKUP(E142,'3. Servicios TH  (línea B)'!$A$7:$N$1687,9,FALSE)*H142)</f>
        <v>10606451.612903226</v>
      </c>
      <c r="L142" s="130">
        <f>(VLOOKUP(E142,'3. Servicios TH  (línea B)'!$A$7:$N$1687,12,FALSE)*H142)</f>
        <v>10423006.451612903</v>
      </c>
      <c r="M142" s="129">
        <f t="shared" si="2"/>
        <v>21029458.064516127</v>
      </c>
    </row>
    <row r="143" spans="1:13" ht="13" x14ac:dyDescent="0.35">
      <c r="A143" s="260"/>
      <c r="B143" s="261"/>
      <c r="C143" s="239"/>
      <c r="D143" s="271"/>
      <c r="E143" s="125" t="s">
        <v>391</v>
      </c>
      <c r="F143" s="126" t="str">
        <f>VLOOKUP(TRIM(E143),'3. Servicios TH  (línea B)'!$A$8:$N$1615,5,FALSE)</f>
        <v>En sitio (instalaciones de la Entidad)</v>
      </c>
      <c r="G143" s="127" t="str">
        <f>VLOOKUP(TRIM(E143),'3. Servicios TH  (línea B)'!$A$7:$N$1615,6,FALSE)</f>
        <v>Grupo No.3</v>
      </c>
      <c r="H143" s="128">
        <v>1</v>
      </c>
      <c r="I143" s="129" t="str">
        <f>VLOOKUP(E143,'3. Servicios TH  (línea B)'!$A$7:$N$1615,8,FALSE)</f>
        <v>Jornada Única</v>
      </c>
      <c r="J143" s="129" t="str">
        <f>VLOOKUP(E143,'3. Servicios TH  (línea B)'!$A$7:$N$1615,7,FALSE)</f>
        <v>Mensual</v>
      </c>
      <c r="K143" s="130">
        <f>(VLOOKUP(E143,'3. Servicios TH  (línea B)'!$A$7:$N$1687,9,FALSE)*H143)</f>
        <v>11283458.064516129</v>
      </c>
      <c r="L143" s="130">
        <f>(VLOOKUP(E143,'3. Servicios TH  (línea B)'!$A$7:$N$1687,12,FALSE)*H143)</f>
        <v>11088309.677419355</v>
      </c>
      <c r="M143" s="129"/>
    </row>
    <row r="144" spans="1:13" ht="13" x14ac:dyDescent="0.35">
      <c r="A144" s="260"/>
      <c r="B144" s="261"/>
      <c r="C144" s="239"/>
      <c r="D144" s="271"/>
      <c r="E144" s="125" t="s">
        <v>395</v>
      </c>
      <c r="F144" s="126" t="str">
        <f>VLOOKUP(TRIM(E144),'3. Servicios TH  (línea B)'!$A$8:$N$1615,5,FALSE)</f>
        <v xml:space="preserve">En sitio (Instalaciones de la Entidad) </v>
      </c>
      <c r="G144" s="127" t="str">
        <f>VLOOKUP(TRIM(E144),'3. Servicios TH  (línea B)'!$A$7:$N$1615,6,FALSE)</f>
        <v>Grupo No.4</v>
      </c>
      <c r="H144" s="128">
        <v>1</v>
      </c>
      <c r="I144" s="129" t="str">
        <f>VLOOKUP(E144,'3. Servicios TH  (línea B)'!$A$7:$N$1615,8,FALSE)</f>
        <v>Jornada Única</v>
      </c>
      <c r="J144" s="129" t="str">
        <f>VLOOKUP(E144,'3. Servicios TH  (línea B)'!$A$7:$N$1615,7,FALSE)</f>
        <v>Mensual</v>
      </c>
      <c r="K144" s="130">
        <f>(VLOOKUP(E144,'3. Servicios TH  (línea B)'!$A$7:$N$1687,9,FALSE)*H144)</f>
        <v>12003703.22580645</v>
      </c>
      <c r="L144" s="130">
        <f>(VLOOKUP(E144,'3. Servicios TH  (línea B)'!$A$7:$N$1687,12,FALSE)*H144)</f>
        <v>11796077.419354839</v>
      </c>
      <c r="M144" s="129"/>
    </row>
    <row r="145" spans="1:13" ht="13" x14ac:dyDescent="0.35">
      <c r="A145" s="260"/>
      <c r="B145" s="261"/>
      <c r="C145" s="240"/>
      <c r="D145" s="271"/>
      <c r="E145" s="125" t="s">
        <v>399</v>
      </c>
      <c r="F145" s="126" t="str">
        <f>VLOOKUP(TRIM(E145),'3. Servicios TH  (línea B)'!$A$8:$N$1615,5,FALSE)</f>
        <v>En sitio (instalaciones de la Entidad)</v>
      </c>
      <c r="G145" s="127" t="str">
        <f>VLOOKUP(TRIM(E145),'3. Servicios TH  (línea B)'!$A$7:$N$1615,6,FALSE)</f>
        <v>Grupo No.5</v>
      </c>
      <c r="H145" s="128">
        <v>1</v>
      </c>
      <c r="I145" s="129" t="str">
        <f>VLOOKUP(E145,'3. Servicios TH  (línea B)'!$A$7:$N$1615,8,FALSE)</f>
        <v>Jornada Única</v>
      </c>
      <c r="J145" s="129" t="str">
        <f>VLOOKUP(E145,'3. Servicios TH  (línea B)'!$A$7:$N$1615,7,FALSE)</f>
        <v>Mensual</v>
      </c>
      <c r="K145" s="130">
        <f>(VLOOKUP(E145,'3. Servicios TH  (línea B)'!$A$7:$N$1687,9,FALSE)*H145)</f>
        <v>12769896.774193548</v>
      </c>
      <c r="L145" s="130">
        <f>(VLOOKUP(E145,'3. Servicios TH  (línea B)'!$A$7:$N$1687,12,FALSE)*H145)</f>
        <v>12549019.354838708</v>
      </c>
      <c r="M145" s="129">
        <f t="shared" si="2"/>
        <v>25318916.129032254</v>
      </c>
    </row>
    <row r="146" spans="1:13" ht="13" x14ac:dyDescent="0.35">
      <c r="A146" s="260"/>
      <c r="B146" s="261" t="s">
        <v>708</v>
      </c>
      <c r="C146" s="238" t="s">
        <v>834</v>
      </c>
      <c r="D146" s="271" t="s">
        <v>60</v>
      </c>
      <c r="E146" s="125" t="s">
        <v>833</v>
      </c>
      <c r="F146" s="126" t="str">
        <f>VLOOKUP(TRIM(E146),'3. Servicios TH  (línea B)'!$A$8:$N$1615,5,FALSE)</f>
        <v xml:space="preserve">En sitio (Instalaciones de la Entidad) </v>
      </c>
      <c r="G146" s="127" t="str">
        <f>VLOOKUP(TRIM(E146),'3. Servicios TH  (línea B)'!$A$7:$N$1615,6,FALSE)</f>
        <v>Grupo No.1</v>
      </c>
      <c r="H146" s="128">
        <v>1</v>
      </c>
      <c r="I146" s="129" t="str">
        <f>VLOOKUP(E146,'3. Servicios TH  (línea B)'!$A$7:$N$1615,8,FALSE)</f>
        <v>Jornada Única</v>
      </c>
      <c r="J146" s="129" t="str">
        <f>VLOOKUP(E146,'3. Servicios TH  (línea B)'!$A$7:$N$1615,7,FALSE)</f>
        <v>Mensual</v>
      </c>
      <c r="K146" s="130">
        <f>(VLOOKUP(E146,'3. Servicios TH  (línea B)'!$A$7:$N$1687,9,FALSE)*H146)</f>
        <v>21110193.548387095</v>
      </c>
      <c r="L146" s="130">
        <f>(VLOOKUP(E146,'3. Servicios TH  (línea B)'!$A$7:$N$1687,12,FALSE)*H146)</f>
        <v>20745083.870967742</v>
      </c>
      <c r="M146" s="129">
        <f t="shared" si="2"/>
        <v>41855277.419354841</v>
      </c>
    </row>
    <row r="147" spans="1:13" ht="13" x14ac:dyDescent="0.35">
      <c r="A147" s="260"/>
      <c r="B147" s="261"/>
      <c r="C147" s="239"/>
      <c r="D147" s="271"/>
      <c r="E147" s="125" t="s">
        <v>838</v>
      </c>
      <c r="F147" s="126" t="str">
        <f>VLOOKUP(TRIM(E147),'3. Servicios TH  (línea B)'!$A$8:$N$1615,5,FALSE)</f>
        <v>En sitio (instalaciones del contratista)</v>
      </c>
      <c r="G147" s="127" t="str">
        <f>VLOOKUP(TRIM(E147),'3. Servicios TH  (línea B)'!$A$7:$N$1615,6,FALSE)</f>
        <v>General</v>
      </c>
      <c r="H147" s="128">
        <v>1</v>
      </c>
      <c r="I147" s="129" t="str">
        <f>VLOOKUP(E147,'3. Servicios TH  (línea B)'!$A$7:$N$1615,8,FALSE)</f>
        <v>Jornada Única</v>
      </c>
      <c r="J147" s="129" t="str">
        <f>VLOOKUP(E147,'3. Servicios TH  (línea B)'!$A$7:$N$1615,7,FALSE)</f>
        <v>Mensual</v>
      </c>
      <c r="K147" s="130">
        <f>(VLOOKUP(E147,'3. Servicios TH  (línea B)'!$A$7:$N$1687,9,FALSE)*H147)</f>
        <v>21801354.838709679</v>
      </c>
      <c r="L147" s="130">
        <f>(VLOOKUP(E147,'3. Servicios TH  (línea B)'!$A$7:$N$1687,12,FALSE)*H147)</f>
        <v>21424296.774193548</v>
      </c>
      <c r="M147" s="129">
        <f t="shared" si="2"/>
        <v>43225651.612903222</v>
      </c>
    </row>
    <row r="148" spans="1:13" ht="13" x14ac:dyDescent="0.35">
      <c r="A148" s="260"/>
      <c r="B148" s="261"/>
      <c r="C148" s="239"/>
      <c r="D148" s="271"/>
      <c r="E148" s="125" t="s">
        <v>842</v>
      </c>
      <c r="F148" s="126" t="str">
        <f>VLOOKUP(TRIM(E148),'3. Servicios TH  (línea B)'!$A$8:$N$1615,5,FALSE)</f>
        <v xml:space="preserve">En sitio (Instalaciones de la Entidad) </v>
      </c>
      <c r="G148" s="127" t="str">
        <f>VLOOKUP(TRIM(E148),'3. Servicios TH  (línea B)'!$A$7:$N$1615,6,FALSE)</f>
        <v>Grupo No.2</v>
      </c>
      <c r="H148" s="128">
        <v>1</v>
      </c>
      <c r="I148" s="129" t="str">
        <f>VLOOKUP(E148,'3. Servicios TH  (línea B)'!$A$7:$N$1615,8,FALSE)</f>
        <v>Jornada Única</v>
      </c>
      <c r="J148" s="129" t="str">
        <f>VLOOKUP(E148,'3. Servicios TH  (línea B)'!$A$7:$N$1615,7,FALSE)</f>
        <v>Mensual</v>
      </c>
      <c r="K148" s="130">
        <f>(VLOOKUP(E148,'3. Servicios TH  (línea B)'!$A$7:$N$1687,9,FALSE)*H148)</f>
        <v>27171083.870967742</v>
      </c>
      <c r="L148" s="130">
        <f>(VLOOKUP(E148,'3. Servicios TH  (línea B)'!$A$7:$N$1687,12,FALSE)*H148)</f>
        <v>26127083.870967742</v>
      </c>
      <c r="M148" s="129">
        <f t="shared" si="2"/>
        <v>53298167.741935484</v>
      </c>
    </row>
    <row r="149" spans="1:13" ht="13" x14ac:dyDescent="0.35">
      <c r="A149" s="260"/>
      <c r="B149" s="261"/>
      <c r="C149" s="239"/>
      <c r="D149" s="271"/>
      <c r="E149" s="125" t="s">
        <v>846</v>
      </c>
      <c r="F149" s="126" t="str">
        <f>VLOOKUP(TRIM(E149),'3. Servicios TH  (línea B)'!$A$8:$N$1615,5,FALSE)</f>
        <v>En sitio (instalaciones de la Entidad)</v>
      </c>
      <c r="G149" s="127" t="str">
        <f>VLOOKUP(TRIM(E149),'3. Servicios TH  (línea B)'!$A$7:$N$1615,6,FALSE)</f>
        <v>Grupo No.3</v>
      </c>
      <c r="H149" s="128">
        <v>1</v>
      </c>
      <c r="I149" s="129" t="str">
        <f>VLOOKUP(E149,'3. Servicios TH  (línea B)'!$A$7:$N$1615,8,FALSE)</f>
        <v>Jornada Única</v>
      </c>
      <c r="J149" s="129" t="str">
        <f>VLOOKUP(E149,'3. Servicios TH  (línea B)'!$A$7:$N$1615,7,FALSE)</f>
        <v>Mensual</v>
      </c>
      <c r="K149" s="130">
        <f>(VLOOKUP(E149,'3. Servicios TH  (línea B)'!$A$7:$N$1687,9,FALSE)*H149)</f>
        <v>23891135.483870968</v>
      </c>
      <c r="L149" s="130">
        <f>(VLOOKUP(E149,'3. Servicios TH  (línea B)'!$A$7:$N$1687,12,FALSE)*H149)</f>
        <v>23477909.677419353</v>
      </c>
      <c r="M149" s="129"/>
    </row>
    <row r="150" spans="1:13" ht="13" x14ac:dyDescent="0.35">
      <c r="A150" s="260"/>
      <c r="B150" s="261"/>
      <c r="C150" s="239"/>
      <c r="D150" s="271"/>
      <c r="E150" s="125" t="s">
        <v>850</v>
      </c>
      <c r="F150" s="126" t="str">
        <f>VLOOKUP(TRIM(E150),'3. Servicios TH  (línea B)'!$A$8:$N$1615,5,FALSE)</f>
        <v xml:space="preserve">En sitio (Instalaciones de la Entidad) </v>
      </c>
      <c r="G150" s="127" t="str">
        <f>VLOOKUP(TRIM(E150),'3. Servicios TH  (línea B)'!$A$7:$N$1615,6,FALSE)</f>
        <v>Grupo No.4</v>
      </c>
      <c r="H150" s="128">
        <v>1</v>
      </c>
      <c r="I150" s="129" t="str">
        <f>VLOOKUP(E150,'3. Servicios TH  (línea B)'!$A$7:$N$1615,8,FALSE)</f>
        <v>Jornada Única</v>
      </c>
      <c r="J150" s="129" t="str">
        <f>VLOOKUP(E150,'3. Servicios TH  (línea B)'!$A$7:$N$1615,7,FALSE)</f>
        <v>Mensual</v>
      </c>
      <c r="K150" s="130">
        <f>(VLOOKUP(E150,'3. Servicios TH  (línea B)'!$A$7:$N$1687,9,FALSE)*H150)</f>
        <v>25416077.419354837</v>
      </c>
      <c r="L150" s="130">
        <f>(VLOOKUP(E150,'3. Servicios TH  (línea B)'!$A$7:$N$1687,12,FALSE)*H150)</f>
        <v>24976490.322580643</v>
      </c>
      <c r="M150" s="129"/>
    </row>
    <row r="151" spans="1:13" ht="13" x14ac:dyDescent="0.35">
      <c r="A151" s="260"/>
      <c r="B151" s="261"/>
      <c r="C151" s="240"/>
      <c r="D151" s="271"/>
      <c r="E151" s="125" t="s">
        <v>854</v>
      </c>
      <c r="F151" s="126" t="str">
        <f>VLOOKUP(TRIM(E151),'3. Servicios TH  (línea B)'!$A$8:$N$1615,5,FALSE)</f>
        <v>En sitio (instalaciones de la Entidad)</v>
      </c>
      <c r="G151" s="127" t="str">
        <f>VLOOKUP(TRIM(E151),'3. Servicios TH  (línea B)'!$A$7:$N$1615,6,FALSE)</f>
        <v>Grupo No.5</v>
      </c>
      <c r="H151" s="128">
        <v>1</v>
      </c>
      <c r="I151" s="129" t="str">
        <f>VLOOKUP(E151,'3. Servicios TH  (línea B)'!$A$7:$N$1615,8,FALSE)</f>
        <v>Jornada Única</v>
      </c>
      <c r="J151" s="129" t="str">
        <f>VLOOKUP(E151,'3. Servicios TH  (línea B)'!$A$7:$N$1615,7,FALSE)</f>
        <v>Mensual</v>
      </c>
      <c r="K151" s="130">
        <f>(VLOOKUP(E151,'3. Servicios TH  (línea B)'!$A$7:$N$1687,9,FALSE)*H151)</f>
        <v>27038400</v>
      </c>
      <c r="L151" s="130">
        <f>(VLOOKUP(E151,'3. Servicios TH  (línea B)'!$A$7:$N$1687,12,FALSE)*H151)</f>
        <v>26570748.387096774</v>
      </c>
      <c r="M151" s="129">
        <f t="shared" si="2"/>
        <v>53609148.387096778</v>
      </c>
    </row>
    <row r="152" spans="1:13" ht="19.5" customHeight="1" x14ac:dyDescent="0.35">
      <c r="A152" s="260"/>
      <c r="B152" s="262" t="s">
        <v>581</v>
      </c>
      <c r="C152" s="238" t="s">
        <v>657</v>
      </c>
      <c r="D152" s="271" t="s">
        <v>60</v>
      </c>
      <c r="E152" s="125" t="s">
        <v>656</v>
      </c>
      <c r="F152" s="126" t="str">
        <f>VLOOKUP(TRIM(E152),'3. Servicios TH  (línea B)'!$A$8:$N$1615,5,FALSE)</f>
        <v xml:space="preserve">En sitio (Instalaciones de la Entidad) </v>
      </c>
      <c r="G152" s="127" t="str">
        <f>VLOOKUP(TRIM(E152),'3. Servicios TH  (línea B)'!$A$7:$N$1615,6,FALSE)</f>
        <v>Grupo No.1</v>
      </c>
      <c r="H152" s="128">
        <v>1</v>
      </c>
      <c r="I152" s="129" t="str">
        <f>VLOOKUP(E152,'3. Servicios TH  (línea B)'!$A$7:$N$1615,8,FALSE)</f>
        <v>Jornada Única</v>
      </c>
      <c r="J152" s="129" t="str">
        <f>VLOOKUP(E152,'3. Servicios TH  (línea B)'!$A$7:$N$1615,7,FALSE)</f>
        <v>Mensual</v>
      </c>
      <c r="K152" s="130">
        <f>(VLOOKUP(E152,'3. Servicios TH  (línea B)'!$A$7:$N$1687,9,FALSE)*H152)</f>
        <v>22603393.548387095</v>
      </c>
      <c r="L152" s="130">
        <f>(VLOOKUP(E152,'3. Servicios TH  (línea B)'!$A$7:$N$1687,12,FALSE)*H152)</f>
        <v>21734890.322580643</v>
      </c>
      <c r="M152" s="129">
        <f t="shared" si="2"/>
        <v>44338283.870967738</v>
      </c>
    </row>
    <row r="153" spans="1:13" ht="13" x14ac:dyDescent="0.35">
      <c r="A153" s="260"/>
      <c r="B153" s="269"/>
      <c r="C153" s="239"/>
      <c r="D153" s="271" t="s">
        <v>60</v>
      </c>
      <c r="E153" s="125" t="s">
        <v>661</v>
      </c>
      <c r="F153" s="126" t="str">
        <f>VLOOKUP(TRIM(E153),'3. Servicios TH  (línea B)'!$A$8:$N$1615,5,FALSE)</f>
        <v>En sitio (instalaciones del contratista)</v>
      </c>
      <c r="G153" s="127" t="str">
        <f>VLOOKUP(TRIM(E153),'3. Servicios TH  (línea B)'!$A$7:$N$1615,6,FALSE)</f>
        <v>General</v>
      </c>
      <c r="H153" s="128">
        <v>1</v>
      </c>
      <c r="I153" s="129" t="str">
        <f>VLOOKUP(E153,'3. Servicios TH  (línea B)'!$A$7:$N$1615,8,FALSE)</f>
        <v>Jornada Única</v>
      </c>
      <c r="J153" s="129" t="str">
        <f>VLOOKUP(E153,'3. Servicios TH  (línea B)'!$A$7:$N$1615,7,FALSE)</f>
        <v>Mensual</v>
      </c>
      <c r="K153" s="130">
        <f>(VLOOKUP(E153,'3. Servicios TH  (línea B)'!$A$7:$N$1687,9,FALSE)*H153)</f>
        <v>19400529.032258064</v>
      </c>
      <c r="L153" s="130">
        <f>(VLOOKUP(E153,'3. Servicios TH  (línea B)'!$A$7:$N$1687,12,FALSE)*H153)</f>
        <v>19064980.64516129</v>
      </c>
      <c r="M153" s="129">
        <f t="shared" si="2"/>
        <v>38465509.67741935</v>
      </c>
    </row>
    <row r="154" spans="1:13" ht="13" x14ac:dyDescent="0.35">
      <c r="A154" s="260"/>
      <c r="B154" s="269"/>
      <c r="C154" s="239"/>
      <c r="D154" s="271"/>
      <c r="E154" s="125" t="s">
        <v>665</v>
      </c>
      <c r="F154" s="126" t="str">
        <f>VLOOKUP(TRIM(E154),'3. Servicios TH  (línea B)'!$A$8:$N$1615,5,FALSE)</f>
        <v xml:space="preserve">En sitio (Instalaciones de la Entidad) </v>
      </c>
      <c r="G154" s="127" t="str">
        <f>VLOOKUP(TRIM(E154),'3. Servicios TH  (línea B)'!$A$7:$N$1615,6,FALSE)</f>
        <v>Grupo No.2</v>
      </c>
      <c r="H154" s="128">
        <v>1</v>
      </c>
      <c r="I154" s="129" t="str">
        <f>VLOOKUP(E154,'3. Servicios TH  (línea B)'!$A$7:$N$1615,8,FALSE)</f>
        <v>Jornada Única</v>
      </c>
      <c r="J154" s="129" t="str">
        <f>VLOOKUP(E154,'3. Servicios TH  (línea B)'!$A$7:$N$1615,7,FALSE)</f>
        <v>Mensual</v>
      </c>
      <c r="K154" s="130">
        <f>(VLOOKUP(E154,'3. Servicios TH  (línea B)'!$A$7:$N$1687,9,FALSE)*H154)</f>
        <v>19874825.806451611</v>
      </c>
      <c r="L154" s="130">
        <f>(VLOOKUP(E154,'3. Servicios TH  (línea B)'!$A$7:$N$1687,12,FALSE)*H154)</f>
        <v>19531070.967741936</v>
      </c>
      <c r="M154" s="129">
        <f t="shared" si="2"/>
        <v>39405896.774193548</v>
      </c>
    </row>
    <row r="155" spans="1:13" ht="13" x14ac:dyDescent="0.35">
      <c r="A155" s="260"/>
      <c r="B155" s="269"/>
      <c r="C155" s="239"/>
      <c r="D155" s="271"/>
      <c r="E155" s="125" t="s">
        <v>669</v>
      </c>
      <c r="F155" s="126" t="str">
        <f>VLOOKUP(TRIM(E155),'3. Servicios TH  (línea B)'!$A$8:$N$1615,5,FALSE)</f>
        <v>En sitio (instalaciones de la Entidad)</v>
      </c>
      <c r="G155" s="127" t="str">
        <f>VLOOKUP(TRIM(E155),'3. Servicios TH  (línea B)'!$A$7:$N$1615,6,FALSE)</f>
        <v>Grupo No.3</v>
      </c>
      <c r="H155" s="128">
        <v>1</v>
      </c>
      <c r="I155" s="129" t="str">
        <f>VLOOKUP(E155,'3. Servicios TH  (línea B)'!$A$7:$N$1615,8,FALSE)</f>
        <v>Jornada Única</v>
      </c>
      <c r="J155" s="129" t="str">
        <f>VLOOKUP(E155,'3. Servicios TH  (línea B)'!$A$7:$N$1615,7,FALSE)</f>
        <v>Mensual</v>
      </c>
      <c r="K155" s="130">
        <f>(VLOOKUP(E155,'3. Servicios TH  (línea B)'!$A$7:$N$1687,9,FALSE)*H155)</f>
        <v>21143432.258064516</v>
      </c>
      <c r="L155" s="130">
        <f>(VLOOKUP(E155,'3. Servicios TH  (línea B)'!$A$7:$N$1687,12,FALSE)*H155)</f>
        <v>20777741.935483869</v>
      </c>
      <c r="M155" s="129"/>
    </row>
    <row r="156" spans="1:13" ht="13" x14ac:dyDescent="0.35">
      <c r="A156" s="260"/>
      <c r="B156" s="269"/>
      <c r="C156" s="239"/>
      <c r="D156" s="271"/>
      <c r="E156" s="125" t="s">
        <v>673</v>
      </c>
      <c r="F156" s="126" t="str">
        <f>VLOOKUP(TRIM(E156),'3. Servicios TH  (línea B)'!$A$8:$N$1615,5,FALSE)</f>
        <v xml:space="preserve">En sitio (Instalaciones de la Entidad) </v>
      </c>
      <c r="G156" s="127" t="str">
        <f>VLOOKUP(TRIM(E156),'3. Servicios TH  (línea B)'!$A$7:$N$1615,6,FALSE)</f>
        <v>Grupo No.4</v>
      </c>
      <c r="H156" s="128">
        <v>1</v>
      </c>
      <c r="I156" s="129" t="str">
        <f>VLOOKUP(E156,'3. Servicios TH  (línea B)'!$A$7:$N$1615,8,FALSE)</f>
        <v>Jornada Única</v>
      </c>
      <c r="J156" s="129" t="str">
        <f>VLOOKUP(E156,'3. Servicios TH  (línea B)'!$A$7:$N$1615,7,FALSE)</f>
        <v>Mensual</v>
      </c>
      <c r="K156" s="130">
        <f>(VLOOKUP(E156,'3. Servicios TH  (línea B)'!$A$7:$N$1687,9,FALSE)*H156)</f>
        <v>22493019.35483871</v>
      </c>
      <c r="L156" s="130">
        <f>(VLOOKUP(E156,'3. Servicios TH  (línea B)'!$A$7:$N$1687,12,FALSE)*H156)</f>
        <v>22103987.096774194</v>
      </c>
      <c r="M156" s="129"/>
    </row>
    <row r="157" spans="1:13" ht="13" x14ac:dyDescent="0.35">
      <c r="A157" s="260"/>
      <c r="B157" s="269"/>
      <c r="C157" s="240"/>
      <c r="D157" s="271"/>
      <c r="E157" s="125" t="s">
        <v>677</v>
      </c>
      <c r="F157" s="126" t="str">
        <f>VLOOKUP(TRIM(E157),'3. Servicios TH  (línea B)'!$A$8:$N$1615,5,FALSE)</f>
        <v>En sitio (instalaciones de la Entidad)</v>
      </c>
      <c r="G157" s="127" t="str">
        <f>VLOOKUP(TRIM(E157),'3. Servicios TH  (línea B)'!$A$7:$N$1615,6,FALSE)</f>
        <v>Grupo No.5</v>
      </c>
      <c r="H157" s="128">
        <v>1</v>
      </c>
      <c r="I157" s="129" t="str">
        <f>VLOOKUP(E157,'3. Servicios TH  (línea B)'!$A$7:$N$1615,8,FALSE)</f>
        <v>Jornada Única</v>
      </c>
      <c r="J157" s="129" t="str">
        <f>VLOOKUP(E157,'3. Servicios TH  (línea B)'!$A$7:$N$1615,7,FALSE)</f>
        <v>Mensual</v>
      </c>
      <c r="K157" s="130">
        <f>(VLOOKUP(E157,'3. Servicios TH  (línea B)'!$A$7:$N$1687,9,FALSE)*H157)</f>
        <v>23928722.580645159</v>
      </c>
      <c r="L157" s="130">
        <f>(VLOOKUP(E157,'3. Servicios TH  (línea B)'!$A$7:$N$1687,12,FALSE)*H157)</f>
        <v>23514864.516129032</v>
      </c>
      <c r="M157" s="129">
        <f t="shared" si="2"/>
        <v>47443587.096774191</v>
      </c>
    </row>
    <row r="158" spans="1:13" ht="13" x14ac:dyDescent="0.35">
      <c r="A158" s="260"/>
      <c r="B158" s="269"/>
      <c r="C158" s="238" t="s">
        <v>6289</v>
      </c>
      <c r="D158" s="271" t="s">
        <v>60</v>
      </c>
      <c r="E158" s="125" t="s">
        <v>681</v>
      </c>
      <c r="F158" s="126" t="str">
        <f>VLOOKUP(TRIM(E158),'3. Servicios TH  (línea B)'!$A$8:$N$1615,5,FALSE)</f>
        <v xml:space="preserve">En sitio (Instalaciones de la Entidad) </v>
      </c>
      <c r="G158" s="127" t="str">
        <f>VLOOKUP(TRIM(E158),'3. Servicios TH  (línea B)'!$A$7:$N$1615,6,FALSE)</f>
        <v>Grupo No.1</v>
      </c>
      <c r="H158" s="128">
        <v>1</v>
      </c>
      <c r="I158" s="129" t="str">
        <f>VLOOKUP(E158,'3. Servicios TH  (línea B)'!$A$7:$N$1615,8,FALSE)</f>
        <v>Jornada Única</v>
      </c>
      <c r="J158" s="129" t="str">
        <f>VLOOKUP(E158,'3. Servicios TH  (línea B)'!$A$7:$N$1615,7,FALSE)</f>
        <v>Mensual</v>
      </c>
      <c r="K158" s="130">
        <f>(VLOOKUP(E158,'3. Servicios TH  (línea B)'!$A$7:$N$1687,9,FALSE)*H158)</f>
        <v>22603393.548387095</v>
      </c>
      <c r="L158" s="130">
        <f>(VLOOKUP(E158,'3. Servicios TH  (línea B)'!$A$7:$N$1687,12,FALSE)*H158)</f>
        <v>21734890.322580643</v>
      </c>
      <c r="M158" s="129">
        <f t="shared" si="2"/>
        <v>44338283.870967738</v>
      </c>
    </row>
    <row r="159" spans="1:13" ht="13" x14ac:dyDescent="0.35">
      <c r="A159" s="260"/>
      <c r="B159" s="269"/>
      <c r="C159" s="239"/>
      <c r="D159" s="271" t="s">
        <v>60</v>
      </c>
      <c r="E159" s="125" t="s">
        <v>687</v>
      </c>
      <c r="F159" s="126" t="str">
        <f>VLOOKUP(TRIM(E159),'3. Servicios TH  (línea B)'!$A$8:$N$1615,5,FALSE)</f>
        <v>En sitio (instalaciones del contratista)</v>
      </c>
      <c r="G159" s="127" t="str">
        <f>VLOOKUP(TRIM(E159),'3. Servicios TH  (línea B)'!$A$7:$N$1615,6,FALSE)</f>
        <v>General</v>
      </c>
      <c r="H159" s="128">
        <v>1</v>
      </c>
      <c r="I159" s="129" t="str">
        <f>VLOOKUP(E159,'3. Servicios TH  (línea B)'!$A$7:$N$1615,8,FALSE)</f>
        <v>Jornada Única</v>
      </c>
      <c r="J159" s="129" t="str">
        <f>VLOOKUP(E159,'3. Servicios TH  (línea B)'!$A$7:$N$1615,7,FALSE)</f>
        <v>Mensual</v>
      </c>
      <c r="K159" s="130">
        <f>(VLOOKUP(E159,'3. Servicios TH  (línea B)'!$A$7:$N$1687,9,FALSE)*H159)</f>
        <v>19389354.838709679</v>
      </c>
      <c r="L159" s="130">
        <f>(VLOOKUP(E159,'3. Servicios TH  (línea B)'!$A$7:$N$1687,12,FALSE)*H159)</f>
        <v>19054000</v>
      </c>
      <c r="M159" s="129">
        <f t="shared" si="2"/>
        <v>38443354.838709682</v>
      </c>
    </row>
    <row r="160" spans="1:13" ht="13" x14ac:dyDescent="0.35">
      <c r="A160" s="260"/>
      <c r="B160" s="269"/>
      <c r="C160" s="239"/>
      <c r="D160" s="271"/>
      <c r="E160" s="125" t="s">
        <v>691</v>
      </c>
      <c r="F160" s="126" t="str">
        <f>VLOOKUP(TRIM(E160),'3. Servicios TH  (línea B)'!$A$8:$N$1615,5,FALSE)</f>
        <v xml:space="preserve">En sitio (Instalaciones de la Entidad) </v>
      </c>
      <c r="G160" s="127" t="str">
        <f>VLOOKUP(TRIM(E160),'3. Servicios TH  (línea B)'!$A$7:$N$1615,6,FALSE)</f>
        <v>Grupo No.2</v>
      </c>
      <c r="H160" s="128">
        <v>1</v>
      </c>
      <c r="I160" s="129" t="str">
        <f>VLOOKUP(E160,'3. Servicios TH  (línea B)'!$A$7:$N$1615,8,FALSE)</f>
        <v>Jornada Única</v>
      </c>
      <c r="J160" s="129" t="str">
        <f>VLOOKUP(E160,'3. Servicios TH  (línea B)'!$A$7:$N$1615,7,FALSE)</f>
        <v>Mensual</v>
      </c>
      <c r="K160" s="130">
        <f>(VLOOKUP(E160,'3. Servicios TH  (línea B)'!$A$7:$N$1687,9,FALSE)*H160)</f>
        <v>19874838.709677421</v>
      </c>
      <c r="L160" s="130">
        <f>(VLOOKUP(E160,'3. Servicios TH  (línea B)'!$A$7:$N$1687,12,FALSE)*H160)</f>
        <v>19531083.870967742</v>
      </c>
      <c r="M160" s="129">
        <f t="shared" si="2"/>
        <v>39405922.580645159</v>
      </c>
    </row>
    <row r="161" spans="1:13" ht="13" x14ac:dyDescent="0.35">
      <c r="A161" s="260"/>
      <c r="B161" s="269"/>
      <c r="C161" s="239"/>
      <c r="D161" s="271"/>
      <c r="E161" s="125" t="s">
        <v>695</v>
      </c>
      <c r="F161" s="126" t="str">
        <f>VLOOKUP(TRIM(E161),'3. Servicios TH  (línea B)'!$A$8:$N$1615,5,FALSE)</f>
        <v>En sitio (instalaciones de la Entidad)</v>
      </c>
      <c r="G161" s="127" t="str">
        <f>VLOOKUP(TRIM(E161),'3. Servicios TH  (línea B)'!$A$7:$N$1615,6,FALSE)</f>
        <v>Grupo No.3</v>
      </c>
      <c r="H161" s="128">
        <v>1</v>
      </c>
      <c r="I161" s="129" t="str">
        <f>VLOOKUP(E161,'3. Servicios TH  (línea B)'!$A$7:$N$1615,8,FALSE)</f>
        <v>Jornada Única</v>
      </c>
      <c r="J161" s="129" t="str">
        <f>VLOOKUP(E161,'3. Servicios TH  (línea B)'!$A$7:$N$1615,7,FALSE)</f>
        <v>Mensual</v>
      </c>
      <c r="K161" s="130">
        <f>(VLOOKUP(E161,'3. Servicios TH  (línea B)'!$A$7:$N$1687,9,FALSE)*H161)</f>
        <v>21143445.161290321</v>
      </c>
      <c r="L161" s="130">
        <f>(VLOOKUP(E161,'3. Servicios TH  (línea B)'!$A$7:$N$1687,12,FALSE)*H161)</f>
        <v>20777754.838709679</v>
      </c>
      <c r="M161" s="129"/>
    </row>
    <row r="162" spans="1:13" ht="13" x14ac:dyDescent="0.35">
      <c r="A162" s="260"/>
      <c r="B162" s="269"/>
      <c r="C162" s="239"/>
      <c r="D162" s="271"/>
      <c r="E162" s="125" t="s">
        <v>699</v>
      </c>
      <c r="F162" s="126" t="str">
        <f>VLOOKUP(TRIM(E162),'3. Servicios TH  (línea B)'!$A$8:$N$1615,5,FALSE)</f>
        <v xml:space="preserve">En sitio (Instalaciones de la Entidad) </v>
      </c>
      <c r="G162" s="127" t="str">
        <f>VLOOKUP(TRIM(E162),'3. Servicios TH  (línea B)'!$A$7:$N$1615,6,FALSE)</f>
        <v>Grupo No.4</v>
      </c>
      <c r="H162" s="128">
        <v>1</v>
      </c>
      <c r="I162" s="129" t="str">
        <f>VLOOKUP(E162,'3. Servicios TH  (línea B)'!$A$7:$N$1615,8,FALSE)</f>
        <v>Jornada Única</v>
      </c>
      <c r="J162" s="129" t="str">
        <f>VLOOKUP(E162,'3. Servicios TH  (línea B)'!$A$7:$N$1615,7,FALSE)</f>
        <v>Mensual</v>
      </c>
      <c r="K162" s="130">
        <f>(VLOOKUP(E162,'3. Servicios TH  (línea B)'!$A$7:$N$1687,9,FALSE)*H162)</f>
        <v>22493019.35483871</v>
      </c>
      <c r="L162" s="130">
        <f>(VLOOKUP(E162,'3. Servicios TH  (línea B)'!$A$7:$N$1687,12,FALSE)*H162)</f>
        <v>22103987.096774194</v>
      </c>
      <c r="M162" s="129"/>
    </row>
    <row r="163" spans="1:13" ht="13" x14ac:dyDescent="0.35">
      <c r="A163" s="260"/>
      <c r="B163" s="270"/>
      <c r="C163" s="240"/>
      <c r="D163" s="271"/>
      <c r="E163" s="125" t="s">
        <v>703</v>
      </c>
      <c r="F163" s="126" t="str">
        <f>VLOOKUP(TRIM(E163),'3. Servicios TH  (línea B)'!$A$8:$N$1615,5,FALSE)</f>
        <v>En sitio (instalaciones de la Entidad)</v>
      </c>
      <c r="G163" s="127" t="str">
        <f>VLOOKUP(TRIM(E163),'3. Servicios TH  (línea B)'!$A$7:$N$1615,6,FALSE)</f>
        <v>Grupo No.5</v>
      </c>
      <c r="H163" s="128">
        <v>1</v>
      </c>
      <c r="I163" s="129" t="str">
        <f>VLOOKUP(E163,'3. Servicios TH  (línea B)'!$A$7:$N$1615,8,FALSE)</f>
        <v>Jornada Única</v>
      </c>
      <c r="J163" s="129" t="str">
        <f>VLOOKUP(E163,'3. Servicios TH  (línea B)'!$A$7:$N$1615,7,FALSE)</f>
        <v>Mensual</v>
      </c>
      <c r="K163" s="130">
        <f>(VLOOKUP(E163,'3. Servicios TH  (línea B)'!$A$7:$N$1687,9,FALSE)*H163)</f>
        <v>23928722.580645159</v>
      </c>
      <c r="L163" s="130">
        <f>(VLOOKUP(E163,'3. Servicios TH  (línea B)'!$A$7:$N$1687,12,FALSE)*H163)</f>
        <v>23514864.516129032</v>
      </c>
      <c r="M163" s="129">
        <f t="shared" si="2"/>
        <v>47443587.096774191</v>
      </c>
    </row>
    <row r="164" spans="1:13" ht="13" x14ac:dyDescent="0.35">
      <c r="A164" s="260"/>
      <c r="B164" s="261" t="s">
        <v>151</v>
      </c>
      <c r="C164" s="238" t="s">
        <v>202</v>
      </c>
      <c r="D164" s="271" t="s">
        <v>60</v>
      </c>
      <c r="E164" s="125" t="s">
        <v>201</v>
      </c>
      <c r="F164" s="126" t="str">
        <f>VLOOKUP(TRIM(E164),'3. Servicios TH  (línea B)'!$A$8:$N$1615,5,FALSE)</f>
        <v xml:space="preserve">En sitio (Instalaciones de la Entidad) </v>
      </c>
      <c r="G164" s="127" t="str">
        <f>VLOOKUP(TRIM(E164),'3. Servicios TH  (línea B)'!$A$7:$N$1615,6,FALSE)</f>
        <v>Grupo No.1</v>
      </c>
      <c r="H164" s="128">
        <v>1</v>
      </c>
      <c r="I164" s="129" t="str">
        <f>VLOOKUP(E164,'3. Servicios TH  (línea B)'!$A$7:$N$1615,8,FALSE)</f>
        <v>Jornada Única</v>
      </c>
      <c r="J164" s="129" t="str">
        <f>VLOOKUP(E164,'3. Servicios TH  (línea B)'!$A$7:$N$1615,7,FALSE)</f>
        <v>Mensual</v>
      </c>
      <c r="K164" s="130">
        <f>(VLOOKUP(E164,'3. Servicios TH  (línea B)'!$A$7:$N$1687,9,FALSE)*H164)</f>
        <v>9266451.6129032262</v>
      </c>
      <c r="L164" s="130">
        <f>(VLOOKUP(E164,'3. Servicios TH  (línea B)'!$A$7:$N$1687,12,FALSE)*H164)</f>
        <v>8910412.9032258056</v>
      </c>
      <c r="M164" s="129">
        <f t="shared" si="2"/>
        <v>18176864.516129032</v>
      </c>
    </row>
    <row r="165" spans="1:13" ht="13" x14ac:dyDescent="0.35">
      <c r="A165" s="260"/>
      <c r="B165" s="261"/>
      <c r="C165" s="239"/>
      <c r="D165" s="271"/>
      <c r="E165" s="125" t="s">
        <v>206</v>
      </c>
      <c r="F165" s="126" t="str">
        <f>VLOOKUP(TRIM(E165),'3. Servicios TH  (línea B)'!$A$8:$N$1615,5,FALSE)</f>
        <v>En sitio (instalaciones del contratista)</v>
      </c>
      <c r="G165" s="127" t="str">
        <f>VLOOKUP(TRIM(E165),'3. Servicios TH  (línea B)'!$A$7:$N$1615,6,FALSE)</f>
        <v>General</v>
      </c>
      <c r="H165" s="128">
        <v>1</v>
      </c>
      <c r="I165" s="129" t="str">
        <f>VLOOKUP(E165,'3. Servicios TH  (línea B)'!$A$7:$N$1615,8,FALSE)</f>
        <v>Jornada Única</v>
      </c>
      <c r="J165" s="129" t="str">
        <f>VLOOKUP(E165,'3. Servicios TH  (línea B)'!$A$7:$N$1615,7,FALSE)</f>
        <v>Mensual</v>
      </c>
      <c r="K165" s="130">
        <f>(VLOOKUP(E165,'3. Servicios TH  (línea B)'!$A$7:$N$1687,9,FALSE)*H165)</f>
        <v>8362503.2258064514</v>
      </c>
      <c r="L165" s="130">
        <f>(VLOOKUP(E165,'3. Servicios TH  (línea B)'!$A$7:$N$1687,12,FALSE)*H165)</f>
        <v>8217870.9677419355</v>
      </c>
      <c r="M165" s="129">
        <f t="shared" si="2"/>
        <v>16580374.193548387</v>
      </c>
    </row>
    <row r="166" spans="1:13" ht="13" x14ac:dyDescent="0.35">
      <c r="A166" s="260"/>
      <c r="B166" s="261"/>
      <c r="C166" s="239"/>
      <c r="D166" s="271"/>
      <c r="E166" s="125" t="s">
        <v>210</v>
      </c>
      <c r="F166" s="126" t="str">
        <f>VLOOKUP(TRIM(E166),'3. Servicios TH  (línea B)'!$A$8:$N$1615,5,FALSE)</f>
        <v xml:space="preserve">En sitio (Instalaciones de la Entidad) </v>
      </c>
      <c r="G166" s="127" t="str">
        <f>VLOOKUP(TRIM(E166),'3. Servicios TH  (línea B)'!$A$7:$N$1615,6,FALSE)</f>
        <v>Grupo No.2</v>
      </c>
      <c r="H166" s="128">
        <v>1</v>
      </c>
      <c r="I166" s="129" t="str">
        <f>VLOOKUP(E166,'3. Servicios TH  (línea B)'!$A$7:$N$1615,8,FALSE)</f>
        <v>Jornada Única</v>
      </c>
      <c r="J166" s="129" t="str">
        <f>VLOOKUP(E166,'3. Servicios TH  (línea B)'!$A$7:$N$1615,7,FALSE)</f>
        <v>Mensual</v>
      </c>
      <c r="K166" s="130">
        <f>(VLOOKUP(E166,'3. Servicios TH  (línea B)'!$A$7:$N$1687,9,FALSE)*H166)</f>
        <v>8147858.064516129</v>
      </c>
      <c r="L166" s="130">
        <f>(VLOOKUP(E166,'3. Servicios TH  (línea B)'!$A$7:$N$1687,12,FALSE)*H166)</f>
        <v>8006941.935483871</v>
      </c>
      <c r="M166" s="129">
        <f t="shared" si="2"/>
        <v>16154800</v>
      </c>
    </row>
    <row r="167" spans="1:13" ht="13" x14ac:dyDescent="0.35">
      <c r="A167" s="260"/>
      <c r="B167" s="262"/>
      <c r="C167" s="239"/>
      <c r="D167" s="271"/>
      <c r="E167" s="125" t="s">
        <v>214</v>
      </c>
      <c r="F167" s="126" t="str">
        <f>VLOOKUP(TRIM(E167),'3. Servicios TH  (línea B)'!$A$8:$N$1615,5,FALSE)</f>
        <v>En sitio (instalaciones de la Entidad)</v>
      </c>
      <c r="G167" s="127" t="str">
        <f>VLOOKUP(TRIM(E167),'3. Servicios TH  (línea B)'!$A$7:$N$1615,6,FALSE)</f>
        <v>Grupo No.3</v>
      </c>
      <c r="H167" s="128">
        <v>1</v>
      </c>
      <c r="I167" s="129" t="str">
        <f>VLOOKUP(E167,'3. Servicios TH  (línea B)'!$A$7:$N$1615,8,FALSE)</f>
        <v>Jornada Única</v>
      </c>
      <c r="J167" s="129" t="str">
        <f>VLOOKUP(E167,'3. Servicios TH  (línea B)'!$A$7:$N$1615,7,FALSE)</f>
        <v>Mensual</v>
      </c>
      <c r="K167" s="130">
        <f>(VLOOKUP(E167,'3. Servicios TH  (línea B)'!$A$7:$N$1687,9,FALSE)*H167)</f>
        <v>8667935.4838709682</v>
      </c>
      <c r="L167" s="130">
        <f>(VLOOKUP(E167,'3. Servicios TH  (línea B)'!$A$7:$N$1687,12,FALSE)*H167)</f>
        <v>8518025.8064516131</v>
      </c>
      <c r="M167" s="129"/>
    </row>
    <row r="168" spans="1:13" ht="13" x14ac:dyDescent="0.35">
      <c r="A168" s="260"/>
      <c r="B168" s="262"/>
      <c r="C168" s="239"/>
      <c r="D168" s="271"/>
      <c r="E168" s="125" t="s">
        <v>218</v>
      </c>
      <c r="F168" s="126" t="str">
        <f>VLOOKUP(TRIM(E168),'3. Servicios TH  (línea B)'!$A$8:$N$1615,5,FALSE)</f>
        <v xml:space="preserve">En sitio (Instalaciones de la Entidad) </v>
      </c>
      <c r="G168" s="127" t="str">
        <f>VLOOKUP(TRIM(E168),'3. Servicios TH  (línea B)'!$A$7:$N$1615,6,FALSE)</f>
        <v>Grupo No.4</v>
      </c>
      <c r="H168" s="128">
        <v>1</v>
      </c>
      <c r="I168" s="129" t="str">
        <f>VLOOKUP(E168,'3. Servicios TH  (línea B)'!$A$7:$N$1615,8,FALSE)</f>
        <v>Jornada Única</v>
      </c>
      <c r="J168" s="129" t="str">
        <f>VLOOKUP(E168,'3. Servicios TH  (línea B)'!$A$7:$N$1615,7,FALSE)</f>
        <v>Mensual</v>
      </c>
      <c r="K168" s="130">
        <f>(VLOOKUP(E168,'3. Servicios TH  (línea B)'!$A$7:$N$1687,9,FALSE)*H168)</f>
        <v>9221212.9032258056</v>
      </c>
      <c r="L168" s="130">
        <f>(VLOOKUP(E168,'3. Servicios TH  (línea B)'!$A$7:$N$1687,12,FALSE)*H168)</f>
        <v>9061729.0322580636</v>
      </c>
      <c r="M168" s="129"/>
    </row>
    <row r="169" spans="1:13" ht="13" x14ac:dyDescent="0.35">
      <c r="A169" s="260"/>
      <c r="B169" s="262"/>
      <c r="C169" s="240"/>
      <c r="D169" s="271"/>
      <c r="E169" s="125" t="s">
        <v>222</v>
      </c>
      <c r="F169" s="126" t="str">
        <f>VLOOKUP(TRIM(E169),'3. Servicios TH  (línea B)'!$A$8:$N$1615,5,FALSE)</f>
        <v>En sitio (instalaciones de la Entidad)</v>
      </c>
      <c r="G169" s="127" t="str">
        <f>VLOOKUP(TRIM(E169),'3. Servicios TH  (línea B)'!$A$7:$N$1615,6,FALSE)</f>
        <v>Grupo No.5</v>
      </c>
      <c r="H169" s="128">
        <v>1</v>
      </c>
      <c r="I169" s="129" t="str">
        <f>VLOOKUP(E169,'3. Servicios TH  (línea B)'!$A$7:$N$1615,8,FALSE)</f>
        <v>Jornada Única</v>
      </c>
      <c r="J169" s="129" t="str">
        <f>VLOOKUP(E169,'3. Servicios TH  (línea B)'!$A$7:$N$1615,7,FALSE)</f>
        <v>Mensual</v>
      </c>
      <c r="K169" s="130">
        <f>(VLOOKUP(E169,'3. Servicios TH  (línea B)'!$A$7:$N$1687,9,FALSE)*H169)</f>
        <v>9809793.5483870972</v>
      </c>
      <c r="L169" s="130">
        <f>(VLOOKUP(E169,'3. Servicios TH  (línea B)'!$A$7:$N$1687,12,FALSE)*H169)</f>
        <v>9640141.935483871</v>
      </c>
      <c r="M169" s="129">
        <f t="shared" si="2"/>
        <v>19449935.483870968</v>
      </c>
    </row>
    <row r="170" spans="1:13" ht="13" x14ac:dyDescent="0.35">
      <c r="A170" s="260"/>
      <c r="B170" s="261" t="s">
        <v>1263</v>
      </c>
      <c r="C170" s="238" t="s">
        <v>1264</v>
      </c>
      <c r="D170" s="261" t="s">
        <v>60</v>
      </c>
      <c r="E170" s="125" t="s">
        <v>1262</v>
      </c>
      <c r="F170" s="126" t="str">
        <f>VLOOKUP(TRIM(E170),'3. Servicios TH  (línea B)'!$A$8:$N$1615,5,FALSE)</f>
        <v xml:space="preserve">En sitio (Instalaciones de la Entidad) </v>
      </c>
      <c r="G170" s="127" t="str">
        <f>VLOOKUP(TRIM(E170),'3. Servicios TH  (línea B)'!$A$7:$N$1615,6,FALSE)</f>
        <v>Grupo No.1</v>
      </c>
      <c r="H170" s="128">
        <v>1</v>
      </c>
      <c r="I170" s="129" t="str">
        <f>VLOOKUP(E170,'3. Servicios TH  (línea B)'!$A$7:$N$1615,8,FALSE)</f>
        <v>Jornada Única</v>
      </c>
      <c r="J170" s="129" t="str">
        <f>VLOOKUP(E170,'3. Servicios TH  (línea B)'!$A$7:$N$1615,7,FALSE)</f>
        <v>Mensual</v>
      </c>
      <c r="K170" s="130">
        <f>(VLOOKUP(E170,'3. Servicios TH  (línea B)'!$A$7:$N$1687,9,FALSE)*H170)</f>
        <v>19181767.741935484</v>
      </c>
      <c r="L170" s="130">
        <f>(VLOOKUP(E170,'3. Servicios TH  (línea B)'!$A$7:$N$1687,12,FALSE)*H170)</f>
        <v>18850000</v>
      </c>
      <c r="M170" s="129">
        <f t="shared" si="2"/>
        <v>38031767.741935484</v>
      </c>
    </row>
    <row r="171" spans="1:13" ht="13" x14ac:dyDescent="0.35">
      <c r="A171" s="260"/>
      <c r="B171" s="261"/>
      <c r="C171" s="239"/>
      <c r="D171" s="261"/>
      <c r="E171" s="125" t="s">
        <v>1268</v>
      </c>
      <c r="F171" s="126" t="str">
        <f>VLOOKUP(TRIM(E171),'3. Servicios TH  (línea B)'!$A$8:$N$1615,5,FALSE)</f>
        <v>En sitio (instalaciones del contratista)</v>
      </c>
      <c r="G171" s="127" t="str">
        <f>VLOOKUP(TRIM(E171),'3. Servicios TH  (línea B)'!$A$7:$N$1615,6,FALSE)</f>
        <v>General</v>
      </c>
      <c r="H171" s="128">
        <v>1</v>
      </c>
      <c r="I171" s="129" t="str">
        <f>VLOOKUP(E171,'3. Servicios TH  (línea B)'!$A$7:$N$1615,8,FALSE)</f>
        <v>Jornada Única</v>
      </c>
      <c r="J171" s="129" t="str">
        <f>VLOOKUP(E171,'3. Servicios TH  (línea B)'!$A$7:$N$1615,7,FALSE)</f>
        <v>Mensual</v>
      </c>
      <c r="K171" s="130">
        <f>(VLOOKUP(E171,'3. Servicios TH  (línea B)'!$A$7:$N$1687,9,FALSE)*H171)</f>
        <v>19896361.290322579</v>
      </c>
      <c r="L171" s="130">
        <f>(VLOOKUP(E171,'3. Servicios TH  (línea B)'!$A$7:$N$1687,12,FALSE)*H171)</f>
        <v>19552245.161290321</v>
      </c>
      <c r="M171" s="129">
        <f t="shared" si="2"/>
        <v>39448606.451612905</v>
      </c>
    </row>
    <row r="172" spans="1:13" ht="13" x14ac:dyDescent="0.35">
      <c r="A172" s="260"/>
      <c r="B172" s="261"/>
      <c r="C172" s="239"/>
      <c r="D172" s="261"/>
      <c r="E172" s="125" t="s">
        <v>1272</v>
      </c>
      <c r="F172" s="126" t="str">
        <f>VLOOKUP(TRIM(E172),'3. Servicios TH  (línea B)'!$A$8:$N$1615,5,FALSE)</f>
        <v xml:space="preserve">En sitio (Instalaciones de la Entidad) </v>
      </c>
      <c r="G172" s="127" t="str">
        <f>VLOOKUP(TRIM(E172),'3. Servicios TH  (línea B)'!$A$7:$N$1615,6,FALSE)</f>
        <v>Grupo No.2</v>
      </c>
      <c r="H172" s="128">
        <v>1</v>
      </c>
      <c r="I172" s="129" t="str">
        <f>VLOOKUP(E172,'3. Servicios TH  (línea B)'!$A$7:$N$1615,8,FALSE)</f>
        <v>Jornada Única</v>
      </c>
      <c r="J172" s="129" t="str">
        <f>VLOOKUP(E172,'3. Servicios TH  (línea B)'!$A$7:$N$1615,7,FALSE)</f>
        <v>Mensual</v>
      </c>
      <c r="K172" s="130">
        <f>(VLOOKUP(E172,'3. Servicios TH  (línea B)'!$A$7:$N$1687,9,FALSE)*H172)</f>
        <v>20406129.032258064</v>
      </c>
      <c r="L172" s="130">
        <f>(VLOOKUP(E172,'3. Servicios TH  (línea B)'!$A$7:$N$1687,12,FALSE)*H172)</f>
        <v>20053187.096774194</v>
      </c>
      <c r="M172" s="129">
        <f t="shared" si="2"/>
        <v>40459316.129032254</v>
      </c>
    </row>
    <row r="173" spans="1:13" ht="13" x14ac:dyDescent="0.35">
      <c r="A173" s="260"/>
      <c r="B173" s="261"/>
      <c r="C173" s="239"/>
      <c r="D173" s="261"/>
      <c r="E173" s="125" t="s">
        <v>1276</v>
      </c>
      <c r="F173" s="126" t="str">
        <f>VLOOKUP(TRIM(E173),'3. Servicios TH  (línea B)'!$A$8:$N$1615,5,FALSE)</f>
        <v>En sitio (instalaciones de la Entidad)</v>
      </c>
      <c r="G173" s="127" t="str">
        <f>VLOOKUP(TRIM(E173),'3. Servicios TH  (línea B)'!$A$7:$N$1615,6,FALSE)</f>
        <v>Grupo No.3</v>
      </c>
      <c r="H173" s="128">
        <v>1</v>
      </c>
      <c r="I173" s="129" t="str">
        <f>VLOOKUP(E173,'3. Servicios TH  (línea B)'!$A$7:$N$1615,8,FALSE)</f>
        <v>Jornada Única</v>
      </c>
      <c r="J173" s="129" t="str">
        <f>VLOOKUP(E173,'3. Servicios TH  (línea B)'!$A$7:$N$1615,7,FALSE)</f>
        <v>Mensual</v>
      </c>
      <c r="K173" s="130">
        <f>(VLOOKUP(E173,'3. Servicios TH  (línea B)'!$A$7:$N$1687,9,FALSE)*H173)</f>
        <v>21708645.161290321</v>
      </c>
      <c r="L173" s="130">
        <f>(VLOOKUP(E173,'3. Servicios TH  (línea B)'!$A$7:$N$1687,12,FALSE)*H173)</f>
        <v>21333174.193548385</v>
      </c>
      <c r="M173" s="129"/>
    </row>
    <row r="174" spans="1:13" ht="13" x14ac:dyDescent="0.35">
      <c r="A174" s="260"/>
      <c r="B174" s="261"/>
      <c r="C174" s="239"/>
      <c r="D174" s="261"/>
      <c r="E174" s="125" t="s">
        <v>1280</v>
      </c>
      <c r="F174" s="126" t="str">
        <f>VLOOKUP(TRIM(E174),'3. Servicios TH  (línea B)'!$A$8:$N$1615,5,FALSE)</f>
        <v xml:space="preserve">En sitio (Instalaciones de la Entidad) </v>
      </c>
      <c r="G174" s="127" t="str">
        <f>VLOOKUP(TRIM(E174),'3. Servicios TH  (línea B)'!$A$7:$N$1615,6,FALSE)</f>
        <v>Grupo No.4</v>
      </c>
      <c r="H174" s="128">
        <v>1</v>
      </c>
      <c r="I174" s="129" t="str">
        <f>VLOOKUP(E174,'3. Servicios TH  (línea B)'!$A$7:$N$1615,8,FALSE)</f>
        <v>Jornada Única</v>
      </c>
      <c r="J174" s="129" t="str">
        <f>VLOOKUP(E174,'3. Servicios TH  (línea B)'!$A$7:$N$1615,7,FALSE)</f>
        <v>Mensual</v>
      </c>
      <c r="K174" s="130">
        <f>(VLOOKUP(E174,'3. Servicios TH  (línea B)'!$A$7:$N$1687,9,FALSE)*H174)</f>
        <v>23094309.677419353</v>
      </c>
      <c r="L174" s="130">
        <f>(VLOOKUP(E174,'3. Servicios TH  (línea B)'!$A$7:$N$1687,12,FALSE)*H174)</f>
        <v>22694864.516129032</v>
      </c>
      <c r="M174" s="129"/>
    </row>
    <row r="175" spans="1:13" ht="13" x14ac:dyDescent="0.35">
      <c r="A175" s="260"/>
      <c r="B175" s="261"/>
      <c r="C175" s="240"/>
      <c r="D175" s="261"/>
      <c r="E175" s="125" t="s">
        <v>1284</v>
      </c>
      <c r="F175" s="126" t="str">
        <f>VLOOKUP(TRIM(E175),'3. Servicios TH  (línea B)'!$A$8:$N$1615,5,FALSE)</f>
        <v>En sitio (instalaciones de la Entidad)</v>
      </c>
      <c r="G175" s="127" t="str">
        <f>VLOOKUP(TRIM(E175),'3. Servicios TH  (línea B)'!$A$7:$N$1615,6,FALSE)</f>
        <v>Grupo No.5</v>
      </c>
      <c r="H175" s="128">
        <v>1</v>
      </c>
      <c r="I175" s="129" t="str">
        <f>VLOOKUP(E175,'3. Servicios TH  (línea B)'!$A$7:$N$1615,8,FALSE)</f>
        <v>Jornada Única</v>
      </c>
      <c r="J175" s="129" t="str">
        <f>VLOOKUP(E175,'3. Servicios TH  (línea B)'!$A$7:$N$1615,7,FALSE)</f>
        <v>Mensual</v>
      </c>
      <c r="K175" s="130">
        <f>(VLOOKUP(E175,'3. Servicios TH  (línea B)'!$A$7:$N$1687,9,FALSE)*H175)</f>
        <v>24568400</v>
      </c>
      <c r="L175" s="130">
        <f>(VLOOKUP(E175,'3. Servicios TH  (línea B)'!$A$7:$N$1687,12,FALSE)*H175)</f>
        <v>24143483.870967742</v>
      </c>
      <c r="M175" s="129">
        <f t="shared" si="2"/>
        <v>48711883.870967746</v>
      </c>
    </row>
    <row r="176" spans="1:13" ht="13" x14ac:dyDescent="0.35">
      <c r="A176" s="260"/>
      <c r="B176" s="261"/>
      <c r="C176" s="238" t="s">
        <v>1289</v>
      </c>
      <c r="D176" s="261" t="s">
        <v>60</v>
      </c>
      <c r="E176" s="125" t="s">
        <v>1288</v>
      </c>
      <c r="F176" s="126" t="str">
        <f>VLOOKUP(TRIM(E176),'3. Servicios TH  (línea B)'!$A$8:$N$1615,5,FALSE)</f>
        <v xml:space="preserve">En sitio (Instalaciones de la Entidad) </v>
      </c>
      <c r="G176" s="127" t="str">
        <f>VLOOKUP(TRIM(E176),'3. Servicios TH  (línea B)'!$A$7:$N$1615,6,FALSE)</f>
        <v>Grupo No.1</v>
      </c>
      <c r="H176" s="128">
        <v>1</v>
      </c>
      <c r="I176" s="129" t="str">
        <f>VLOOKUP(E176,'3. Servicios TH  (línea B)'!$A$7:$N$1615,8,FALSE)</f>
        <v>Jornada Única</v>
      </c>
      <c r="J176" s="129" t="str">
        <f>VLOOKUP(E176,'3. Servicios TH  (línea B)'!$A$7:$N$1615,7,FALSE)</f>
        <v>Mensual</v>
      </c>
      <c r="K176" s="130">
        <f>(VLOOKUP(E176,'3. Servicios TH  (línea B)'!$A$7:$N$1687,9,FALSE)*H176)</f>
        <v>21508735.483870968</v>
      </c>
      <c r="L176" s="130">
        <f>(VLOOKUP(E176,'3. Servicios TH  (línea B)'!$A$7:$N$1687,12,FALSE)*H176)</f>
        <v>21136722.580645159</v>
      </c>
      <c r="M176" s="129">
        <f t="shared" si="2"/>
        <v>42645458.064516127</v>
      </c>
    </row>
    <row r="177" spans="1:13" ht="13" x14ac:dyDescent="0.35">
      <c r="A177" s="260"/>
      <c r="B177" s="261"/>
      <c r="C177" s="239"/>
      <c r="D177" s="261"/>
      <c r="E177" s="125" t="s">
        <v>1293</v>
      </c>
      <c r="F177" s="126" t="str">
        <f>VLOOKUP(TRIM(E177),'3. Servicios TH  (línea B)'!$A$8:$N$1615,5,FALSE)</f>
        <v>En sitio (instalaciones del contratista)</v>
      </c>
      <c r="G177" s="127" t="str">
        <f>VLOOKUP(TRIM(E177),'3. Servicios TH  (línea B)'!$A$7:$N$1615,6,FALSE)</f>
        <v>General</v>
      </c>
      <c r="H177" s="128">
        <v>1</v>
      </c>
      <c r="I177" s="129" t="str">
        <f>VLOOKUP(E177,'3. Servicios TH  (línea B)'!$A$7:$N$1615,8,FALSE)</f>
        <v>Jornada Única</v>
      </c>
      <c r="J177" s="129" t="str">
        <f>VLOOKUP(E177,'3. Servicios TH  (línea B)'!$A$7:$N$1615,7,FALSE)</f>
        <v>Mensual</v>
      </c>
      <c r="K177" s="130">
        <f>(VLOOKUP(E177,'3. Servicios TH  (línea B)'!$A$7:$N$1687,9,FALSE)*H177)</f>
        <v>22223329.032258064</v>
      </c>
      <c r="L177" s="130">
        <f>(VLOOKUP(E177,'3. Servicios TH  (línea B)'!$A$7:$N$1687,12,FALSE)*H177)</f>
        <v>21838967.741935484</v>
      </c>
      <c r="M177" s="129">
        <f t="shared" si="2"/>
        <v>44062296.774193548</v>
      </c>
    </row>
    <row r="178" spans="1:13" ht="13" x14ac:dyDescent="0.35">
      <c r="A178" s="260"/>
      <c r="B178" s="261"/>
      <c r="C178" s="239"/>
      <c r="D178" s="261"/>
      <c r="E178" s="125" t="s">
        <v>1297</v>
      </c>
      <c r="F178" s="126" t="str">
        <f>VLOOKUP(TRIM(E178),'3. Servicios TH  (línea B)'!$A$8:$N$1615,5,FALSE)</f>
        <v xml:space="preserve">En sitio (Instalaciones de la Entidad) </v>
      </c>
      <c r="G178" s="127" t="str">
        <f>VLOOKUP(TRIM(E178),'3. Servicios TH  (línea B)'!$A$7:$N$1615,6,FALSE)</f>
        <v>Grupo No.2</v>
      </c>
      <c r="H178" s="128">
        <v>1</v>
      </c>
      <c r="I178" s="129" t="str">
        <f>VLOOKUP(E178,'3. Servicios TH  (línea B)'!$A$7:$N$1615,8,FALSE)</f>
        <v>Jornada Única</v>
      </c>
      <c r="J178" s="129" t="str">
        <f>VLOOKUP(E178,'3. Servicios TH  (línea B)'!$A$7:$N$1615,7,FALSE)</f>
        <v>Mensual</v>
      </c>
      <c r="K178" s="130">
        <f>(VLOOKUP(E178,'3. Servicios TH  (línea B)'!$A$7:$N$1687,9,FALSE)*H178)</f>
        <v>22881625.806451611</v>
      </c>
      <c r="L178" s="130">
        <f>(VLOOKUP(E178,'3. Servicios TH  (línea B)'!$A$7:$N$1687,12,FALSE)*H178)</f>
        <v>22485870.967741936</v>
      </c>
      <c r="M178" s="129">
        <f t="shared" si="2"/>
        <v>45367496.774193548</v>
      </c>
    </row>
    <row r="179" spans="1:13" ht="13" x14ac:dyDescent="0.35">
      <c r="A179" s="260"/>
      <c r="B179" s="261"/>
      <c r="C179" s="239"/>
      <c r="D179" s="261"/>
      <c r="E179" s="125" t="s">
        <v>1301</v>
      </c>
      <c r="F179" s="126" t="str">
        <f>VLOOKUP(TRIM(E179),'3. Servicios TH  (línea B)'!$A$8:$N$1615,5,FALSE)</f>
        <v>En sitio (instalaciones de la Entidad)</v>
      </c>
      <c r="G179" s="127" t="str">
        <f>VLOOKUP(TRIM(E179),'3. Servicios TH  (línea B)'!$A$7:$N$1615,6,FALSE)</f>
        <v>Grupo No.3</v>
      </c>
      <c r="H179" s="128">
        <v>1</v>
      </c>
      <c r="I179" s="129" t="str">
        <f>VLOOKUP(E179,'3. Servicios TH  (línea B)'!$A$7:$N$1615,8,FALSE)</f>
        <v>Jornada Única</v>
      </c>
      <c r="J179" s="129" t="str">
        <f>VLOOKUP(E179,'3. Servicios TH  (línea B)'!$A$7:$N$1615,7,FALSE)</f>
        <v>Mensual</v>
      </c>
      <c r="K179" s="130">
        <f>(VLOOKUP(E179,'3. Servicios TH  (línea B)'!$A$7:$N$1687,9,FALSE)*H179)</f>
        <v>24342154.838709679</v>
      </c>
      <c r="L179" s="130">
        <f>(VLOOKUP(E179,'3. Servicios TH  (línea B)'!$A$7:$N$1687,12,FALSE)*H179)</f>
        <v>23921148.387096774</v>
      </c>
      <c r="M179" s="129"/>
    </row>
    <row r="180" spans="1:13" ht="13" x14ac:dyDescent="0.35">
      <c r="A180" s="260"/>
      <c r="B180" s="261"/>
      <c r="C180" s="239"/>
      <c r="D180" s="261"/>
      <c r="E180" s="125" t="s">
        <v>1305</v>
      </c>
      <c r="F180" s="126" t="str">
        <f>VLOOKUP(TRIM(E180),'3. Servicios TH  (línea B)'!$A$8:$N$1615,5,FALSE)</f>
        <v xml:space="preserve">En sitio (Instalaciones de la Entidad) </v>
      </c>
      <c r="G180" s="127" t="str">
        <f>VLOOKUP(TRIM(E180),'3. Servicios TH  (línea B)'!$A$7:$N$1615,6,FALSE)</f>
        <v>Grupo No.4</v>
      </c>
      <c r="H180" s="128">
        <v>1</v>
      </c>
      <c r="I180" s="129" t="str">
        <f>VLOOKUP(E180,'3. Servicios TH  (línea B)'!$A$7:$N$1615,8,FALSE)</f>
        <v>Jornada Única</v>
      </c>
      <c r="J180" s="129" t="str">
        <f>VLOOKUP(E180,'3. Servicios TH  (línea B)'!$A$7:$N$1615,7,FALSE)</f>
        <v>Mensual</v>
      </c>
      <c r="K180" s="130">
        <f>(VLOOKUP(E180,'3. Servicios TH  (línea B)'!$A$7:$N$1687,9,FALSE)*H180)</f>
        <v>25895896.774193548</v>
      </c>
      <c r="L180" s="130">
        <f>(VLOOKUP(E180,'3. Servicios TH  (línea B)'!$A$7:$N$1687,12,FALSE)*H180)</f>
        <v>25448012.903225806</v>
      </c>
      <c r="M180" s="129"/>
    </row>
    <row r="181" spans="1:13" ht="13" x14ac:dyDescent="0.35">
      <c r="A181" s="260"/>
      <c r="B181" s="261"/>
      <c r="C181" s="240"/>
      <c r="D181" s="261"/>
      <c r="E181" s="125" t="s">
        <v>1309</v>
      </c>
      <c r="F181" s="126" t="str">
        <f>VLOOKUP(TRIM(E181),'3. Servicios TH  (línea B)'!$A$8:$N$1615,5,FALSE)</f>
        <v>En sitio (instalaciones de la Entidad)</v>
      </c>
      <c r="G181" s="127" t="str">
        <f>VLOOKUP(TRIM(E181),'3. Servicios TH  (línea B)'!$A$7:$N$1615,6,FALSE)</f>
        <v>Grupo No.5</v>
      </c>
      <c r="H181" s="128">
        <v>1</v>
      </c>
      <c r="I181" s="129" t="str">
        <f>VLOOKUP(E181,'3. Servicios TH  (línea B)'!$A$7:$N$1615,8,FALSE)</f>
        <v>Jornada Única</v>
      </c>
      <c r="J181" s="129" t="str">
        <f>VLOOKUP(E181,'3. Servicios TH  (línea B)'!$A$7:$N$1615,7,FALSE)</f>
        <v>Mensual</v>
      </c>
      <c r="K181" s="130">
        <f>(VLOOKUP(E181,'3. Servicios TH  (línea B)'!$A$7:$N$1687,9,FALSE)*H181)</f>
        <v>27548838.709677417</v>
      </c>
      <c r="L181" s="130">
        <f>(VLOOKUP(E181,'3. Servicios TH  (línea B)'!$A$7:$N$1687,12,FALSE)*H181)</f>
        <v>27072361.290322579</v>
      </c>
      <c r="M181" s="129">
        <f t="shared" si="2"/>
        <v>54621200</v>
      </c>
    </row>
    <row r="182" spans="1:13" ht="13" x14ac:dyDescent="0.35">
      <c r="A182" s="260"/>
      <c r="B182" s="261"/>
      <c r="C182" s="238" t="s">
        <v>1339</v>
      </c>
      <c r="D182" s="261" t="s">
        <v>60</v>
      </c>
      <c r="E182" s="125" t="s">
        <v>1338</v>
      </c>
      <c r="F182" s="126" t="str">
        <f>VLOOKUP(TRIM(E182),'3. Servicios TH  (línea B)'!$A$8:$N$1615,5,FALSE)</f>
        <v xml:space="preserve">En sitio (Instalaciones de la Entidad) </v>
      </c>
      <c r="G182" s="127" t="str">
        <f>VLOOKUP(TRIM(E182),'3. Servicios TH  (línea B)'!$A$7:$N$1615,6,FALSE)</f>
        <v>Grupo No.1</v>
      </c>
      <c r="H182" s="128">
        <v>1</v>
      </c>
      <c r="I182" s="129" t="str">
        <f>VLOOKUP(E182,'3. Servicios TH  (línea B)'!$A$7:$N$1615,8,FALSE)</f>
        <v>Jornada Única</v>
      </c>
      <c r="J182" s="129" t="str">
        <f>VLOOKUP(E182,'3. Servicios TH  (línea B)'!$A$7:$N$1615,7,FALSE)</f>
        <v>Mensual</v>
      </c>
      <c r="K182" s="130">
        <f>(VLOOKUP(E182,'3. Servicios TH  (línea B)'!$A$7:$N$1687,9,FALSE)*H182)</f>
        <v>14527806.451612903</v>
      </c>
      <c r="L182" s="130">
        <f>(VLOOKUP(E182,'3. Servicios TH  (línea B)'!$A$7:$N$1687,12,FALSE)*H182)</f>
        <v>14276541.935483871</v>
      </c>
      <c r="M182" s="129">
        <f t="shared" si="2"/>
        <v>28804348.387096774</v>
      </c>
    </row>
    <row r="183" spans="1:13" ht="13" x14ac:dyDescent="0.35">
      <c r="A183" s="260"/>
      <c r="B183" s="261"/>
      <c r="C183" s="239"/>
      <c r="D183" s="261"/>
      <c r="E183" s="125" t="s">
        <v>1343</v>
      </c>
      <c r="F183" s="126" t="str">
        <f>VLOOKUP(TRIM(E183),'3. Servicios TH  (línea B)'!$A$8:$N$1615,5,FALSE)</f>
        <v>En sitio (instalaciones del contratista)</v>
      </c>
      <c r="G183" s="127" t="str">
        <f>VLOOKUP(TRIM(E183),'3. Servicios TH  (línea B)'!$A$7:$N$1615,6,FALSE)</f>
        <v>General</v>
      </c>
      <c r="H183" s="128">
        <v>1</v>
      </c>
      <c r="I183" s="129" t="str">
        <f>VLOOKUP(E183,'3. Servicios TH  (línea B)'!$A$7:$N$1615,8,FALSE)</f>
        <v>Jornada Única</v>
      </c>
      <c r="J183" s="129" t="str">
        <f>VLOOKUP(E183,'3. Servicios TH  (línea B)'!$A$7:$N$1615,7,FALSE)</f>
        <v>Mensual</v>
      </c>
      <c r="K183" s="130">
        <f>(VLOOKUP(E183,'3. Servicios TH  (línea B)'!$A$7:$N$1687,9,FALSE)*H183)</f>
        <v>15242412.903225806</v>
      </c>
      <c r="L183" s="130">
        <f>(VLOOKUP(E183,'3. Servicios TH  (línea B)'!$A$7:$N$1687,12,FALSE)*H183)</f>
        <v>14978787.096774193</v>
      </c>
      <c r="M183" s="129">
        <f t="shared" si="2"/>
        <v>30221200</v>
      </c>
    </row>
    <row r="184" spans="1:13" ht="13" x14ac:dyDescent="0.35">
      <c r="A184" s="260"/>
      <c r="B184" s="261"/>
      <c r="C184" s="239"/>
      <c r="D184" s="261"/>
      <c r="E184" s="125" t="s">
        <v>1347</v>
      </c>
      <c r="F184" s="126" t="str">
        <f>VLOOKUP(TRIM(E184),'3. Servicios TH  (línea B)'!$A$8:$N$1615,5,FALSE)</f>
        <v xml:space="preserve">En sitio (Instalaciones de la Entidad) </v>
      </c>
      <c r="G184" s="127" t="str">
        <f>VLOOKUP(TRIM(E184),'3. Servicios TH  (línea B)'!$A$7:$N$1615,6,FALSE)</f>
        <v>Grupo No.2</v>
      </c>
      <c r="H184" s="128">
        <v>1</v>
      </c>
      <c r="I184" s="129" t="str">
        <f>VLOOKUP(E184,'3. Servicios TH  (línea B)'!$A$7:$N$1615,8,FALSE)</f>
        <v>Jornada Única</v>
      </c>
      <c r="J184" s="129" t="str">
        <f>VLOOKUP(E184,'3. Servicios TH  (línea B)'!$A$7:$N$1615,7,FALSE)</f>
        <v>Mensual</v>
      </c>
      <c r="K184" s="130">
        <f>(VLOOKUP(E184,'3. Servicios TH  (línea B)'!$A$7:$N$1687,9,FALSE)*H184)</f>
        <v>15455109.677419355</v>
      </c>
      <c r="L184" s="130">
        <f>(VLOOKUP(E184,'3. Servicios TH  (línea B)'!$A$7:$N$1687,12,FALSE)*H184)</f>
        <v>15187806.451612903</v>
      </c>
      <c r="M184" s="129">
        <f t="shared" si="2"/>
        <v>30642916.129032258</v>
      </c>
    </row>
    <row r="185" spans="1:13" ht="13" x14ac:dyDescent="0.35">
      <c r="A185" s="260"/>
      <c r="B185" s="261"/>
      <c r="C185" s="239"/>
      <c r="D185" s="261"/>
      <c r="E185" s="125" t="s">
        <v>1351</v>
      </c>
      <c r="F185" s="126" t="str">
        <f>VLOOKUP(TRIM(E185),'3. Servicios TH  (línea B)'!$A$8:$N$1615,5,FALSE)</f>
        <v>En sitio (instalaciones de la Entidad)</v>
      </c>
      <c r="G185" s="127" t="str">
        <f>VLOOKUP(TRIM(E185),'3. Servicios TH  (línea B)'!$A$7:$N$1615,6,FALSE)</f>
        <v>Grupo No.3</v>
      </c>
      <c r="H185" s="128">
        <v>1</v>
      </c>
      <c r="I185" s="129" t="str">
        <f>VLOOKUP(E185,'3. Servicios TH  (línea B)'!$A$7:$N$1615,8,FALSE)</f>
        <v>Jornada Única</v>
      </c>
      <c r="J185" s="129" t="str">
        <f>VLOOKUP(E185,'3. Servicios TH  (línea B)'!$A$7:$N$1615,7,FALSE)</f>
        <v>Mensual</v>
      </c>
      <c r="K185" s="130">
        <f>(VLOOKUP(E185,'3. Servicios TH  (línea B)'!$A$7:$N$1687,9,FALSE)*H185)</f>
        <v>16441612.903225806</v>
      </c>
      <c r="L185" s="130">
        <f>(VLOOKUP(E185,'3. Servicios TH  (línea B)'!$A$7:$N$1687,12,FALSE)*H185)</f>
        <v>16157238.709677419</v>
      </c>
      <c r="M185" s="129"/>
    </row>
    <row r="186" spans="1:13" ht="13" x14ac:dyDescent="0.35">
      <c r="A186" s="260"/>
      <c r="B186" s="261"/>
      <c r="C186" s="239"/>
      <c r="D186" s="261"/>
      <c r="E186" s="125" t="s">
        <v>1355</v>
      </c>
      <c r="F186" s="126" t="str">
        <f>VLOOKUP(TRIM(E186),'3. Servicios TH  (línea B)'!$A$8:$N$1615,5,FALSE)</f>
        <v xml:space="preserve">En sitio (Instalaciones de la Entidad) </v>
      </c>
      <c r="G186" s="127" t="str">
        <f>VLOOKUP(TRIM(E186),'3. Servicios TH  (línea B)'!$A$7:$N$1615,6,FALSE)</f>
        <v>Grupo No.4</v>
      </c>
      <c r="H186" s="128">
        <v>1</v>
      </c>
      <c r="I186" s="129" t="str">
        <f>VLOOKUP(E186,'3. Servicios TH  (línea B)'!$A$7:$N$1615,8,FALSE)</f>
        <v>Jornada Única</v>
      </c>
      <c r="J186" s="129" t="str">
        <f>VLOOKUP(E186,'3. Servicios TH  (línea B)'!$A$7:$N$1615,7,FALSE)</f>
        <v>Mensual</v>
      </c>
      <c r="K186" s="130">
        <f>(VLOOKUP(E186,'3. Servicios TH  (línea B)'!$A$7:$N$1687,9,FALSE)*H186)</f>
        <v>17491070.967741936</v>
      </c>
      <c r="L186" s="130">
        <f>(VLOOKUP(E186,'3. Servicios TH  (línea B)'!$A$7:$N$1687,12,FALSE)*H186)</f>
        <v>17188554.838709679</v>
      </c>
      <c r="M186" s="129"/>
    </row>
    <row r="187" spans="1:13" ht="13" x14ac:dyDescent="0.35">
      <c r="A187" s="260"/>
      <c r="B187" s="261"/>
      <c r="C187" s="240"/>
      <c r="D187" s="261"/>
      <c r="E187" s="125" t="s">
        <v>1359</v>
      </c>
      <c r="F187" s="126" t="str">
        <f>VLOOKUP(TRIM(E187),'3. Servicios TH  (línea B)'!$A$8:$N$1615,5,FALSE)</f>
        <v>En sitio (instalaciones de la Entidad)</v>
      </c>
      <c r="G187" s="127" t="str">
        <f>VLOOKUP(TRIM(E187),'3. Servicios TH  (línea B)'!$A$7:$N$1615,6,FALSE)</f>
        <v>Grupo No.5</v>
      </c>
      <c r="H187" s="128">
        <v>1</v>
      </c>
      <c r="I187" s="129" t="str">
        <f>VLOOKUP(E187,'3. Servicios TH  (línea B)'!$A$7:$N$1615,8,FALSE)</f>
        <v>Jornada Única</v>
      </c>
      <c r="J187" s="129" t="str">
        <f>VLOOKUP(E187,'3. Servicios TH  (línea B)'!$A$7:$N$1615,7,FALSE)</f>
        <v>Mensual</v>
      </c>
      <c r="K187" s="130">
        <f>(VLOOKUP(E187,'3. Servicios TH  (línea B)'!$A$7:$N$1687,9,FALSE)*H187)</f>
        <v>18607548.387096774</v>
      </c>
      <c r="L187" s="130">
        <f>(VLOOKUP(E187,'3. Servicios TH  (línea B)'!$A$7:$N$1687,12,FALSE)*H187)</f>
        <v>18285716.129032258</v>
      </c>
      <c r="M187" s="129">
        <f t="shared" si="2"/>
        <v>36893264.516129032</v>
      </c>
    </row>
    <row r="188" spans="1:13" ht="13" x14ac:dyDescent="0.35">
      <c r="A188" s="260"/>
      <c r="B188" s="261"/>
      <c r="C188" s="238" t="s">
        <v>1314</v>
      </c>
      <c r="D188" s="261" t="s">
        <v>60</v>
      </c>
      <c r="E188" s="125" t="s">
        <v>1313</v>
      </c>
      <c r="F188" s="126" t="str">
        <f>VLOOKUP(TRIM(E188),'3. Servicios TH  (línea B)'!$A$8:$N$1615,5,FALSE)</f>
        <v xml:space="preserve">En sitio (Instalaciones de la Entidad) </v>
      </c>
      <c r="G188" s="127" t="str">
        <f>VLOOKUP(TRIM(E188),'3. Servicios TH  (línea B)'!$A$7:$N$1615,6,FALSE)</f>
        <v>Grupo No.1</v>
      </c>
      <c r="H188" s="128">
        <v>1</v>
      </c>
      <c r="I188" s="129" t="str">
        <f>VLOOKUP(E188,'3. Servicios TH  (línea B)'!$A$7:$N$1615,8,FALSE)</f>
        <v>Jornada Única</v>
      </c>
      <c r="J188" s="129" t="str">
        <f>VLOOKUP(E188,'3. Servicios TH  (línea B)'!$A$7:$N$1615,7,FALSE)</f>
        <v>Mensual</v>
      </c>
      <c r="K188" s="130">
        <f>(VLOOKUP(E188,'3. Servicios TH  (línea B)'!$A$7:$N$1687,9,FALSE)*H188)</f>
        <v>14527806.451612903</v>
      </c>
      <c r="L188" s="130">
        <f>(VLOOKUP(E188,'3. Servicios TH  (línea B)'!$A$7:$N$1687,12,FALSE)*H188)</f>
        <v>14276541.935483871</v>
      </c>
      <c r="M188" s="129">
        <f t="shared" si="2"/>
        <v>28804348.387096774</v>
      </c>
    </row>
    <row r="189" spans="1:13" ht="13" x14ac:dyDescent="0.35">
      <c r="A189" s="260"/>
      <c r="B189" s="261"/>
      <c r="C189" s="239"/>
      <c r="D189" s="261"/>
      <c r="E189" s="125" t="s">
        <v>1318</v>
      </c>
      <c r="F189" s="126" t="str">
        <f>VLOOKUP(TRIM(E189),'3. Servicios TH  (línea B)'!$A$8:$N$1615,5,FALSE)</f>
        <v>En sitio (instalaciones del contratista)</v>
      </c>
      <c r="G189" s="127" t="str">
        <f>VLOOKUP(TRIM(E189),'3. Servicios TH  (línea B)'!$A$7:$N$1615,6,FALSE)</f>
        <v>General</v>
      </c>
      <c r="H189" s="128">
        <v>1</v>
      </c>
      <c r="I189" s="129" t="str">
        <f>VLOOKUP(E189,'3. Servicios TH  (línea B)'!$A$7:$N$1615,8,FALSE)</f>
        <v>Jornada Única</v>
      </c>
      <c r="J189" s="129" t="str">
        <f>VLOOKUP(E189,'3. Servicios TH  (línea B)'!$A$7:$N$1615,7,FALSE)</f>
        <v>Mensual</v>
      </c>
      <c r="K189" s="130">
        <f>(VLOOKUP(E189,'3. Servicios TH  (línea B)'!$A$7:$N$1687,9,FALSE)*H189)</f>
        <v>15242412.903225806</v>
      </c>
      <c r="L189" s="130">
        <f>(VLOOKUP(E189,'3. Servicios TH  (línea B)'!$A$7:$N$1687,12,FALSE)*H189)</f>
        <v>14978787.096774193</v>
      </c>
      <c r="M189" s="129">
        <f t="shared" si="2"/>
        <v>30221200</v>
      </c>
    </row>
    <row r="190" spans="1:13" ht="13" x14ac:dyDescent="0.35">
      <c r="A190" s="260"/>
      <c r="B190" s="261"/>
      <c r="C190" s="239"/>
      <c r="D190" s="261"/>
      <c r="E190" s="125" t="s">
        <v>1322</v>
      </c>
      <c r="F190" s="126" t="str">
        <f>VLOOKUP(TRIM(E190),'3. Servicios TH  (línea B)'!$A$8:$N$1615,5,FALSE)</f>
        <v xml:space="preserve">En sitio (Instalaciones de la Entidad) </v>
      </c>
      <c r="G190" s="127" t="str">
        <f>VLOOKUP(TRIM(E190),'3. Servicios TH  (línea B)'!$A$7:$N$1615,6,FALSE)</f>
        <v>Grupo No.2</v>
      </c>
      <c r="H190" s="128">
        <v>1</v>
      </c>
      <c r="I190" s="129" t="str">
        <f>VLOOKUP(E190,'3. Servicios TH  (línea B)'!$A$7:$N$1615,8,FALSE)</f>
        <v>Jornada Única</v>
      </c>
      <c r="J190" s="129" t="str">
        <f>VLOOKUP(E190,'3. Servicios TH  (línea B)'!$A$7:$N$1615,7,FALSE)</f>
        <v>Mensual</v>
      </c>
      <c r="K190" s="130">
        <f>(VLOOKUP(E190,'3. Servicios TH  (línea B)'!$A$7:$N$1687,9,FALSE)*H190)</f>
        <v>15455109.677419355</v>
      </c>
      <c r="L190" s="130">
        <f>(VLOOKUP(E190,'3. Servicios TH  (línea B)'!$A$7:$N$1687,12,FALSE)*H190)</f>
        <v>15187806.451612903</v>
      </c>
      <c r="M190" s="129">
        <f t="shared" si="2"/>
        <v>30642916.129032258</v>
      </c>
    </row>
    <row r="191" spans="1:13" ht="13" x14ac:dyDescent="0.35">
      <c r="A191" s="260"/>
      <c r="B191" s="261"/>
      <c r="C191" s="239"/>
      <c r="D191" s="261"/>
      <c r="E191" s="125" t="s">
        <v>1326</v>
      </c>
      <c r="F191" s="126" t="str">
        <f>VLOOKUP(TRIM(E191),'3. Servicios TH  (línea B)'!$A$8:$N$1615,5,FALSE)</f>
        <v>En sitio (instalaciones de la Entidad)</v>
      </c>
      <c r="G191" s="127" t="str">
        <f>VLOOKUP(TRIM(E191),'3. Servicios TH  (línea B)'!$A$7:$N$1615,6,FALSE)</f>
        <v>Grupo No.3</v>
      </c>
      <c r="H191" s="128">
        <v>1</v>
      </c>
      <c r="I191" s="129" t="str">
        <f>VLOOKUP(E191,'3. Servicios TH  (línea B)'!$A$7:$N$1615,8,FALSE)</f>
        <v>Jornada Única</v>
      </c>
      <c r="J191" s="129" t="str">
        <f>VLOOKUP(E191,'3. Servicios TH  (línea B)'!$A$7:$N$1615,7,FALSE)</f>
        <v>Mensual</v>
      </c>
      <c r="K191" s="130">
        <f>(VLOOKUP(E191,'3. Servicios TH  (línea B)'!$A$7:$N$1687,9,FALSE)*H191)</f>
        <v>16441612.903225806</v>
      </c>
      <c r="L191" s="130">
        <f>(VLOOKUP(E191,'3. Servicios TH  (línea B)'!$A$7:$N$1687,12,FALSE)*H191)</f>
        <v>16157238.709677419</v>
      </c>
      <c r="M191" s="129"/>
    </row>
    <row r="192" spans="1:13" ht="13" x14ac:dyDescent="0.35">
      <c r="A192" s="260"/>
      <c r="B192" s="261"/>
      <c r="C192" s="239"/>
      <c r="D192" s="261"/>
      <c r="E192" s="125" t="s">
        <v>1330</v>
      </c>
      <c r="F192" s="126" t="str">
        <f>VLOOKUP(TRIM(E192),'3. Servicios TH  (línea B)'!$A$8:$N$1615,5,FALSE)</f>
        <v xml:space="preserve">En sitio (Instalaciones de la Entidad) </v>
      </c>
      <c r="G192" s="127" t="str">
        <f>VLOOKUP(TRIM(E192),'3. Servicios TH  (línea B)'!$A$7:$N$1615,6,FALSE)</f>
        <v>Grupo No.4</v>
      </c>
      <c r="H192" s="128">
        <v>1</v>
      </c>
      <c r="I192" s="129" t="str">
        <f>VLOOKUP(E192,'3. Servicios TH  (línea B)'!$A$7:$N$1615,8,FALSE)</f>
        <v>Jornada Única</v>
      </c>
      <c r="J192" s="129" t="str">
        <f>VLOOKUP(E192,'3. Servicios TH  (línea B)'!$A$7:$N$1615,7,FALSE)</f>
        <v>Mensual</v>
      </c>
      <c r="K192" s="130">
        <f>(VLOOKUP(E192,'3. Servicios TH  (línea B)'!$A$7:$N$1687,9,FALSE)*H192)</f>
        <v>17491070.967741936</v>
      </c>
      <c r="L192" s="130">
        <f>(VLOOKUP(E192,'3. Servicios TH  (línea B)'!$A$7:$N$1687,12,FALSE)*H192)</f>
        <v>17188554.838709679</v>
      </c>
      <c r="M192" s="129"/>
    </row>
    <row r="193" spans="1:13" ht="13" x14ac:dyDescent="0.35">
      <c r="A193" s="260"/>
      <c r="B193" s="261"/>
      <c r="C193" s="240"/>
      <c r="D193" s="261"/>
      <c r="E193" s="125" t="s">
        <v>1334</v>
      </c>
      <c r="F193" s="126" t="str">
        <f>VLOOKUP(TRIM(E193),'3. Servicios TH  (línea B)'!$A$8:$N$1615,5,FALSE)</f>
        <v>En sitio (instalaciones de la Entidad)</v>
      </c>
      <c r="G193" s="127" t="str">
        <f>VLOOKUP(TRIM(E193),'3. Servicios TH  (línea B)'!$A$7:$N$1615,6,FALSE)</f>
        <v>Grupo No.5</v>
      </c>
      <c r="H193" s="128">
        <v>1</v>
      </c>
      <c r="I193" s="129" t="str">
        <f>VLOOKUP(E193,'3. Servicios TH  (línea B)'!$A$7:$N$1615,8,FALSE)</f>
        <v>Jornada Única</v>
      </c>
      <c r="J193" s="129" t="str">
        <f>VLOOKUP(E193,'3. Servicios TH  (línea B)'!$A$7:$N$1615,7,FALSE)</f>
        <v>Mensual</v>
      </c>
      <c r="K193" s="130">
        <f>(VLOOKUP(E193,'3. Servicios TH  (línea B)'!$A$7:$N$1687,9,FALSE)*H193)</f>
        <v>18607548.387096774</v>
      </c>
      <c r="L193" s="130">
        <f>(VLOOKUP(E193,'3. Servicios TH  (línea B)'!$A$7:$N$1687,12,FALSE)*H193)</f>
        <v>18285716.129032258</v>
      </c>
      <c r="M193" s="129">
        <f t="shared" si="2"/>
        <v>36893264.516129032</v>
      </c>
    </row>
    <row r="194" spans="1:13" ht="18" customHeight="1" x14ac:dyDescent="0.35">
      <c r="A194" s="260"/>
      <c r="B194" s="261"/>
      <c r="C194" s="238" t="s">
        <v>1364</v>
      </c>
      <c r="D194" s="261" t="s">
        <v>60</v>
      </c>
      <c r="E194" s="125" t="s">
        <v>1363</v>
      </c>
      <c r="F194" s="126" t="str">
        <f>VLOOKUP(TRIM(E194),'3. Servicios TH  (línea B)'!$A$8:$N$1615,5,FALSE)</f>
        <v xml:space="preserve">En sitio (Instalaciones de la Entidad) </v>
      </c>
      <c r="G194" s="127" t="str">
        <f>VLOOKUP(TRIM(E194),'3. Servicios TH  (línea B)'!$A$7:$N$1615,6,FALSE)</f>
        <v>Grupo No.1</v>
      </c>
      <c r="H194" s="128">
        <v>1</v>
      </c>
      <c r="I194" s="129" t="str">
        <f>VLOOKUP(E194,'3. Servicios TH  (línea B)'!$A$7:$N$1615,8,FALSE)</f>
        <v>Jornada Única</v>
      </c>
      <c r="J194" s="129" t="str">
        <f>VLOOKUP(E194,'3. Servicios TH  (línea B)'!$A$7:$N$1615,7,FALSE)</f>
        <v>Mensual</v>
      </c>
      <c r="K194" s="130">
        <f>(VLOOKUP(E194,'3. Servicios TH  (línea B)'!$A$7:$N$1687,9,FALSE)*H194)</f>
        <v>21508735.483870968</v>
      </c>
      <c r="L194" s="130">
        <f>(VLOOKUP(E194,'3. Servicios TH  (línea B)'!$A$7:$N$1687,12,FALSE)*H194)</f>
        <v>21136722.580645159</v>
      </c>
      <c r="M194" s="129">
        <f t="shared" si="2"/>
        <v>42645458.064516127</v>
      </c>
    </row>
    <row r="195" spans="1:13" ht="13" x14ac:dyDescent="0.35">
      <c r="A195" s="260"/>
      <c r="B195" s="261"/>
      <c r="C195" s="239"/>
      <c r="D195" s="261"/>
      <c r="E195" s="125" t="s">
        <v>1368</v>
      </c>
      <c r="F195" s="126" t="str">
        <f>VLOOKUP(TRIM(E195),'3. Servicios TH  (línea B)'!$A$8:$N$1615,5,FALSE)</f>
        <v>En sitio (instalaciones del contratista)</v>
      </c>
      <c r="G195" s="127" t="str">
        <f>VLOOKUP(TRIM(E195),'3. Servicios TH  (línea B)'!$A$7:$N$1615,6,FALSE)</f>
        <v>General</v>
      </c>
      <c r="H195" s="128">
        <v>1</v>
      </c>
      <c r="I195" s="129" t="str">
        <f>VLOOKUP(E195,'3. Servicios TH  (línea B)'!$A$7:$N$1615,8,FALSE)</f>
        <v>Jornada Única</v>
      </c>
      <c r="J195" s="129" t="str">
        <f>VLOOKUP(E195,'3. Servicios TH  (línea B)'!$A$7:$N$1615,7,FALSE)</f>
        <v>Mensual</v>
      </c>
      <c r="K195" s="130">
        <f>(VLOOKUP(E195,'3. Servicios TH  (línea B)'!$A$7:$N$1687,9,FALSE)*H195)</f>
        <v>22223329.032258064</v>
      </c>
      <c r="L195" s="130">
        <f>(VLOOKUP(E195,'3. Servicios TH  (línea B)'!$A$7:$N$1687,12,FALSE)*H195)</f>
        <v>21838967.741935484</v>
      </c>
      <c r="M195" s="129">
        <f t="shared" si="2"/>
        <v>44062296.774193548</v>
      </c>
    </row>
    <row r="196" spans="1:13" ht="13" x14ac:dyDescent="0.35">
      <c r="A196" s="260"/>
      <c r="B196" s="261"/>
      <c r="C196" s="239"/>
      <c r="D196" s="261"/>
      <c r="E196" s="125" t="s">
        <v>1372</v>
      </c>
      <c r="F196" s="126" t="str">
        <f>VLOOKUP(TRIM(E196),'3. Servicios TH  (línea B)'!$A$8:$N$1615,5,FALSE)</f>
        <v xml:space="preserve">En sitio (Instalaciones de la Entidad) </v>
      </c>
      <c r="G196" s="127" t="str">
        <f>VLOOKUP(TRIM(E196),'3. Servicios TH  (línea B)'!$A$7:$N$1615,6,FALSE)</f>
        <v>Grupo No.2</v>
      </c>
      <c r="H196" s="128">
        <v>1</v>
      </c>
      <c r="I196" s="129" t="str">
        <f>VLOOKUP(E196,'3. Servicios TH  (línea B)'!$A$7:$N$1615,8,FALSE)</f>
        <v>Jornada Única</v>
      </c>
      <c r="J196" s="129" t="str">
        <f>VLOOKUP(E196,'3. Servicios TH  (línea B)'!$A$7:$N$1615,7,FALSE)</f>
        <v>Mensual</v>
      </c>
      <c r="K196" s="130">
        <f>(VLOOKUP(E196,'3. Servicios TH  (línea B)'!$A$7:$N$1687,9,FALSE)*H196)</f>
        <v>22881625.806451611</v>
      </c>
      <c r="L196" s="130">
        <f>(VLOOKUP(E196,'3. Servicios TH  (línea B)'!$A$7:$N$1687,12,FALSE)*H196)</f>
        <v>22485870.967741936</v>
      </c>
      <c r="M196" s="129">
        <f t="shared" si="2"/>
        <v>45367496.774193548</v>
      </c>
    </row>
    <row r="197" spans="1:13" ht="13" x14ac:dyDescent="0.35">
      <c r="A197" s="260"/>
      <c r="B197" s="261"/>
      <c r="C197" s="239"/>
      <c r="D197" s="261"/>
      <c r="E197" s="125" t="s">
        <v>1376</v>
      </c>
      <c r="F197" s="126" t="str">
        <f>VLOOKUP(TRIM(E197),'3. Servicios TH  (línea B)'!$A$8:$N$1615,5,FALSE)</f>
        <v>En sitio (instalaciones de la Entidad)</v>
      </c>
      <c r="G197" s="127" t="str">
        <f>VLOOKUP(TRIM(E197),'3. Servicios TH  (línea B)'!$A$7:$N$1615,6,FALSE)</f>
        <v>Grupo No.3</v>
      </c>
      <c r="H197" s="128">
        <v>1</v>
      </c>
      <c r="I197" s="129" t="str">
        <f>VLOOKUP(E197,'3. Servicios TH  (línea B)'!$A$7:$N$1615,8,FALSE)</f>
        <v>Jornada Única</v>
      </c>
      <c r="J197" s="129" t="str">
        <f>VLOOKUP(E197,'3. Servicios TH  (línea B)'!$A$7:$N$1615,7,FALSE)</f>
        <v>Mensual</v>
      </c>
      <c r="K197" s="130">
        <f>(VLOOKUP(E197,'3. Servicios TH  (línea B)'!$A$7:$N$1687,9,FALSE)*H197)</f>
        <v>24342154.838709679</v>
      </c>
      <c r="L197" s="130">
        <f>(VLOOKUP(E197,'3. Servicios TH  (línea B)'!$A$7:$N$1687,12,FALSE)*H197)</f>
        <v>23921148.387096774</v>
      </c>
      <c r="M197" s="129"/>
    </row>
    <row r="198" spans="1:13" ht="13" x14ac:dyDescent="0.35">
      <c r="A198" s="260"/>
      <c r="B198" s="261"/>
      <c r="C198" s="239"/>
      <c r="D198" s="261"/>
      <c r="E198" s="125" t="s">
        <v>1380</v>
      </c>
      <c r="F198" s="126" t="str">
        <f>VLOOKUP(TRIM(E198),'3. Servicios TH  (línea B)'!$A$8:$N$1615,5,FALSE)</f>
        <v xml:space="preserve">En sitio (Instalaciones de la Entidad) </v>
      </c>
      <c r="G198" s="127" t="str">
        <f>VLOOKUP(TRIM(E198),'3. Servicios TH  (línea B)'!$A$7:$N$1615,6,FALSE)</f>
        <v>Grupo No.4</v>
      </c>
      <c r="H198" s="128">
        <v>1</v>
      </c>
      <c r="I198" s="129" t="str">
        <f>VLOOKUP(E198,'3. Servicios TH  (línea B)'!$A$7:$N$1615,8,FALSE)</f>
        <v>Jornada Única</v>
      </c>
      <c r="J198" s="129" t="str">
        <f>VLOOKUP(E198,'3. Servicios TH  (línea B)'!$A$7:$N$1615,7,FALSE)</f>
        <v>Mensual</v>
      </c>
      <c r="K198" s="130">
        <f>(VLOOKUP(E198,'3. Servicios TH  (línea B)'!$A$7:$N$1687,9,FALSE)*H198)</f>
        <v>25895896.774193548</v>
      </c>
      <c r="L198" s="130">
        <f>(VLOOKUP(E198,'3. Servicios TH  (línea B)'!$A$7:$N$1687,12,FALSE)*H198)</f>
        <v>25448012.903225806</v>
      </c>
      <c r="M198" s="129"/>
    </row>
    <row r="199" spans="1:13" ht="13" x14ac:dyDescent="0.35">
      <c r="A199" s="260"/>
      <c r="B199" s="261"/>
      <c r="C199" s="240"/>
      <c r="D199" s="261"/>
      <c r="E199" s="125" t="s">
        <v>1384</v>
      </c>
      <c r="F199" s="126" t="str">
        <f>VLOOKUP(TRIM(E199),'3. Servicios TH  (línea B)'!$A$8:$N$1615,5,FALSE)</f>
        <v>En sitio (instalaciones de la Entidad)</v>
      </c>
      <c r="G199" s="127" t="str">
        <f>VLOOKUP(TRIM(E199),'3. Servicios TH  (línea B)'!$A$7:$N$1615,6,FALSE)</f>
        <v>Grupo No.5</v>
      </c>
      <c r="H199" s="128">
        <v>1</v>
      </c>
      <c r="I199" s="129" t="str">
        <f>VLOOKUP(E199,'3. Servicios TH  (línea B)'!$A$7:$N$1615,8,FALSE)</f>
        <v>Jornada Única</v>
      </c>
      <c r="J199" s="129" t="str">
        <f>VLOOKUP(E199,'3. Servicios TH  (línea B)'!$A$7:$N$1615,7,FALSE)</f>
        <v>Mensual</v>
      </c>
      <c r="K199" s="130">
        <f>(VLOOKUP(E199,'3. Servicios TH  (línea B)'!$A$7:$N$1687,9,FALSE)*H199)</f>
        <v>27548838.709677417</v>
      </c>
      <c r="L199" s="130">
        <f>(VLOOKUP(E199,'3. Servicios TH  (línea B)'!$A$7:$N$1687,12,FALSE)*H199)</f>
        <v>27072361.290322579</v>
      </c>
      <c r="M199" s="129">
        <f t="shared" si="2"/>
        <v>54621200</v>
      </c>
    </row>
    <row r="200" spans="1:13" ht="18" customHeight="1" x14ac:dyDescent="0.35">
      <c r="A200" s="286" t="s">
        <v>6290</v>
      </c>
      <c r="B200" s="273" t="s">
        <v>58</v>
      </c>
      <c r="C200" s="249" t="s">
        <v>59</v>
      </c>
      <c r="D200" s="273" t="s">
        <v>60</v>
      </c>
      <c r="E200" s="131" t="s">
        <v>57</v>
      </c>
      <c r="F200" s="132" t="str">
        <f>VLOOKUP(TRIM(E200),'3. Servicios TH  (línea B)'!$A$8:$N$1615,5,FALSE)</f>
        <v xml:space="preserve">En sitio (Instalaciones de la Entidad) </v>
      </c>
      <c r="G200" s="133" t="str">
        <f>VLOOKUP(TRIM(E200),'3. Servicios TH  (línea B)'!$A$7:$N$1615,6,FALSE)</f>
        <v>Grupo No.1</v>
      </c>
      <c r="H200" s="128">
        <v>1</v>
      </c>
      <c r="I200" s="134" t="str">
        <f>VLOOKUP(E200,'3. Servicios TH  (línea B)'!$A$7:$N$1615,8,FALSE)</f>
        <v>Jornada Única</v>
      </c>
      <c r="J200" s="134" t="str">
        <f>VLOOKUP(E200,'3. Servicios TH  (línea B)'!$A$7:$N$1615,7,FALSE)</f>
        <v>Mensual</v>
      </c>
      <c r="K200" s="135">
        <f>(VLOOKUP(E200,'3. Servicios TH  (línea B)'!$A$7:$N$1687,9,FALSE)*H200)</f>
        <v>6806903.2258064514</v>
      </c>
      <c r="L200" s="135">
        <f>(VLOOKUP(E200,'3. Servicios TH  (línea B)'!$A$7:$N$1687,12,FALSE)*H200)</f>
        <v>6545380.6451612897</v>
      </c>
      <c r="M200" s="134">
        <f t="shared" si="2"/>
        <v>13352283.870967742</v>
      </c>
    </row>
    <row r="201" spans="1:13" ht="18" customHeight="1" x14ac:dyDescent="0.35">
      <c r="A201" s="286"/>
      <c r="B201" s="274"/>
      <c r="C201" s="250"/>
      <c r="D201" s="274"/>
      <c r="E201" s="131" t="s">
        <v>72</v>
      </c>
      <c r="F201" s="132" t="str">
        <f>VLOOKUP(TRIM(E201),'3. Servicios TH  (línea B)'!$A$8:$N$1615,5,FALSE)</f>
        <v>En sitio (instalaciones del contratista)</v>
      </c>
      <c r="G201" s="133" t="str">
        <f>VLOOKUP(TRIM(E201),'3. Servicios TH  (línea B)'!$A$7:$N$1615,6,FALSE)</f>
        <v>General</v>
      </c>
      <c r="H201" s="128">
        <v>1</v>
      </c>
      <c r="I201" s="134" t="str">
        <f>VLOOKUP(E201,'3. Servicios TH  (línea B)'!$A$7:$N$1615,8,FALSE)</f>
        <v>Jornada Única</v>
      </c>
      <c r="J201" s="134" t="str">
        <f>VLOOKUP(E201,'3. Servicios TH  (línea B)'!$A$7:$N$1615,7,FALSE)</f>
        <v>Mensual</v>
      </c>
      <c r="K201" s="135">
        <f>(VLOOKUP(E201,'3. Servicios TH  (línea B)'!$A$7:$N$1687,9,FALSE)*H201)</f>
        <v>6339909.6774193542</v>
      </c>
      <c r="L201" s="135">
        <f>(VLOOKUP(E201,'3. Servicios TH  (línea B)'!$A$7:$N$1687,12,FALSE)*H201)</f>
        <v>6230258.064516129</v>
      </c>
      <c r="M201" s="134"/>
    </row>
    <row r="202" spans="1:13" ht="18" customHeight="1" x14ac:dyDescent="0.35">
      <c r="A202" s="286"/>
      <c r="B202" s="274"/>
      <c r="C202" s="250"/>
      <c r="D202" s="274"/>
      <c r="E202" s="131" t="s">
        <v>78</v>
      </c>
      <c r="F202" s="132" t="str">
        <f>VLOOKUP(TRIM(E202),'3. Servicios TH  (línea B)'!$A$8:$N$1615,5,FALSE)</f>
        <v xml:space="preserve">En sitio (Instalaciones de la Entidad) </v>
      </c>
      <c r="G202" s="133" t="str">
        <f>VLOOKUP(TRIM(E202),'3. Servicios TH  (línea B)'!$A$7:$N$1615,6,FALSE)</f>
        <v>Grupo No.2</v>
      </c>
      <c r="H202" s="128">
        <v>1</v>
      </c>
      <c r="I202" s="134" t="str">
        <f>VLOOKUP(E202,'3. Servicios TH  (línea B)'!$A$7:$N$1615,8,FALSE)</f>
        <v>Jornada Única</v>
      </c>
      <c r="J202" s="134" t="str">
        <f>VLOOKUP(E202,'3. Servicios TH  (línea B)'!$A$7:$N$1615,7,FALSE)</f>
        <v>Mensual</v>
      </c>
      <c r="K202" s="135">
        <f>(VLOOKUP(E202,'3. Servicios TH  (línea B)'!$A$7:$N$1687,9,FALSE)*H202)</f>
        <v>5985212.9032258065</v>
      </c>
      <c r="L202" s="135">
        <f>(VLOOKUP(E202,'3. Servicios TH  (línea B)'!$A$7:$N$1687,12,FALSE)*H202)</f>
        <v>5881703.2258064514</v>
      </c>
      <c r="M202" s="134"/>
    </row>
    <row r="203" spans="1:13" ht="18" customHeight="1" x14ac:dyDescent="0.35">
      <c r="A203" s="286"/>
      <c r="B203" s="274"/>
      <c r="C203" s="250"/>
      <c r="D203" s="274"/>
      <c r="E203" s="131" t="s">
        <v>83</v>
      </c>
      <c r="F203" s="132" t="str">
        <f>VLOOKUP(TRIM(E203),'3. Servicios TH  (línea B)'!$A$8:$N$1615,5,FALSE)</f>
        <v xml:space="preserve">En sitio (Instalaciones de la Entidad) </v>
      </c>
      <c r="G203" s="133" t="str">
        <f>VLOOKUP(TRIM(E203),'3. Servicios TH  (línea B)'!$A$7:$N$1615,6,FALSE)</f>
        <v>Grupo No.3</v>
      </c>
      <c r="H203" s="128">
        <v>1</v>
      </c>
      <c r="I203" s="134" t="str">
        <f>VLOOKUP(E203,'3. Servicios TH  (línea B)'!$A$7:$N$1615,8,FALSE)</f>
        <v>Jornada Única</v>
      </c>
      <c r="J203" s="134" t="str">
        <f>VLOOKUP(E203,'3. Servicios TH  (línea B)'!$A$7:$N$1615,7,FALSE)</f>
        <v>Mensual</v>
      </c>
      <c r="K203" s="135">
        <f>(VLOOKUP(E203,'3. Servicios TH  (línea B)'!$A$7:$N$1687,9,FALSE)*H203)</f>
        <v>6367251.6129032252</v>
      </c>
      <c r="L203" s="135">
        <f>(VLOOKUP(E203,'3. Servicios TH  (línea B)'!$A$7:$N$1687,12,FALSE)*H203)</f>
        <v>6257122.5806451607</v>
      </c>
      <c r="M203" s="134"/>
    </row>
    <row r="204" spans="1:13" ht="18" customHeight="1" x14ac:dyDescent="0.35">
      <c r="A204" s="286"/>
      <c r="B204" s="274"/>
      <c r="C204" s="250"/>
      <c r="D204" s="274"/>
      <c r="E204" s="131" t="s">
        <v>88</v>
      </c>
      <c r="F204" s="132" t="str">
        <f>VLOOKUP(TRIM(E204),'3. Servicios TH  (línea B)'!$A$8:$N$1615,5,FALSE)</f>
        <v xml:space="preserve">En sitio (Instalaciones de la Entidad) </v>
      </c>
      <c r="G204" s="133" t="str">
        <f>VLOOKUP(TRIM(E204),'3. Servicios TH  (línea B)'!$A$7:$N$1615,6,FALSE)</f>
        <v>Grupo No.4</v>
      </c>
      <c r="H204" s="128">
        <v>1</v>
      </c>
      <c r="I204" s="134" t="str">
        <f>VLOOKUP(E204,'3. Servicios TH  (línea B)'!$A$7:$N$1615,8,FALSE)</f>
        <v>Jornada Única</v>
      </c>
      <c r="J204" s="134" t="str">
        <f>VLOOKUP(E204,'3. Servicios TH  (línea B)'!$A$7:$N$1615,7,FALSE)</f>
        <v>Mensual</v>
      </c>
      <c r="K204" s="135">
        <f>(VLOOKUP(E204,'3. Servicios TH  (línea B)'!$A$7:$N$1687,9,FALSE)*H204)</f>
        <v>6773664.5161290318</v>
      </c>
      <c r="L204" s="135">
        <f>(VLOOKUP(E204,'3. Servicios TH  (línea B)'!$A$7:$N$1687,12,FALSE)*H204)</f>
        <v>6656516.1290322579</v>
      </c>
      <c r="M204" s="134"/>
    </row>
    <row r="205" spans="1:13" ht="18" customHeight="1" x14ac:dyDescent="0.35">
      <c r="A205" s="286"/>
      <c r="B205" s="275"/>
      <c r="C205" s="251"/>
      <c r="D205" s="275"/>
      <c r="E205" s="131" t="s">
        <v>93</v>
      </c>
      <c r="F205" s="132" t="str">
        <f>VLOOKUP(TRIM(E205),'3. Servicios TH  (línea B)'!$A$8:$N$1615,5,FALSE)</f>
        <v xml:space="preserve">En sitio (Instalaciones de la Entidad) </v>
      </c>
      <c r="G205" s="133" t="str">
        <f>VLOOKUP(TRIM(E205),'3. Servicios TH  (línea B)'!$A$7:$N$1615,6,FALSE)</f>
        <v>Grupo No.5</v>
      </c>
      <c r="H205" s="128">
        <v>1</v>
      </c>
      <c r="I205" s="134" t="str">
        <f>VLOOKUP(E205,'3. Servicios TH  (línea B)'!$A$7:$N$1615,8,FALSE)</f>
        <v>Jornada Única</v>
      </c>
      <c r="J205" s="134" t="str">
        <f>VLOOKUP(E205,'3. Servicios TH  (línea B)'!$A$7:$N$1615,7,FALSE)</f>
        <v>Mensual</v>
      </c>
      <c r="K205" s="135">
        <f>(VLOOKUP(E205,'3. Servicios TH  (línea B)'!$A$7:$N$1687,9,FALSE)*H205)</f>
        <v>7206012.9032258065</v>
      </c>
      <c r="L205" s="135">
        <f>(VLOOKUP(E205,'3. Servicios TH  (línea B)'!$A$7:$N$1687,12,FALSE)*H205)</f>
        <v>7081380.6451612897</v>
      </c>
      <c r="M205" s="134"/>
    </row>
    <row r="206" spans="1:13" ht="18" customHeight="1" x14ac:dyDescent="0.35">
      <c r="A206" s="286"/>
      <c r="B206" s="276" t="s">
        <v>353</v>
      </c>
      <c r="C206" s="249" t="s">
        <v>354</v>
      </c>
      <c r="D206" s="273" t="s">
        <v>60</v>
      </c>
      <c r="E206" s="131" t="s">
        <v>352</v>
      </c>
      <c r="F206" s="132" t="str">
        <f>VLOOKUP(TRIM(E206),'3. Servicios TH  (línea B)'!$A$8:$N$1615,5,FALSE)</f>
        <v xml:space="preserve">En sitio (Instalaciones de la Entidad) </v>
      </c>
      <c r="G206" s="133" t="str">
        <f>VLOOKUP(TRIM(E206),'3. Servicios TH  (línea B)'!$A$7:$N$1615,6,FALSE)</f>
        <v>Grupo No.1</v>
      </c>
      <c r="H206" s="128">
        <v>1</v>
      </c>
      <c r="I206" s="134" t="str">
        <f>VLOOKUP(E206,'3. Servicios TH  (línea B)'!$A$7:$N$1615,8,FALSE)</f>
        <v>Jornada Única</v>
      </c>
      <c r="J206" s="134" t="str">
        <f>VLOOKUP(E206,'3. Servicios TH  (línea B)'!$A$7:$N$1615,7,FALSE)</f>
        <v>Mensual</v>
      </c>
      <c r="K206" s="135">
        <f>(VLOOKUP(E206,'3. Servicios TH  (línea B)'!$A$7:$N$1687,9,FALSE)*H206)</f>
        <v>12062606.451612903</v>
      </c>
      <c r="L206" s="135">
        <f>(VLOOKUP(E206,'3. Servicios TH  (línea B)'!$A$7:$N$1687,12,FALSE)*H206)</f>
        <v>11599122.580645161</v>
      </c>
      <c r="M206" s="134"/>
    </row>
    <row r="207" spans="1:13" ht="13.5" customHeight="1" x14ac:dyDescent="0.35">
      <c r="A207" s="286"/>
      <c r="B207" s="277"/>
      <c r="C207" s="250"/>
      <c r="D207" s="274"/>
      <c r="E207" s="131" t="s">
        <v>358</v>
      </c>
      <c r="F207" s="132" t="str">
        <f>VLOOKUP(TRIM(E207),'3. Servicios TH  (línea B)'!$A$8:$N$1615,5,FALSE)</f>
        <v>En sitio (instalaciones del contratista)</v>
      </c>
      <c r="G207" s="133" t="str">
        <f>VLOOKUP(TRIM(E207),'3. Servicios TH  (línea B)'!$A$7:$N$1615,6,FALSE)</f>
        <v>General</v>
      </c>
      <c r="H207" s="128">
        <v>1</v>
      </c>
      <c r="I207" s="134" t="str">
        <f>VLOOKUP(E207,'3. Servicios TH  (línea B)'!$A$7:$N$1615,8,FALSE)</f>
        <v>Jornada Única</v>
      </c>
      <c r="J207" s="134" t="str">
        <f>VLOOKUP(E207,'3. Servicios TH  (línea B)'!$A$7:$N$1615,7,FALSE)</f>
        <v>Mensual</v>
      </c>
      <c r="K207" s="135">
        <f>(VLOOKUP(E207,'3. Servicios TH  (línea B)'!$A$7:$N$1687,9,FALSE)*H207)</f>
        <v>10729767.741935484</v>
      </c>
      <c r="L207" s="135">
        <f>(VLOOKUP(E207,'3. Servicios TH  (línea B)'!$A$7:$N$1687,12,FALSE)*H207)</f>
        <v>10544180.64516129</v>
      </c>
      <c r="M207" s="134">
        <f t="shared" si="2"/>
        <v>21273948.387096774</v>
      </c>
    </row>
    <row r="208" spans="1:13" ht="13.5" customHeight="1" x14ac:dyDescent="0.35">
      <c r="A208" s="286"/>
      <c r="B208" s="277"/>
      <c r="C208" s="250"/>
      <c r="D208" s="274"/>
      <c r="E208" s="131" t="s">
        <v>362</v>
      </c>
      <c r="F208" s="132" t="str">
        <f>VLOOKUP(TRIM(E208),'3. Servicios TH  (línea B)'!$A$8:$N$1615,5,FALSE)</f>
        <v xml:space="preserve">En sitio (Instalaciones de la Entidad) </v>
      </c>
      <c r="G208" s="133" t="str">
        <f>VLOOKUP(TRIM(E208),'3. Servicios TH  (línea B)'!$A$7:$N$1615,6,FALSE)</f>
        <v>Grupo No.2</v>
      </c>
      <c r="H208" s="128">
        <v>1</v>
      </c>
      <c r="I208" s="134" t="str">
        <f>VLOOKUP(E208,'3. Servicios TH  (línea B)'!$A$7:$N$1615,8,FALSE)</f>
        <v>Jornada Única</v>
      </c>
      <c r="J208" s="134" t="str">
        <f>VLOOKUP(E208,'3. Servicios TH  (línea B)'!$A$7:$N$1615,7,FALSE)</f>
        <v>Mensual</v>
      </c>
      <c r="K208" s="135">
        <f>(VLOOKUP(E208,'3. Servicios TH  (línea B)'!$A$7:$N$1687,9,FALSE)*H208)</f>
        <v>10606464.516129032</v>
      </c>
      <c r="L208" s="135">
        <f>(VLOOKUP(E208,'3. Servicios TH  (línea B)'!$A$7:$N$1687,12,FALSE)*H208)</f>
        <v>10423019.35483871</v>
      </c>
      <c r="M208" s="134">
        <f t="shared" si="2"/>
        <v>21029483.870967742</v>
      </c>
    </row>
    <row r="209" spans="1:13" ht="13.5" customHeight="1" x14ac:dyDescent="0.35">
      <c r="A209" s="286"/>
      <c r="B209" s="277"/>
      <c r="C209" s="250"/>
      <c r="D209" s="274"/>
      <c r="E209" s="131" t="s">
        <v>366</v>
      </c>
      <c r="F209" s="132" t="str">
        <f>VLOOKUP(TRIM(E209),'3. Servicios TH  (línea B)'!$A$8:$N$1615,5,FALSE)</f>
        <v>En sitio (instalaciones de la Entidad)</v>
      </c>
      <c r="G209" s="133" t="str">
        <f>VLOOKUP(TRIM(E209),'3. Servicios TH  (línea B)'!$A$7:$N$1615,6,FALSE)</f>
        <v>Grupo No.3</v>
      </c>
      <c r="H209" s="128">
        <v>1</v>
      </c>
      <c r="I209" s="134" t="str">
        <f>VLOOKUP(E209,'3. Servicios TH  (línea B)'!$A$7:$N$1615,8,FALSE)</f>
        <v>Jornada Única</v>
      </c>
      <c r="J209" s="134" t="str">
        <f>VLOOKUP(E209,'3. Servicios TH  (línea B)'!$A$7:$N$1615,7,FALSE)</f>
        <v>Mensual</v>
      </c>
      <c r="K209" s="135">
        <f>(VLOOKUP(E209,'3. Servicios TH  (línea B)'!$A$7:$N$1687,9,FALSE)*H209)</f>
        <v>11283445.161290321</v>
      </c>
      <c r="L209" s="135">
        <f>(VLOOKUP(E209,'3. Servicios TH  (línea B)'!$A$7:$N$1687,12,FALSE)*H209)</f>
        <v>11088296.774193548</v>
      </c>
      <c r="M209" s="134"/>
    </row>
    <row r="210" spans="1:13" ht="13.5" customHeight="1" x14ac:dyDescent="0.35">
      <c r="A210" s="286"/>
      <c r="B210" s="277"/>
      <c r="C210" s="250"/>
      <c r="D210" s="274"/>
      <c r="E210" s="131" t="s">
        <v>370</v>
      </c>
      <c r="F210" s="132" t="str">
        <f>VLOOKUP(TRIM(E210),'3. Servicios TH  (línea B)'!$A$8:$N$1615,5,FALSE)</f>
        <v xml:space="preserve">En sitio (Instalaciones de la Entidad) </v>
      </c>
      <c r="G210" s="133" t="str">
        <f>VLOOKUP(TRIM(E210),'3. Servicios TH  (línea B)'!$A$7:$N$1615,6,FALSE)</f>
        <v>Grupo No.4</v>
      </c>
      <c r="H210" s="128">
        <v>1</v>
      </c>
      <c r="I210" s="134" t="str">
        <f>VLOOKUP(E210,'3. Servicios TH  (línea B)'!$A$7:$N$1615,8,FALSE)</f>
        <v>Jornada Única</v>
      </c>
      <c r="J210" s="134" t="str">
        <f>VLOOKUP(E210,'3. Servicios TH  (línea B)'!$A$7:$N$1615,7,FALSE)</f>
        <v>Mensual</v>
      </c>
      <c r="K210" s="135">
        <f>(VLOOKUP(E210,'3. Servicios TH  (línea B)'!$A$7:$N$1687,9,FALSE)*H210)</f>
        <v>12003664.516129032</v>
      </c>
      <c r="L210" s="135">
        <f>(VLOOKUP(E210,'3. Servicios TH  (línea B)'!$A$7:$N$1687,12,FALSE)*H210)</f>
        <v>11796064.516129032</v>
      </c>
      <c r="M210" s="134"/>
    </row>
    <row r="211" spans="1:13" ht="13.5" customHeight="1" x14ac:dyDescent="0.35">
      <c r="A211" s="286"/>
      <c r="B211" s="277"/>
      <c r="C211" s="251"/>
      <c r="D211" s="275"/>
      <c r="E211" s="131" t="s">
        <v>374</v>
      </c>
      <c r="F211" s="132" t="str">
        <f>VLOOKUP(TRIM(E211),'3. Servicios TH  (línea B)'!$A$8:$N$1615,5,FALSE)</f>
        <v>En sitio (instalaciones de la Entidad)</v>
      </c>
      <c r="G211" s="133" t="str">
        <f>VLOOKUP(TRIM(E211),'3. Servicios TH  (línea B)'!$A$7:$N$1615,6,FALSE)</f>
        <v>Grupo No.5</v>
      </c>
      <c r="H211" s="128">
        <v>1</v>
      </c>
      <c r="I211" s="134" t="str">
        <f>VLOOKUP(E211,'3. Servicios TH  (línea B)'!$A$7:$N$1615,8,FALSE)</f>
        <v>Jornada Única</v>
      </c>
      <c r="J211" s="134" t="str">
        <f>VLOOKUP(E211,'3. Servicios TH  (línea B)'!$A$7:$N$1615,7,FALSE)</f>
        <v>Mensual</v>
      </c>
      <c r="K211" s="135">
        <f>(VLOOKUP(E211,'3. Servicios TH  (línea B)'!$A$7:$N$1687,9,FALSE)*H211)</f>
        <v>12769870.967741935</v>
      </c>
      <c r="L211" s="135">
        <f>(VLOOKUP(E211,'3. Servicios TH  (línea B)'!$A$7:$N$1687,12,FALSE)*H211)</f>
        <v>12549006.451612903</v>
      </c>
      <c r="M211" s="134">
        <f t="shared" si="2"/>
        <v>25318877.419354837</v>
      </c>
    </row>
    <row r="212" spans="1:13" ht="13.5" customHeight="1" x14ac:dyDescent="0.35">
      <c r="A212" s="286"/>
      <c r="B212" s="277"/>
      <c r="C212" s="249" t="s">
        <v>404</v>
      </c>
      <c r="D212" s="280" t="s">
        <v>60</v>
      </c>
      <c r="E212" s="131" t="s">
        <v>403</v>
      </c>
      <c r="F212" s="132" t="str">
        <f>VLOOKUP(TRIM(E212),'3. Servicios TH  (línea B)'!$A$8:$N$1615,5,FALSE)</f>
        <v xml:space="preserve">En sitio (Instalaciones de la Entidad) </v>
      </c>
      <c r="G212" s="133" t="str">
        <f>VLOOKUP(TRIM(E212),'3. Servicios TH  (línea B)'!$A$7:$N$1615,6,FALSE)</f>
        <v>Grupo No.1</v>
      </c>
      <c r="H212" s="128">
        <v>1</v>
      </c>
      <c r="I212" s="134" t="str">
        <f>VLOOKUP(E212,'3. Servicios TH  (línea B)'!$A$7:$N$1615,8,FALSE)</f>
        <v>Jornada Única</v>
      </c>
      <c r="J212" s="134" t="str">
        <f>VLOOKUP(E212,'3. Servicios TH  (línea B)'!$A$7:$N$1615,7,FALSE)</f>
        <v>Mensual</v>
      </c>
      <c r="K212" s="135">
        <f>(VLOOKUP(E212,'3. Servicios TH  (línea B)'!$A$7:$N$1687,9,FALSE)*H212)</f>
        <v>12062606.451612903</v>
      </c>
      <c r="L212" s="135">
        <f>(VLOOKUP(E212,'3. Servicios TH  (línea B)'!$A$7:$N$1687,12,FALSE)*H212)</f>
        <v>11599122.580645161</v>
      </c>
      <c r="M212" s="134">
        <f t="shared" si="2"/>
        <v>23661729.032258064</v>
      </c>
    </row>
    <row r="213" spans="1:13" ht="13" x14ac:dyDescent="0.35">
      <c r="A213" s="286"/>
      <c r="B213" s="277"/>
      <c r="C213" s="250"/>
      <c r="D213" s="280"/>
      <c r="E213" s="131" t="s">
        <v>408</v>
      </c>
      <c r="F213" s="132" t="str">
        <f>VLOOKUP(TRIM(E213),'3. Servicios TH  (línea B)'!$A$8:$N$1615,5,FALSE)</f>
        <v>En sitio (instalaciones del contratista)</v>
      </c>
      <c r="G213" s="133" t="str">
        <f>VLOOKUP(TRIM(E213),'3. Servicios TH  (línea B)'!$A$7:$N$1615,6,FALSE)</f>
        <v>General</v>
      </c>
      <c r="H213" s="128">
        <v>1</v>
      </c>
      <c r="I213" s="134" t="str">
        <f>VLOOKUP(E213,'3. Servicios TH  (línea B)'!$A$7:$N$1615,8,FALSE)</f>
        <v>Jornada Única</v>
      </c>
      <c r="J213" s="134" t="str">
        <f>VLOOKUP(E213,'3. Servicios TH  (línea B)'!$A$7:$N$1615,7,FALSE)</f>
        <v>Mensual</v>
      </c>
      <c r="K213" s="135">
        <f>(VLOOKUP(E213,'3. Servicios TH  (línea B)'!$A$7:$N$1687,9,FALSE)*H213)</f>
        <v>12062606.451612903</v>
      </c>
      <c r="L213" s="135">
        <f>(VLOOKUP(E213,'3. Servicios TH  (línea B)'!$A$7:$N$1687,12,FALSE)*H213)</f>
        <v>11599122.580645161</v>
      </c>
      <c r="M213" s="134">
        <f t="shared" ref="M213:M308" si="3">SUM(K213:L213)</f>
        <v>23661729.032258064</v>
      </c>
    </row>
    <row r="214" spans="1:13" ht="13.5" customHeight="1" x14ac:dyDescent="0.35">
      <c r="A214" s="286"/>
      <c r="B214" s="277"/>
      <c r="C214" s="250"/>
      <c r="D214" s="280"/>
      <c r="E214" s="131" t="s">
        <v>412</v>
      </c>
      <c r="F214" s="132" t="str">
        <f>VLOOKUP(TRIM(E214),'3. Servicios TH  (línea B)'!$A$8:$N$1615,5,FALSE)</f>
        <v xml:space="preserve">En sitio (Instalaciones de la Entidad) </v>
      </c>
      <c r="G214" s="133" t="str">
        <f>VLOOKUP(TRIM(E214),'3. Servicios TH  (línea B)'!$A$7:$N$1615,6,FALSE)</f>
        <v>Grupo No.2</v>
      </c>
      <c r="H214" s="128">
        <v>1</v>
      </c>
      <c r="I214" s="134" t="str">
        <f>VLOOKUP(E214,'3. Servicios TH  (línea B)'!$A$7:$N$1615,8,FALSE)</f>
        <v>Jornada Única</v>
      </c>
      <c r="J214" s="134" t="str">
        <f>VLOOKUP(E214,'3. Servicios TH  (línea B)'!$A$7:$N$1615,7,FALSE)</f>
        <v>Mensual</v>
      </c>
      <c r="K214" s="135">
        <f>(VLOOKUP(E214,'3. Servicios TH  (línea B)'!$A$7:$N$1687,9,FALSE)*H214)</f>
        <v>10606464.516129032</v>
      </c>
      <c r="L214" s="135">
        <f>(VLOOKUP(E214,'3. Servicios TH  (línea B)'!$A$7:$N$1687,12,FALSE)*H214)</f>
        <v>10423019.35483871</v>
      </c>
      <c r="M214" s="134">
        <f t="shared" si="3"/>
        <v>21029483.870967742</v>
      </c>
    </row>
    <row r="215" spans="1:13" ht="13.5" customHeight="1" x14ac:dyDescent="0.35">
      <c r="A215" s="286"/>
      <c r="B215" s="277"/>
      <c r="C215" s="250"/>
      <c r="D215" s="280"/>
      <c r="E215" s="131" t="s">
        <v>416</v>
      </c>
      <c r="F215" s="132" t="str">
        <f>VLOOKUP(TRIM(E215),'3. Servicios TH  (línea B)'!$A$8:$N$1615,5,FALSE)</f>
        <v>En sitio (instalaciones de la Entidad)</v>
      </c>
      <c r="G215" s="133" t="str">
        <f>VLOOKUP(TRIM(E215),'3. Servicios TH  (línea B)'!$A$7:$N$1615,6,FALSE)</f>
        <v>Grupo No.3</v>
      </c>
      <c r="H215" s="128">
        <v>1</v>
      </c>
      <c r="I215" s="134" t="str">
        <f>VLOOKUP(E215,'3. Servicios TH  (línea B)'!$A$7:$N$1615,8,FALSE)</f>
        <v>Jornada Única</v>
      </c>
      <c r="J215" s="134" t="str">
        <f>VLOOKUP(E215,'3. Servicios TH  (línea B)'!$A$7:$N$1615,7,FALSE)</f>
        <v>Mensual</v>
      </c>
      <c r="K215" s="135">
        <f>(VLOOKUP(E215,'3. Servicios TH  (línea B)'!$A$7:$N$1687,9,FALSE)*H215)</f>
        <v>11283470.967741935</v>
      </c>
      <c r="L215" s="135">
        <f>(VLOOKUP(E215,'3. Servicios TH  (línea B)'!$A$7:$N$1687,12,FALSE)*H215)</f>
        <v>11088322.580645161</v>
      </c>
      <c r="M215" s="134"/>
    </row>
    <row r="216" spans="1:13" ht="13.5" customHeight="1" x14ac:dyDescent="0.35">
      <c r="A216" s="286"/>
      <c r="B216" s="277"/>
      <c r="C216" s="250"/>
      <c r="D216" s="280"/>
      <c r="E216" s="131" t="s">
        <v>420</v>
      </c>
      <c r="F216" s="132" t="str">
        <f>VLOOKUP(TRIM(E216),'3. Servicios TH  (línea B)'!$A$8:$N$1615,5,FALSE)</f>
        <v xml:space="preserve">En sitio (Instalaciones de la Entidad) </v>
      </c>
      <c r="G216" s="133" t="str">
        <f>VLOOKUP(TRIM(E216),'3. Servicios TH  (línea B)'!$A$7:$N$1615,6,FALSE)</f>
        <v>Grupo No.4</v>
      </c>
      <c r="H216" s="128">
        <v>1</v>
      </c>
      <c r="I216" s="134" t="str">
        <f>VLOOKUP(E216,'3. Servicios TH  (línea B)'!$A$7:$N$1615,8,FALSE)</f>
        <v>Jornada Única</v>
      </c>
      <c r="J216" s="134" t="str">
        <f>VLOOKUP(E216,'3. Servicios TH  (línea B)'!$A$7:$N$1615,7,FALSE)</f>
        <v>Mensual</v>
      </c>
      <c r="K216" s="135">
        <f>(VLOOKUP(E216,'3. Servicios TH  (línea B)'!$A$7:$N$1687,9,FALSE)*H216)</f>
        <v>12003716.129032258</v>
      </c>
      <c r="L216" s="135">
        <f>(VLOOKUP(E216,'3. Servicios TH  (línea B)'!$A$7:$N$1687,12,FALSE)*H216)</f>
        <v>11796090.322580645</v>
      </c>
      <c r="M216" s="134"/>
    </row>
    <row r="217" spans="1:13" ht="13.5" customHeight="1" x14ac:dyDescent="0.35">
      <c r="A217" s="286"/>
      <c r="B217" s="278"/>
      <c r="C217" s="251"/>
      <c r="D217" s="280"/>
      <c r="E217" s="131" t="s">
        <v>424</v>
      </c>
      <c r="F217" s="132" t="str">
        <f>VLOOKUP(TRIM(E217),'3. Servicios TH  (línea B)'!$A$8:$N$1615,5,FALSE)</f>
        <v>En sitio (instalaciones de la Entidad)</v>
      </c>
      <c r="G217" s="133" t="str">
        <f>VLOOKUP(TRIM(E217),'3. Servicios TH  (línea B)'!$A$7:$N$1615,6,FALSE)</f>
        <v>Grupo No.5</v>
      </c>
      <c r="H217" s="128">
        <v>1</v>
      </c>
      <c r="I217" s="134" t="str">
        <f>VLOOKUP(E217,'3. Servicios TH  (línea B)'!$A$7:$N$1615,8,FALSE)</f>
        <v>Jornada Única</v>
      </c>
      <c r="J217" s="134" t="str">
        <f>VLOOKUP(E217,'3. Servicios TH  (línea B)'!$A$7:$N$1615,7,FALSE)</f>
        <v>Mensual</v>
      </c>
      <c r="K217" s="135">
        <f>(VLOOKUP(E217,'3. Servicios TH  (línea B)'!$A$7:$N$1687,9,FALSE)*H217)</f>
        <v>12769896.774193548</v>
      </c>
      <c r="L217" s="135">
        <f>(VLOOKUP(E217,'3. Servicios TH  (línea B)'!$A$7:$N$1687,12,FALSE)*H217)</f>
        <v>12549019.354838708</v>
      </c>
      <c r="M217" s="134">
        <f t="shared" si="3"/>
        <v>25318916.129032254</v>
      </c>
    </row>
    <row r="218" spans="1:13" ht="18" customHeight="1" x14ac:dyDescent="0.35">
      <c r="A218" s="286"/>
      <c r="B218" s="279" t="s">
        <v>708</v>
      </c>
      <c r="C218" s="249" t="s">
        <v>884</v>
      </c>
      <c r="D218" s="280" t="s">
        <v>60</v>
      </c>
      <c r="E218" s="131" t="s">
        <v>883</v>
      </c>
      <c r="F218" s="132" t="str">
        <f>VLOOKUP(TRIM(E218),'3. Servicios TH  (línea B)'!$A$8:$N$1615,5,FALSE)</f>
        <v xml:space="preserve">En sitio (Instalaciones de la Entidad) </v>
      </c>
      <c r="G218" s="133" t="str">
        <f>VLOOKUP(TRIM(E218),'3. Servicios TH  (línea B)'!$A$7:$N$1615,6,FALSE)</f>
        <v>Grupo No.1</v>
      </c>
      <c r="H218" s="128">
        <v>1</v>
      </c>
      <c r="I218" s="134" t="str">
        <f>VLOOKUP(E218,'3. Servicios TH  (línea B)'!$A$7:$N$1615,8,FALSE)</f>
        <v>Jornada Única</v>
      </c>
      <c r="J218" s="134" t="str">
        <f>VLOOKUP(E218,'3. Servicios TH  (línea B)'!$A$7:$N$1615,7,FALSE)</f>
        <v>Mensual</v>
      </c>
      <c r="K218" s="135">
        <f>(VLOOKUP(E218,'3. Servicios TH  (línea B)'!$A$7:$N$1687,9,FALSE)*H218)</f>
        <v>27171083.870967742</v>
      </c>
      <c r="L218" s="135">
        <f>(VLOOKUP(E218,'3. Servicios TH  (línea B)'!$A$7:$N$1687,12,FALSE)*H218)</f>
        <v>26127083.870967742</v>
      </c>
      <c r="M218" s="134">
        <f t="shared" si="3"/>
        <v>53298167.741935484</v>
      </c>
    </row>
    <row r="219" spans="1:13" ht="13" x14ac:dyDescent="0.35">
      <c r="A219" s="286"/>
      <c r="B219" s="279"/>
      <c r="C219" s="250"/>
      <c r="D219" s="280"/>
      <c r="E219" s="131" t="s">
        <v>888</v>
      </c>
      <c r="F219" s="132" t="str">
        <f>VLOOKUP(TRIM(E219),'3. Servicios TH  (línea B)'!$A$8:$N$1615,5,FALSE)</f>
        <v>En sitio (instalaciones del contratista)</v>
      </c>
      <c r="G219" s="133" t="str">
        <f>VLOOKUP(TRIM(E219),'3. Servicios TH  (línea B)'!$A$7:$N$1615,6,FALSE)</f>
        <v>General</v>
      </c>
      <c r="H219" s="128">
        <v>1</v>
      </c>
      <c r="I219" s="134" t="str">
        <f>VLOOKUP(E219,'3. Servicios TH  (línea B)'!$A$7:$N$1615,8,FALSE)</f>
        <v>Jornada Única</v>
      </c>
      <c r="J219" s="134" t="str">
        <f>VLOOKUP(E219,'3. Servicios TH  (línea B)'!$A$7:$N$1615,7,FALSE)</f>
        <v>Mensual</v>
      </c>
      <c r="K219" s="135">
        <f>(VLOOKUP(E219,'3. Servicios TH  (línea B)'!$A$7:$N$1687,9,FALSE)*H219)</f>
        <v>27171083.870967742</v>
      </c>
      <c r="L219" s="135">
        <f>(VLOOKUP(E219,'3. Servicios TH  (línea B)'!$A$7:$N$1687,12,FALSE)*H219)</f>
        <v>26127083.870967742</v>
      </c>
      <c r="M219" s="134">
        <f t="shared" si="3"/>
        <v>53298167.741935484</v>
      </c>
    </row>
    <row r="220" spans="1:13" ht="13" x14ac:dyDescent="0.35">
      <c r="A220" s="286"/>
      <c r="B220" s="279"/>
      <c r="C220" s="250"/>
      <c r="D220" s="280"/>
      <c r="E220" s="131" t="s">
        <v>892</v>
      </c>
      <c r="F220" s="132" t="str">
        <f>VLOOKUP(TRIM(E220),'3. Servicios TH  (línea B)'!$A$8:$N$1615,5,FALSE)</f>
        <v xml:space="preserve">En sitio (Instalaciones de la Entidad) </v>
      </c>
      <c r="G220" s="133" t="str">
        <f>VLOOKUP(TRIM(E220),'3. Servicios TH  (línea B)'!$A$7:$N$1615,6,FALSE)</f>
        <v>Grupo No.2</v>
      </c>
      <c r="H220" s="128">
        <v>1</v>
      </c>
      <c r="I220" s="134" t="str">
        <f>VLOOKUP(E220,'3. Servicios TH  (línea B)'!$A$7:$N$1615,8,FALSE)</f>
        <v>Jornada Única</v>
      </c>
      <c r="J220" s="134" t="str">
        <f>VLOOKUP(E220,'3. Servicios TH  (línea B)'!$A$7:$N$1615,7,FALSE)</f>
        <v>Mensual</v>
      </c>
      <c r="K220" s="135">
        <f>(VLOOKUP(E220,'3. Servicios TH  (línea B)'!$A$7:$N$1687,9,FALSE)*H220)</f>
        <v>23891135.483870968</v>
      </c>
      <c r="L220" s="135">
        <f>(VLOOKUP(E220,'3. Servicios TH  (línea B)'!$A$7:$N$1687,12,FALSE)*H220)</f>
        <v>23477909.677419353</v>
      </c>
      <c r="M220" s="134">
        <f t="shared" si="3"/>
        <v>47369045.161290318</v>
      </c>
    </row>
    <row r="221" spans="1:13" ht="13" x14ac:dyDescent="0.35">
      <c r="A221" s="286"/>
      <c r="B221" s="279"/>
      <c r="C221" s="250"/>
      <c r="D221" s="280"/>
      <c r="E221" s="131" t="s">
        <v>896</v>
      </c>
      <c r="F221" s="132" t="str">
        <f>VLOOKUP(TRIM(E221),'3. Servicios TH  (línea B)'!$A$8:$N$1615,5,FALSE)</f>
        <v>En sitio (instalaciones de la Entidad)</v>
      </c>
      <c r="G221" s="133" t="str">
        <f>VLOOKUP(TRIM(E221),'3. Servicios TH  (línea B)'!$A$7:$N$1615,6,FALSE)</f>
        <v>Grupo No.3</v>
      </c>
      <c r="H221" s="128">
        <v>1</v>
      </c>
      <c r="I221" s="134" t="str">
        <f>VLOOKUP(E221,'3. Servicios TH  (línea B)'!$A$7:$N$1615,8,FALSE)</f>
        <v>Jornada Única</v>
      </c>
      <c r="J221" s="134" t="str">
        <f>VLOOKUP(E221,'3. Servicios TH  (línea B)'!$A$7:$N$1615,7,FALSE)</f>
        <v>Mensual</v>
      </c>
      <c r="K221" s="135">
        <f>(VLOOKUP(E221,'3. Servicios TH  (línea B)'!$A$7:$N$1687,9,FALSE)*H221)</f>
        <v>25416077.419354837</v>
      </c>
      <c r="L221" s="135">
        <f>(VLOOKUP(E221,'3. Servicios TH  (línea B)'!$A$7:$N$1687,12,FALSE)*H221)</f>
        <v>24976490.322580643</v>
      </c>
      <c r="M221" s="134"/>
    </row>
    <row r="222" spans="1:13" ht="13" x14ac:dyDescent="0.35">
      <c r="A222" s="286"/>
      <c r="B222" s="279"/>
      <c r="C222" s="250"/>
      <c r="D222" s="280"/>
      <c r="E222" s="131" t="s">
        <v>900</v>
      </c>
      <c r="F222" s="132" t="str">
        <f>VLOOKUP(TRIM(E222),'3. Servicios TH  (línea B)'!$A$8:$N$1615,5,FALSE)</f>
        <v xml:space="preserve">En sitio (Instalaciones de la Entidad) </v>
      </c>
      <c r="G222" s="133" t="str">
        <f>VLOOKUP(TRIM(E222),'3. Servicios TH  (línea B)'!$A$7:$N$1615,6,FALSE)</f>
        <v>Grupo No.4</v>
      </c>
      <c r="H222" s="128">
        <v>1</v>
      </c>
      <c r="I222" s="134" t="str">
        <f>VLOOKUP(E222,'3. Servicios TH  (línea B)'!$A$7:$N$1615,8,FALSE)</f>
        <v>Jornada Única</v>
      </c>
      <c r="J222" s="134" t="str">
        <f>VLOOKUP(E222,'3. Servicios TH  (línea B)'!$A$7:$N$1615,7,FALSE)</f>
        <v>Mensual</v>
      </c>
      <c r="K222" s="135">
        <f>(VLOOKUP(E222,'3. Servicios TH  (línea B)'!$A$7:$N$1687,9,FALSE)*H222)</f>
        <v>27038400</v>
      </c>
      <c r="L222" s="135">
        <f>(VLOOKUP(E222,'3. Servicios TH  (línea B)'!$A$7:$N$1687,12,FALSE)*H222)</f>
        <v>26570748.387096774</v>
      </c>
      <c r="M222" s="134"/>
    </row>
    <row r="223" spans="1:13" ht="13" x14ac:dyDescent="0.35">
      <c r="A223" s="286"/>
      <c r="B223" s="279"/>
      <c r="C223" s="251"/>
      <c r="D223" s="280"/>
      <c r="E223" s="131" t="s">
        <v>904</v>
      </c>
      <c r="F223" s="132" t="str">
        <f>VLOOKUP(TRIM(E223),'3. Servicios TH  (línea B)'!$A$8:$N$1615,5,FALSE)</f>
        <v>En sitio (instalaciones de la Entidad)</v>
      </c>
      <c r="G223" s="133" t="str">
        <f>VLOOKUP(TRIM(E223),'3. Servicios TH  (línea B)'!$A$7:$N$1615,6,FALSE)</f>
        <v>Grupo No.5</v>
      </c>
      <c r="H223" s="128">
        <v>1</v>
      </c>
      <c r="I223" s="134" t="str">
        <f>VLOOKUP(E223,'3. Servicios TH  (línea B)'!$A$7:$N$1615,8,FALSE)</f>
        <v>Jornada Única</v>
      </c>
      <c r="J223" s="134" t="str">
        <f>VLOOKUP(E223,'3. Servicios TH  (línea B)'!$A$7:$N$1615,7,FALSE)</f>
        <v>Mensual</v>
      </c>
      <c r="K223" s="135">
        <f>(VLOOKUP(E223,'3. Servicios TH  (línea B)'!$A$7:$N$1687,9,FALSE)*H223)</f>
        <v>28764258.064516127</v>
      </c>
      <c r="L223" s="135">
        <f>(VLOOKUP(E223,'3. Servicios TH  (línea B)'!$A$7:$N$1687,12,FALSE)*H223)</f>
        <v>28266761.290322579</v>
      </c>
      <c r="M223" s="134">
        <f t="shared" si="3"/>
        <v>57031019.354838707</v>
      </c>
    </row>
    <row r="224" spans="1:13" ht="13" x14ac:dyDescent="0.35">
      <c r="A224" s="286"/>
      <c r="B224" s="279"/>
      <c r="C224" s="249" t="s">
        <v>784</v>
      </c>
      <c r="D224" s="280" t="s">
        <v>60</v>
      </c>
      <c r="E224" s="131" t="s">
        <v>783</v>
      </c>
      <c r="F224" s="132" t="str">
        <f>VLOOKUP(TRIM(E224),'3. Servicios TH  (línea B)'!$A$8:$N$1615,5,FALSE)</f>
        <v xml:space="preserve">En sitio (Instalaciones de la Entidad) </v>
      </c>
      <c r="G224" s="133" t="str">
        <f>VLOOKUP(TRIM(E224),'3. Servicios TH  (línea B)'!$A$7:$N$1615,6,FALSE)</f>
        <v>Grupo No.1</v>
      </c>
      <c r="H224" s="128">
        <v>1</v>
      </c>
      <c r="I224" s="134" t="str">
        <f>VLOOKUP(E224,'3. Servicios TH  (línea B)'!$A$7:$N$1615,8,FALSE)</f>
        <v>Jornada Única</v>
      </c>
      <c r="J224" s="134" t="str">
        <f>VLOOKUP(E224,'3. Servicios TH  (línea B)'!$A$7:$N$1615,7,FALSE)</f>
        <v>Mensual</v>
      </c>
      <c r="K224" s="135">
        <f>(VLOOKUP(E224,'3. Servicios TH  (línea B)'!$A$7:$N$1687,9,FALSE)*H224)</f>
        <v>21237483.870967742</v>
      </c>
      <c r="L224" s="135">
        <f>(VLOOKUP(E224,'3. Servicios TH  (línea B)'!$A$7:$N$1687,12,FALSE)*H224)</f>
        <v>20870167.741935484</v>
      </c>
      <c r="M224" s="134">
        <f t="shared" si="3"/>
        <v>42107651.612903222</v>
      </c>
    </row>
    <row r="225" spans="1:13" ht="13" x14ac:dyDescent="0.35">
      <c r="A225" s="286"/>
      <c r="B225" s="279"/>
      <c r="C225" s="250"/>
      <c r="D225" s="280"/>
      <c r="E225" s="131" t="s">
        <v>788</v>
      </c>
      <c r="F225" s="132" t="str">
        <f>VLOOKUP(TRIM(E225),'3. Servicios TH  (línea B)'!$A$8:$N$1615,5,FALSE)</f>
        <v>En sitio (instalaciones del contratista)</v>
      </c>
      <c r="G225" s="133" t="str">
        <f>VLOOKUP(TRIM(E225),'3. Servicios TH  (línea B)'!$A$7:$N$1615,6,FALSE)</f>
        <v>General</v>
      </c>
      <c r="H225" s="128">
        <v>1</v>
      </c>
      <c r="I225" s="134" t="str">
        <f>VLOOKUP(E225,'3. Servicios TH  (línea B)'!$A$7:$N$1615,8,FALSE)</f>
        <v>Jornada Única</v>
      </c>
      <c r="J225" s="134" t="str">
        <f>VLOOKUP(E225,'3. Servicios TH  (línea B)'!$A$7:$N$1615,7,FALSE)</f>
        <v>Mensual</v>
      </c>
      <c r="K225" s="135">
        <f>(VLOOKUP(E225,'3. Servicios TH  (línea B)'!$A$7:$N$1687,9,FALSE)*H225)</f>
        <v>21952077.419354837</v>
      </c>
      <c r="L225" s="135">
        <f>(VLOOKUP(E225,'3. Servicios TH  (línea B)'!$A$7:$N$1687,12,FALSE)*H225)</f>
        <v>21572412.903225806</v>
      </c>
      <c r="M225" s="134">
        <f t="shared" si="3"/>
        <v>43524490.322580643</v>
      </c>
    </row>
    <row r="226" spans="1:13" ht="13" x14ac:dyDescent="0.35">
      <c r="A226" s="286"/>
      <c r="B226" s="279"/>
      <c r="C226" s="250"/>
      <c r="D226" s="280"/>
      <c r="E226" s="131" t="s">
        <v>792</v>
      </c>
      <c r="F226" s="132" t="str">
        <f>VLOOKUP(TRIM(E226),'3. Servicios TH  (línea B)'!$A$8:$N$1615,5,FALSE)</f>
        <v xml:space="preserve">En sitio (Instalaciones de la Entidad) </v>
      </c>
      <c r="G226" s="133" t="str">
        <f>VLOOKUP(TRIM(E226),'3. Servicios TH  (línea B)'!$A$7:$N$1615,6,FALSE)</f>
        <v>Grupo No.2</v>
      </c>
      <c r="H226" s="128">
        <v>1</v>
      </c>
      <c r="I226" s="134" t="str">
        <f>VLOOKUP(E226,'3. Servicios TH  (línea B)'!$A$7:$N$1615,8,FALSE)</f>
        <v>Jornada Única</v>
      </c>
      <c r="J226" s="134" t="str">
        <f>VLOOKUP(E226,'3. Servicios TH  (línea B)'!$A$7:$N$1615,7,FALSE)</f>
        <v>Mensual</v>
      </c>
      <c r="K226" s="135">
        <f>(VLOOKUP(E226,'3. Servicios TH  (línea B)'!$A$7:$N$1687,9,FALSE)*H226)</f>
        <v>22593058.064516127</v>
      </c>
      <c r="L226" s="135">
        <f>(VLOOKUP(E226,'3. Servicios TH  (línea B)'!$A$7:$N$1687,12,FALSE)*H226)</f>
        <v>22202296.774193548</v>
      </c>
      <c r="M226" s="134">
        <f t="shared" si="3"/>
        <v>44795354.838709675</v>
      </c>
    </row>
    <row r="227" spans="1:13" ht="13" x14ac:dyDescent="0.35">
      <c r="A227" s="286"/>
      <c r="B227" s="279"/>
      <c r="C227" s="250"/>
      <c r="D227" s="280"/>
      <c r="E227" s="131" t="s">
        <v>796</v>
      </c>
      <c r="F227" s="132" t="str">
        <f>VLOOKUP(TRIM(E227),'3. Servicios TH  (línea B)'!$A$8:$N$1615,5,FALSE)</f>
        <v>En sitio (instalaciones de la Entidad)</v>
      </c>
      <c r="G227" s="133" t="str">
        <f>VLOOKUP(TRIM(E227),'3. Servicios TH  (línea B)'!$A$7:$N$1615,6,FALSE)</f>
        <v>Grupo No.3</v>
      </c>
      <c r="H227" s="128">
        <v>1</v>
      </c>
      <c r="I227" s="134" t="str">
        <f>VLOOKUP(E227,'3. Servicios TH  (línea B)'!$A$7:$N$1615,8,FALSE)</f>
        <v>Jornada Única</v>
      </c>
      <c r="J227" s="134" t="str">
        <f>VLOOKUP(E227,'3. Servicios TH  (línea B)'!$A$7:$N$1615,7,FALSE)</f>
        <v>Mensual</v>
      </c>
      <c r="K227" s="135">
        <f>(VLOOKUP(E227,'3. Servicios TH  (línea B)'!$A$7:$N$1687,9,FALSE)*H227)</f>
        <v>24035174.193548385</v>
      </c>
      <c r="L227" s="135">
        <f>(VLOOKUP(E227,'3. Servicios TH  (línea B)'!$A$7:$N$1687,12,FALSE)*H227)</f>
        <v>23619470.967741936</v>
      </c>
      <c r="M227" s="134"/>
    </row>
    <row r="228" spans="1:13" ht="13" x14ac:dyDescent="0.35">
      <c r="A228" s="286"/>
      <c r="B228" s="279"/>
      <c r="C228" s="250"/>
      <c r="D228" s="280"/>
      <c r="E228" s="131" t="s">
        <v>800</v>
      </c>
      <c r="F228" s="132" t="str">
        <f>VLOOKUP(TRIM(E228),'3. Servicios TH  (línea B)'!$A$8:$N$1615,5,FALSE)</f>
        <v xml:space="preserve">En sitio (Instalaciones de la Entidad) </v>
      </c>
      <c r="G228" s="133" t="str">
        <f>VLOOKUP(TRIM(E228),'3. Servicios TH  (línea B)'!$A$7:$N$1615,6,FALSE)</f>
        <v>Grupo No.4</v>
      </c>
      <c r="H228" s="128">
        <v>1</v>
      </c>
      <c r="I228" s="134" t="str">
        <f>VLOOKUP(E228,'3. Servicios TH  (línea B)'!$A$7:$N$1615,8,FALSE)</f>
        <v>Jornada Única</v>
      </c>
      <c r="J228" s="134" t="str">
        <f>VLOOKUP(E228,'3. Servicios TH  (línea B)'!$A$7:$N$1615,7,FALSE)</f>
        <v>Mensual</v>
      </c>
      <c r="K228" s="135">
        <f>(VLOOKUP(E228,'3. Servicios TH  (línea B)'!$A$7:$N$1687,9,FALSE)*H228)</f>
        <v>25569329.032258064</v>
      </c>
      <c r="L228" s="135">
        <f>(VLOOKUP(E228,'3. Servicios TH  (línea B)'!$A$7:$N$1687,12,FALSE)*H228)</f>
        <v>25127096.774193548</v>
      </c>
      <c r="M228" s="134"/>
    </row>
    <row r="229" spans="1:13" ht="13" x14ac:dyDescent="0.35">
      <c r="A229" s="286"/>
      <c r="B229" s="279"/>
      <c r="C229" s="251"/>
      <c r="D229" s="280"/>
      <c r="E229" s="131" t="s">
        <v>804</v>
      </c>
      <c r="F229" s="132" t="str">
        <f>VLOOKUP(TRIM(E229),'3. Servicios TH  (línea B)'!$A$8:$N$1615,5,FALSE)</f>
        <v>En sitio (instalaciones de la Entidad)</v>
      </c>
      <c r="G229" s="133" t="str">
        <f>VLOOKUP(TRIM(E229),'3. Servicios TH  (línea B)'!$A$7:$N$1615,6,FALSE)</f>
        <v>Grupo No.5</v>
      </c>
      <c r="H229" s="128">
        <v>1</v>
      </c>
      <c r="I229" s="134" t="str">
        <f>VLOOKUP(E229,'3. Servicios TH  (línea B)'!$A$7:$N$1615,8,FALSE)</f>
        <v>Jornada Única</v>
      </c>
      <c r="J229" s="134" t="str">
        <f>VLOOKUP(E229,'3. Servicios TH  (línea B)'!$A$7:$N$1615,7,FALSE)</f>
        <v>Mensual</v>
      </c>
      <c r="K229" s="135">
        <f>(VLOOKUP(E229,'3. Servicios TH  (línea B)'!$A$7:$N$1687,9,FALSE)*H229)</f>
        <v>27201419.35483871</v>
      </c>
      <c r="L229" s="135">
        <f>(VLOOKUP(E229,'3. Servicios TH  (línea B)'!$A$7:$N$1687,12,FALSE)*H229)</f>
        <v>26730954.838709679</v>
      </c>
      <c r="M229" s="134">
        <f t="shared" si="3"/>
        <v>53932374.193548389</v>
      </c>
    </row>
    <row r="230" spans="1:13" ht="13" x14ac:dyDescent="0.35">
      <c r="A230" s="286"/>
      <c r="B230" s="279"/>
      <c r="C230" s="249" t="s">
        <v>734</v>
      </c>
      <c r="D230" s="280" t="s">
        <v>60</v>
      </c>
      <c r="E230" s="131" t="s">
        <v>733</v>
      </c>
      <c r="F230" s="132" t="str">
        <f>VLOOKUP(TRIM(E230),'3. Servicios TH  (línea B)'!$A$8:$N$1615,5,FALSE)</f>
        <v xml:space="preserve">En sitio (Instalaciones de la Entidad) </v>
      </c>
      <c r="G230" s="133" t="str">
        <f>VLOOKUP(TRIM(E230),'3. Servicios TH  (línea B)'!$A$7:$N$1615,6,FALSE)</f>
        <v>Grupo No.1</v>
      </c>
      <c r="H230" s="128">
        <v>1</v>
      </c>
      <c r="I230" s="134" t="str">
        <f>VLOOKUP(E230,'3. Servicios TH  (línea B)'!$A$7:$N$1615,8,FALSE)</f>
        <v>Jornada Única</v>
      </c>
      <c r="J230" s="134" t="str">
        <f>VLOOKUP(E230,'3. Servicios TH  (línea B)'!$A$7:$N$1615,7,FALSE)</f>
        <v>Mensual</v>
      </c>
      <c r="K230" s="135">
        <f>(VLOOKUP(E230,'3. Servicios TH  (línea B)'!$A$7:$N$1687,9,FALSE)*H230)</f>
        <v>27171083.870967742</v>
      </c>
      <c r="L230" s="135">
        <f>(VLOOKUP(E230,'3. Servicios TH  (línea B)'!$A$7:$N$1687,12,FALSE)*H230)</f>
        <v>26127083.870967742</v>
      </c>
      <c r="M230" s="134">
        <f t="shared" si="3"/>
        <v>53298167.741935484</v>
      </c>
    </row>
    <row r="231" spans="1:13" ht="13" x14ac:dyDescent="0.35">
      <c r="A231" s="286"/>
      <c r="B231" s="279"/>
      <c r="C231" s="250"/>
      <c r="D231" s="280"/>
      <c r="E231" s="131" t="s">
        <v>738</v>
      </c>
      <c r="F231" s="132" t="str">
        <f>VLOOKUP(TRIM(E231),'3. Servicios TH  (línea B)'!$A$8:$N$1615,5,FALSE)</f>
        <v>En sitio (instalaciones del contratista)</v>
      </c>
      <c r="G231" s="133" t="str">
        <f>VLOOKUP(TRIM(E231),'3. Servicios TH  (línea B)'!$A$7:$N$1615,6,FALSE)</f>
        <v>General</v>
      </c>
      <c r="H231" s="128">
        <v>1</v>
      </c>
      <c r="I231" s="134" t="str">
        <f>VLOOKUP(E231,'3. Servicios TH  (línea B)'!$A$7:$N$1615,8,FALSE)</f>
        <v>Jornada Única</v>
      </c>
      <c r="J231" s="134" t="str">
        <f>VLOOKUP(E231,'3. Servicios TH  (línea B)'!$A$7:$N$1615,7,FALSE)</f>
        <v>Mensual</v>
      </c>
      <c r="K231" s="135">
        <f>(VLOOKUP(E231,'3. Servicios TH  (línea B)'!$A$7:$N$1687,9,FALSE)*H231)</f>
        <v>27171083.870967742</v>
      </c>
      <c r="L231" s="135">
        <f>(VLOOKUP(E231,'3. Servicios TH  (línea B)'!$A$7:$N$1687,12,FALSE)*H231)</f>
        <v>26127083.870967742</v>
      </c>
      <c r="M231" s="134">
        <f t="shared" si="3"/>
        <v>53298167.741935484</v>
      </c>
    </row>
    <row r="232" spans="1:13" ht="13" x14ac:dyDescent="0.35">
      <c r="A232" s="286"/>
      <c r="B232" s="279"/>
      <c r="C232" s="250"/>
      <c r="D232" s="280"/>
      <c r="E232" s="131" t="s">
        <v>742</v>
      </c>
      <c r="F232" s="132" t="str">
        <f>VLOOKUP(TRIM(E232),'3. Servicios TH  (línea B)'!$A$8:$N$1615,5,FALSE)</f>
        <v xml:space="preserve">En sitio (Instalaciones de la Entidad) </v>
      </c>
      <c r="G232" s="133" t="str">
        <f>VLOOKUP(TRIM(E232),'3. Servicios TH  (línea B)'!$A$7:$N$1615,6,FALSE)</f>
        <v>Grupo No.2</v>
      </c>
      <c r="H232" s="128">
        <v>1</v>
      </c>
      <c r="I232" s="134" t="str">
        <f>VLOOKUP(E232,'3. Servicios TH  (línea B)'!$A$7:$N$1615,8,FALSE)</f>
        <v>Jornada Única</v>
      </c>
      <c r="J232" s="134" t="str">
        <f>VLOOKUP(E232,'3. Servicios TH  (línea B)'!$A$7:$N$1615,7,FALSE)</f>
        <v>Mensual</v>
      </c>
      <c r="K232" s="135">
        <f>(VLOOKUP(E232,'3. Servicios TH  (línea B)'!$A$7:$N$1687,9,FALSE)*H232)</f>
        <v>23891122.580645159</v>
      </c>
      <c r="L232" s="135">
        <f>(VLOOKUP(E232,'3. Servicios TH  (línea B)'!$A$7:$N$1687,12,FALSE)*H232)</f>
        <v>23477896.774193548</v>
      </c>
      <c r="M232" s="134">
        <f t="shared" si="3"/>
        <v>47369019.354838707</v>
      </c>
    </row>
    <row r="233" spans="1:13" ht="13" x14ac:dyDescent="0.35">
      <c r="A233" s="286"/>
      <c r="B233" s="279"/>
      <c r="C233" s="250"/>
      <c r="D233" s="280"/>
      <c r="E233" s="131" t="s">
        <v>746</v>
      </c>
      <c r="F233" s="132" t="str">
        <f>VLOOKUP(TRIM(E233),'3. Servicios TH  (línea B)'!$A$8:$N$1615,5,FALSE)</f>
        <v>En sitio (instalaciones de la Entidad)</v>
      </c>
      <c r="G233" s="133" t="str">
        <f>VLOOKUP(TRIM(E233),'3. Servicios TH  (línea B)'!$A$7:$N$1615,6,FALSE)</f>
        <v>Grupo No.3</v>
      </c>
      <c r="H233" s="128">
        <v>1</v>
      </c>
      <c r="I233" s="134" t="str">
        <f>VLOOKUP(E233,'3. Servicios TH  (línea B)'!$A$7:$N$1615,8,FALSE)</f>
        <v>Jornada Única</v>
      </c>
      <c r="J233" s="134" t="str">
        <f>VLOOKUP(E233,'3. Servicios TH  (línea B)'!$A$7:$N$1615,7,FALSE)</f>
        <v>Mensual</v>
      </c>
      <c r="K233" s="135">
        <f>(VLOOKUP(E233,'3. Servicios TH  (línea B)'!$A$7:$N$1687,9,FALSE)*H233)</f>
        <v>25416090.322580643</v>
      </c>
      <c r="L233" s="135">
        <f>(VLOOKUP(E233,'3. Servicios TH  (línea B)'!$A$7:$N$1687,12,FALSE)*H233)</f>
        <v>24976503.225806452</v>
      </c>
      <c r="M233" s="134"/>
    </row>
    <row r="234" spans="1:13" ht="13" x14ac:dyDescent="0.35">
      <c r="A234" s="286"/>
      <c r="B234" s="279"/>
      <c r="C234" s="250"/>
      <c r="D234" s="280"/>
      <c r="E234" s="131" t="s">
        <v>750</v>
      </c>
      <c r="F234" s="132" t="str">
        <f>VLOOKUP(TRIM(E234),'3. Servicios TH  (línea B)'!$A$8:$N$1615,5,FALSE)</f>
        <v xml:space="preserve">En sitio (Instalaciones de la Entidad) </v>
      </c>
      <c r="G234" s="133" t="str">
        <f>VLOOKUP(TRIM(E234),'3. Servicios TH  (línea B)'!$A$7:$N$1615,6,FALSE)</f>
        <v>Grupo No.4</v>
      </c>
      <c r="H234" s="128">
        <v>1</v>
      </c>
      <c r="I234" s="134" t="str">
        <f>VLOOKUP(E234,'3. Servicios TH  (línea B)'!$A$7:$N$1615,8,FALSE)</f>
        <v>Jornada Única</v>
      </c>
      <c r="J234" s="134" t="str">
        <f>VLOOKUP(E234,'3. Servicios TH  (línea B)'!$A$7:$N$1615,7,FALSE)</f>
        <v>Mensual</v>
      </c>
      <c r="K234" s="135">
        <f>(VLOOKUP(E234,'3. Servicios TH  (línea B)'!$A$7:$N$1687,9,FALSE)*H234)</f>
        <v>27038361.290322579</v>
      </c>
      <c r="L234" s="135">
        <f>(VLOOKUP(E234,'3. Servicios TH  (línea B)'!$A$7:$N$1687,12,FALSE)*H234)</f>
        <v>26570709.677419353</v>
      </c>
      <c r="M234" s="134"/>
    </row>
    <row r="235" spans="1:13" ht="13" x14ac:dyDescent="0.35">
      <c r="A235" s="286"/>
      <c r="B235" s="279"/>
      <c r="C235" s="251"/>
      <c r="D235" s="280"/>
      <c r="E235" s="131" t="s">
        <v>754</v>
      </c>
      <c r="F235" s="132" t="str">
        <f>VLOOKUP(TRIM(E235),'3. Servicios TH  (línea B)'!$A$8:$N$1615,5,FALSE)</f>
        <v>En sitio (instalaciones de la Entidad)</v>
      </c>
      <c r="G235" s="133" t="str">
        <f>VLOOKUP(TRIM(E235),'3. Servicios TH  (línea B)'!$A$7:$N$1615,6,FALSE)</f>
        <v>Grupo No.5</v>
      </c>
      <c r="H235" s="128">
        <v>1</v>
      </c>
      <c r="I235" s="134" t="str">
        <f>VLOOKUP(E235,'3. Servicios TH  (línea B)'!$A$7:$N$1615,8,FALSE)</f>
        <v>Jornada Única</v>
      </c>
      <c r="J235" s="134" t="str">
        <f>VLOOKUP(E235,'3. Servicios TH  (línea B)'!$A$7:$N$1615,7,FALSE)</f>
        <v>Mensual</v>
      </c>
      <c r="K235" s="135">
        <f>(VLOOKUP(E235,'3. Servicios TH  (línea B)'!$A$7:$N$1687,9,FALSE)*H235)</f>
        <v>28764245.161290321</v>
      </c>
      <c r="L235" s="135">
        <f>(VLOOKUP(E235,'3. Servicios TH  (línea B)'!$A$7:$N$1687,12,FALSE)*H235)</f>
        <v>28266748.387096774</v>
      </c>
      <c r="M235" s="134">
        <f t="shared" si="3"/>
        <v>57030993.548387095</v>
      </c>
    </row>
    <row r="236" spans="1:13" ht="13" x14ac:dyDescent="0.35">
      <c r="A236" s="286"/>
      <c r="B236" s="279"/>
      <c r="C236" s="249" t="s">
        <v>759</v>
      </c>
      <c r="D236" s="280" t="s">
        <v>60</v>
      </c>
      <c r="E236" s="131" t="s">
        <v>758</v>
      </c>
      <c r="F236" s="132" t="str">
        <f>VLOOKUP(TRIM(E236),'3. Servicios TH  (línea B)'!$A$8:$N$1615,5,FALSE)</f>
        <v xml:space="preserve">En sitio (Instalaciones de la Entidad) </v>
      </c>
      <c r="G236" s="133" t="str">
        <f>VLOOKUP(TRIM(E236),'3. Servicios TH  (línea B)'!$A$7:$N$1615,6,FALSE)</f>
        <v>Grupo No.1</v>
      </c>
      <c r="H236" s="128">
        <v>1</v>
      </c>
      <c r="I236" s="134" t="str">
        <f>VLOOKUP(E236,'3. Servicios TH  (línea B)'!$A$7:$N$1615,8,FALSE)</f>
        <v>Jornada Única</v>
      </c>
      <c r="J236" s="134" t="str">
        <f>VLOOKUP(E236,'3. Servicios TH  (línea B)'!$A$7:$N$1615,7,FALSE)</f>
        <v>Mensual</v>
      </c>
      <c r="K236" s="135">
        <f>(VLOOKUP(E236,'3. Servicios TH  (línea B)'!$A$7:$N$1687,9,FALSE)*H236)</f>
        <v>19765987.096774194</v>
      </c>
      <c r="L236" s="135">
        <f>(VLOOKUP(E236,'3. Servicios TH  (línea B)'!$A$7:$N$1687,12,FALSE)*H236)</f>
        <v>19424116.129032258</v>
      </c>
      <c r="M236" s="134">
        <f t="shared" si="3"/>
        <v>39190103.225806452</v>
      </c>
    </row>
    <row r="237" spans="1:13" ht="13" x14ac:dyDescent="0.35">
      <c r="A237" s="286"/>
      <c r="B237" s="279"/>
      <c r="C237" s="250"/>
      <c r="D237" s="280"/>
      <c r="E237" s="131" t="s">
        <v>763</v>
      </c>
      <c r="F237" s="132" t="str">
        <f>VLOOKUP(TRIM(E237),'3. Servicios TH  (línea B)'!$A$8:$N$1615,5,FALSE)</f>
        <v>En sitio (instalaciones del contratista)</v>
      </c>
      <c r="G237" s="133" t="str">
        <f>VLOOKUP(TRIM(E237),'3. Servicios TH  (línea B)'!$A$7:$N$1615,6,FALSE)</f>
        <v>General</v>
      </c>
      <c r="H237" s="128">
        <v>1</v>
      </c>
      <c r="I237" s="134" t="str">
        <f>VLOOKUP(E237,'3. Servicios TH  (línea B)'!$A$7:$N$1615,8,FALSE)</f>
        <v>Jornada Única</v>
      </c>
      <c r="J237" s="134" t="str">
        <f>VLOOKUP(E237,'3. Servicios TH  (línea B)'!$A$7:$N$1615,7,FALSE)</f>
        <v>Mensual</v>
      </c>
      <c r="K237" s="135">
        <f>(VLOOKUP(E237,'3. Servicios TH  (línea B)'!$A$7:$N$1687,9,FALSE)*H237)</f>
        <v>20480593.548387095</v>
      </c>
      <c r="L237" s="135">
        <f>(VLOOKUP(E237,'3. Servicios TH  (línea B)'!$A$7:$N$1687,12,FALSE)*H237)</f>
        <v>20126374.193548385</v>
      </c>
      <c r="M237" s="134">
        <f t="shared" si="3"/>
        <v>40606967.741935477</v>
      </c>
    </row>
    <row r="238" spans="1:13" ht="13" x14ac:dyDescent="0.35">
      <c r="A238" s="286"/>
      <c r="B238" s="279"/>
      <c r="C238" s="250"/>
      <c r="D238" s="280"/>
      <c r="E238" s="131" t="s">
        <v>767</v>
      </c>
      <c r="F238" s="132" t="str">
        <f>VLOOKUP(TRIM(E238),'3. Servicios TH  (línea B)'!$A$8:$N$1615,5,FALSE)</f>
        <v xml:space="preserve">En sitio (Instalaciones de la Entidad) </v>
      </c>
      <c r="G238" s="133" t="str">
        <f>VLOOKUP(TRIM(E238),'3. Servicios TH  (línea B)'!$A$7:$N$1615,6,FALSE)</f>
        <v>Grupo No.2</v>
      </c>
      <c r="H238" s="128">
        <v>1</v>
      </c>
      <c r="I238" s="134" t="str">
        <f>VLOOKUP(E238,'3. Servicios TH  (línea B)'!$A$7:$N$1615,8,FALSE)</f>
        <v>Jornada Única</v>
      </c>
      <c r="J238" s="134" t="str">
        <f>VLOOKUP(E238,'3. Servicios TH  (línea B)'!$A$7:$N$1615,7,FALSE)</f>
        <v>Mensual</v>
      </c>
      <c r="K238" s="135">
        <f>(VLOOKUP(E238,'3. Servicios TH  (línea B)'!$A$7:$N$1687,9,FALSE)*H238)</f>
        <v>21027651.612903226</v>
      </c>
      <c r="L238" s="135">
        <f>(VLOOKUP(E238,'3. Servicios TH  (línea B)'!$A$7:$N$1687,12,FALSE)*H238)</f>
        <v>20663961.290322579</v>
      </c>
      <c r="M238" s="134">
        <f t="shared" si="3"/>
        <v>41691612.903225809</v>
      </c>
    </row>
    <row r="239" spans="1:13" ht="13" x14ac:dyDescent="0.35">
      <c r="A239" s="286"/>
      <c r="B239" s="279"/>
      <c r="C239" s="250"/>
      <c r="D239" s="280"/>
      <c r="E239" s="131" t="s">
        <v>771</v>
      </c>
      <c r="F239" s="132" t="str">
        <f>VLOOKUP(TRIM(E239),'3. Servicios TH  (línea B)'!$A$8:$N$1615,5,FALSE)</f>
        <v>En sitio (instalaciones de la Entidad)</v>
      </c>
      <c r="G239" s="133" t="str">
        <f>VLOOKUP(TRIM(E239),'3. Servicios TH  (línea B)'!$A$7:$N$1615,6,FALSE)</f>
        <v>Grupo No.3</v>
      </c>
      <c r="H239" s="128">
        <v>1</v>
      </c>
      <c r="I239" s="134" t="str">
        <f>VLOOKUP(E239,'3. Servicios TH  (línea B)'!$A$7:$N$1615,8,FALSE)</f>
        <v>Jornada Única</v>
      </c>
      <c r="J239" s="134" t="str">
        <f>VLOOKUP(E239,'3. Servicios TH  (línea B)'!$A$7:$N$1615,7,FALSE)</f>
        <v>Mensual</v>
      </c>
      <c r="K239" s="135">
        <f>(VLOOKUP(E239,'3. Servicios TH  (línea B)'!$A$7:$N$1687,9,FALSE)*H239)</f>
        <v>22369832.258064516</v>
      </c>
      <c r="L239" s="135">
        <f>(VLOOKUP(E239,'3. Servicios TH  (línea B)'!$A$7:$N$1687,12,FALSE)*H239)</f>
        <v>21982941.935483869</v>
      </c>
      <c r="M239" s="134"/>
    </row>
    <row r="240" spans="1:13" ht="13" x14ac:dyDescent="0.35">
      <c r="A240" s="286"/>
      <c r="B240" s="279"/>
      <c r="C240" s="250"/>
      <c r="D240" s="280"/>
      <c r="E240" s="131" t="s">
        <v>775</v>
      </c>
      <c r="F240" s="132" t="str">
        <f>VLOOKUP(TRIM(E240),'3. Servicios TH  (línea B)'!$A$8:$N$1615,5,FALSE)</f>
        <v xml:space="preserve">En sitio (Instalaciones de la Entidad) </v>
      </c>
      <c r="G240" s="133" t="str">
        <f>VLOOKUP(TRIM(E240),'3. Servicios TH  (línea B)'!$A$7:$N$1615,6,FALSE)</f>
        <v>Grupo No.4</v>
      </c>
      <c r="H240" s="128">
        <v>1</v>
      </c>
      <c r="I240" s="134" t="str">
        <f>VLOOKUP(E240,'3. Servicios TH  (línea B)'!$A$7:$N$1615,8,FALSE)</f>
        <v>Jornada Única</v>
      </c>
      <c r="J240" s="134" t="str">
        <f>VLOOKUP(E240,'3. Servicios TH  (línea B)'!$A$7:$N$1615,7,FALSE)</f>
        <v>Mensual</v>
      </c>
      <c r="K240" s="135">
        <f>(VLOOKUP(E240,'3. Servicios TH  (línea B)'!$A$7:$N$1687,9,FALSE)*H240)</f>
        <v>23797677.419354837</v>
      </c>
      <c r="L240" s="135">
        <f>(VLOOKUP(E240,'3. Servicios TH  (línea B)'!$A$7:$N$1687,12,FALSE)*H240)</f>
        <v>23386077.419354837</v>
      </c>
      <c r="M240" s="134"/>
    </row>
    <row r="241" spans="1:13" ht="13" x14ac:dyDescent="0.35">
      <c r="A241" s="286"/>
      <c r="B241" s="279"/>
      <c r="C241" s="251"/>
      <c r="D241" s="280"/>
      <c r="E241" s="131" t="s">
        <v>779</v>
      </c>
      <c r="F241" s="132" t="str">
        <f>VLOOKUP(TRIM(E241),'3. Servicios TH  (línea B)'!$A$8:$N$1615,5,FALSE)</f>
        <v>En sitio (instalaciones de la Entidad)</v>
      </c>
      <c r="G241" s="133" t="str">
        <f>VLOOKUP(TRIM(E241),'3. Servicios TH  (línea B)'!$A$7:$N$1615,6,FALSE)</f>
        <v>Grupo No.5</v>
      </c>
      <c r="H241" s="128">
        <v>1</v>
      </c>
      <c r="I241" s="134" t="str">
        <f>VLOOKUP(E241,'3. Servicios TH  (línea B)'!$A$7:$N$1615,8,FALSE)</f>
        <v>Jornada Única</v>
      </c>
      <c r="J241" s="134" t="str">
        <f>VLOOKUP(E241,'3. Servicios TH  (línea B)'!$A$7:$N$1615,7,FALSE)</f>
        <v>Mensual</v>
      </c>
      <c r="K241" s="135">
        <f>(VLOOKUP(E241,'3. Servicios TH  (línea B)'!$A$7:$N$1687,9,FALSE)*H241)</f>
        <v>25316696.774193548</v>
      </c>
      <c r="L241" s="135">
        <f>(VLOOKUP(E241,'3. Servicios TH  (línea B)'!$A$7:$N$1687,12,FALSE)*H241)</f>
        <v>24878825.806451611</v>
      </c>
      <c r="M241" s="134">
        <f t="shared" si="3"/>
        <v>50195522.580645159</v>
      </c>
    </row>
    <row r="242" spans="1:13" ht="13" x14ac:dyDescent="0.35">
      <c r="A242" s="286"/>
      <c r="B242" s="279"/>
      <c r="C242" s="249" t="s">
        <v>809</v>
      </c>
      <c r="D242" s="273" t="s">
        <v>60</v>
      </c>
      <c r="E242" s="131" t="s">
        <v>808</v>
      </c>
      <c r="F242" s="132" t="str">
        <f>VLOOKUP(TRIM(E242),'3. Servicios TH  (línea B)'!$A$8:$N$1615,5,FALSE)</f>
        <v xml:space="preserve">En sitio (Instalaciones de la Entidad) </v>
      </c>
      <c r="G242" s="133" t="str">
        <f>VLOOKUP(TRIM(E242),'3. Servicios TH  (línea B)'!$A$7:$N$1615,6,FALSE)</f>
        <v>Grupo No.1</v>
      </c>
      <c r="H242" s="128">
        <v>1</v>
      </c>
      <c r="I242" s="134" t="str">
        <f>VLOOKUP(E242,'3. Servicios TH  (línea B)'!$A$7:$N$1615,8,FALSE)</f>
        <v>Jornada Única</v>
      </c>
      <c r="J242" s="134" t="str">
        <f>VLOOKUP(E242,'3. Servicios TH  (línea B)'!$A$7:$N$1615,7,FALSE)</f>
        <v>Mensual</v>
      </c>
      <c r="K242" s="135">
        <f>(VLOOKUP(E242,'3. Servicios TH  (línea B)'!$A$7:$N$1687,9,FALSE)*H242)</f>
        <v>27171083.870967742</v>
      </c>
      <c r="L242" s="135">
        <f>(VLOOKUP(E242,'3. Servicios TH  (línea B)'!$A$7:$N$1687,12,FALSE)*H242)</f>
        <v>26127083.870967742</v>
      </c>
      <c r="M242" s="134">
        <f t="shared" si="3"/>
        <v>53298167.741935484</v>
      </c>
    </row>
    <row r="243" spans="1:13" ht="13" x14ac:dyDescent="0.35">
      <c r="A243" s="286"/>
      <c r="B243" s="279"/>
      <c r="C243" s="250"/>
      <c r="D243" s="274"/>
      <c r="E243" s="131" t="s">
        <v>813</v>
      </c>
      <c r="F243" s="132" t="str">
        <f>VLOOKUP(TRIM(E243),'3. Servicios TH  (línea B)'!$A$8:$N$1615,5,FALSE)</f>
        <v>En sitio (instalaciones del contratista)</v>
      </c>
      <c r="G243" s="133" t="str">
        <f>VLOOKUP(TRIM(E243),'3. Servicios TH  (línea B)'!$A$7:$N$1615,6,FALSE)</f>
        <v>General</v>
      </c>
      <c r="H243" s="128">
        <v>1</v>
      </c>
      <c r="I243" s="134" t="str">
        <f>VLOOKUP(E243,'3. Servicios TH  (línea B)'!$A$7:$N$1615,8,FALSE)</f>
        <v>Jornada Única</v>
      </c>
      <c r="J243" s="134" t="str">
        <f>VLOOKUP(E243,'3. Servicios TH  (línea B)'!$A$7:$N$1615,7,FALSE)</f>
        <v>Mensual</v>
      </c>
      <c r="K243" s="135">
        <f>(VLOOKUP(E243,'3. Servicios TH  (línea B)'!$A$7:$N$1687,9,FALSE)*H243)</f>
        <v>27171083.870967742</v>
      </c>
      <c r="L243" s="135">
        <f>(VLOOKUP(E243,'3. Servicios TH  (línea B)'!$A$7:$N$1687,12,FALSE)*H243)</f>
        <v>26127083.870967742</v>
      </c>
      <c r="M243" s="134">
        <f t="shared" si="3"/>
        <v>53298167.741935484</v>
      </c>
    </row>
    <row r="244" spans="1:13" ht="13" x14ac:dyDescent="0.35">
      <c r="A244" s="286"/>
      <c r="B244" s="279"/>
      <c r="C244" s="250"/>
      <c r="D244" s="274"/>
      <c r="E244" s="131" t="s">
        <v>817</v>
      </c>
      <c r="F244" s="132" t="str">
        <f>VLOOKUP(TRIM(E244),'3. Servicios TH  (línea B)'!$A$8:$N$1615,5,FALSE)</f>
        <v xml:space="preserve">En sitio (Instalaciones de la Entidad) </v>
      </c>
      <c r="G244" s="133" t="str">
        <f>VLOOKUP(TRIM(E244),'3. Servicios TH  (línea B)'!$A$7:$N$1615,6,FALSE)</f>
        <v>Grupo No.2</v>
      </c>
      <c r="H244" s="128">
        <v>1</v>
      </c>
      <c r="I244" s="134" t="str">
        <f>VLOOKUP(E244,'3. Servicios TH  (línea B)'!$A$7:$N$1615,8,FALSE)</f>
        <v>Jornada Única</v>
      </c>
      <c r="J244" s="134" t="str">
        <f>VLOOKUP(E244,'3. Servicios TH  (línea B)'!$A$7:$N$1615,7,FALSE)</f>
        <v>Mensual</v>
      </c>
      <c r="K244" s="135">
        <f>(VLOOKUP(E244,'3. Servicios TH  (línea B)'!$A$7:$N$1687,9,FALSE)*H244)</f>
        <v>23891135.483870968</v>
      </c>
      <c r="L244" s="135">
        <f>(VLOOKUP(E244,'3. Servicios TH  (línea B)'!$A$7:$N$1687,12,FALSE)*H244)</f>
        <v>23477909.677419353</v>
      </c>
      <c r="M244" s="134">
        <f t="shared" si="3"/>
        <v>47369045.161290318</v>
      </c>
    </row>
    <row r="245" spans="1:13" ht="13" x14ac:dyDescent="0.35">
      <c r="A245" s="286"/>
      <c r="B245" s="279"/>
      <c r="C245" s="250"/>
      <c r="D245" s="274"/>
      <c r="E245" s="131" t="s">
        <v>821</v>
      </c>
      <c r="F245" s="132" t="str">
        <f>VLOOKUP(TRIM(E245),'3. Servicios TH  (línea B)'!$A$8:$N$1615,5,FALSE)</f>
        <v>En sitio (instalaciones de la Entidad)</v>
      </c>
      <c r="G245" s="133" t="str">
        <f>VLOOKUP(TRIM(E245),'3. Servicios TH  (línea B)'!$A$7:$N$1615,6,FALSE)</f>
        <v>Grupo No.3</v>
      </c>
      <c r="H245" s="128">
        <v>1</v>
      </c>
      <c r="I245" s="134" t="str">
        <f>VLOOKUP(E245,'3. Servicios TH  (línea B)'!$A$7:$N$1615,8,FALSE)</f>
        <v>Jornada Única</v>
      </c>
      <c r="J245" s="134" t="str">
        <f>VLOOKUP(E245,'3. Servicios TH  (línea B)'!$A$7:$N$1615,7,FALSE)</f>
        <v>Mensual</v>
      </c>
      <c r="K245" s="135">
        <f>(VLOOKUP(E245,'3. Servicios TH  (línea B)'!$A$7:$N$1687,9,FALSE)*H245)</f>
        <v>25416090.322580643</v>
      </c>
      <c r="L245" s="135">
        <f>(VLOOKUP(E245,'3. Servicios TH  (línea B)'!$A$7:$N$1687,12,FALSE)*H245)</f>
        <v>24976503.225806452</v>
      </c>
      <c r="M245" s="134"/>
    </row>
    <row r="246" spans="1:13" ht="13" x14ac:dyDescent="0.35">
      <c r="A246" s="286"/>
      <c r="B246" s="279"/>
      <c r="C246" s="250"/>
      <c r="D246" s="274"/>
      <c r="E246" s="131" t="s">
        <v>825</v>
      </c>
      <c r="F246" s="132" t="str">
        <f>VLOOKUP(TRIM(E246),'3. Servicios TH  (línea B)'!$A$8:$N$1615,5,FALSE)</f>
        <v xml:space="preserve">En sitio (Instalaciones de la Entidad) </v>
      </c>
      <c r="G246" s="133" t="str">
        <f>VLOOKUP(TRIM(E246),'3. Servicios TH  (línea B)'!$A$7:$N$1615,6,FALSE)</f>
        <v>Grupo No.4</v>
      </c>
      <c r="H246" s="128">
        <v>1</v>
      </c>
      <c r="I246" s="134" t="str">
        <f>VLOOKUP(E246,'3. Servicios TH  (línea B)'!$A$7:$N$1615,8,FALSE)</f>
        <v>Jornada Única</v>
      </c>
      <c r="J246" s="134" t="str">
        <f>VLOOKUP(E246,'3. Servicios TH  (línea B)'!$A$7:$N$1615,7,FALSE)</f>
        <v>Mensual</v>
      </c>
      <c r="K246" s="135">
        <f>(VLOOKUP(E246,'3. Servicios TH  (línea B)'!$A$7:$N$1687,9,FALSE)*H246)</f>
        <v>27038400</v>
      </c>
      <c r="L246" s="135">
        <f>(VLOOKUP(E246,'3. Servicios TH  (línea B)'!$A$7:$N$1687,12,FALSE)*H246)</f>
        <v>26570748.387096774</v>
      </c>
      <c r="M246" s="134"/>
    </row>
    <row r="247" spans="1:13" ht="13" x14ac:dyDescent="0.35">
      <c r="A247" s="286"/>
      <c r="B247" s="279"/>
      <c r="C247" s="251"/>
      <c r="D247" s="275"/>
      <c r="E247" s="131" t="s">
        <v>829</v>
      </c>
      <c r="F247" s="132" t="str">
        <f>VLOOKUP(TRIM(E247),'3. Servicios TH  (línea B)'!$A$8:$N$1615,5,FALSE)</f>
        <v>En sitio (instalaciones de la Entidad)</v>
      </c>
      <c r="G247" s="133" t="str">
        <f>VLOOKUP(TRIM(E247),'3. Servicios TH  (línea B)'!$A$7:$N$1615,6,FALSE)</f>
        <v>Grupo No.5</v>
      </c>
      <c r="H247" s="128">
        <v>1</v>
      </c>
      <c r="I247" s="134" t="str">
        <f>VLOOKUP(E247,'3. Servicios TH  (línea B)'!$A$7:$N$1615,8,FALSE)</f>
        <v>Jornada Única</v>
      </c>
      <c r="J247" s="134" t="str">
        <f>VLOOKUP(E247,'3. Servicios TH  (línea B)'!$A$7:$N$1615,7,FALSE)</f>
        <v>Mensual</v>
      </c>
      <c r="K247" s="135">
        <f>(VLOOKUP(E247,'3. Servicios TH  (línea B)'!$A$7:$N$1687,9,FALSE)*H247)</f>
        <v>28764258.064516127</v>
      </c>
      <c r="L247" s="135">
        <f>(VLOOKUP(E247,'3. Servicios TH  (línea B)'!$A$7:$N$1687,12,FALSE)*H247)</f>
        <v>28266761.290322579</v>
      </c>
      <c r="M247" s="134"/>
    </row>
    <row r="248" spans="1:13" ht="13" x14ac:dyDescent="0.35">
      <c r="A248" s="286"/>
      <c r="B248" s="279"/>
      <c r="C248" s="229" t="s">
        <v>1714</v>
      </c>
      <c r="D248" s="273" t="s">
        <v>60</v>
      </c>
      <c r="E248" s="131" t="s">
        <v>1738</v>
      </c>
      <c r="F248" s="132" t="str">
        <f>VLOOKUP(TRIM(E248),'3. Servicios TH  (línea B)'!$A$8:$N$1615,5,FALSE)</f>
        <v xml:space="preserve">En sitio (Instalaciones de la Entidad) </v>
      </c>
      <c r="G248" s="133" t="str">
        <f>VLOOKUP(TRIM(E248),'3. Servicios TH  (línea B)'!$A$7:$N$1615,6,FALSE)</f>
        <v>Grupo No.1</v>
      </c>
      <c r="H248" s="128">
        <v>1</v>
      </c>
      <c r="I248" s="134" t="str">
        <f>VLOOKUP(E248,'3. Servicios TH  (línea B)'!$A$7:$N$1615,8,FALSE)</f>
        <v>Jornada Única</v>
      </c>
      <c r="J248" s="134" t="str">
        <f>VLOOKUP(E248,'3. Servicios TH  (línea B)'!$A$7:$N$1615,7,FALSE)</f>
        <v>Mensual</v>
      </c>
      <c r="K248" s="135">
        <f>(VLOOKUP(E248,'3. Servicios TH  (línea B)'!$A$7:$N$1687,9,FALSE)*H248)</f>
        <v>18387122.580645163</v>
      </c>
      <c r="L248" s="135">
        <f>(VLOOKUP(E248,'3. Servicios TH  (línea B)'!$A$7:$N$1687,12,FALSE)*H248)</f>
        <v>17680632.258064516</v>
      </c>
      <c r="M248" s="134"/>
    </row>
    <row r="249" spans="1:13" ht="13" x14ac:dyDescent="0.35">
      <c r="A249" s="286"/>
      <c r="B249" s="279"/>
      <c r="C249" s="230"/>
      <c r="D249" s="274"/>
      <c r="E249" s="131" t="s">
        <v>1742</v>
      </c>
      <c r="F249" s="132" t="str">
        <f>VLOOKUP(TRIM(E249),'3. Servicios TH  (línea B)'!$A$8:$N$1615,5,FALSE)</f>
        <v>En sitio (instalaciones del contratista)</v>
      </c>
      <c r="G249" s="133" t="str">
        <f>VLOOKUP(TRIM(E249),'3. Servicios TH  (línea B)'!$A$7:$N$1615,6,FALSE)</f>
        <v>General</v>
      </c>
      <c r="H249" s="128">
        <v>1</v>
      </c>
      <c r="I249" s="134" t="str">
        <f>VLOOKUP(E249,'3. Servicios TH  (línea B)'!$A$7:$N$1615,8,FALSE)</f>
        <v>Jornada Única</v>
      </c>
      <c r="J249" s="134" t="str">
        <f>VLOOKUP(E249,'3. Servicios TH  (línea B)'!$A$7:$N$1615,7,FALSE)</f>
        <v>Mensual</v>
      </c>
      <c r="K249" s="135">
        <f>(VLOOKUP(E249,'3. Servicios TH  (línea B)'!$A$7:$N$1687,9,FALSE)*H249)</f>
        <v>18387122.580645163</v>
      </c>
      <c r="L249" s="135">
        <f>(VLOOKUP(E249,'3. Servicios TH  (línea B)'!$A$7:$N$1687,12,FALSE)*H249)</f>
        <v>17680632.258064516</v>
      </c>
      <c r="M249" s="134"/>
    </row>
    <row r="250" spans="1:13" ht="13" x14ac:dyDescent="0.35">
      <c r="A250" s="286"/>
      <c r="B250" s="279"/>
      <c r="C250" s="230"/>
      <c r="D250" s="274"/>
      <c r="E250" s="131" t="s">
        <v>1746</v>
      </c>
      <c r="F250" s="132" t="str">
        <f>VLOOKUP(TRIM(E250),'3. Servicios TH  (línea B)'!$A$8:$N$1615,5,FALSE)</f>
        <v xml:space="preserve">En sitio (Instalaciones de la Entidad) </v>
      </c>
      <c r="G250" s="133" t="str">
        <f>VLOOKUP(TRIM(E250),'3. Servicios TH  (línea B)'!$A$7:$N$1615,6,FALSE)</f>
        <v>Grupo No.2</v>
      </c>
      <c r="H250" s="128">
        <v>1</v>
      </c>
      <c r="I250" s="134" t="str">
        <f>VLOOKUP(E250,'3. Servicios TH  (línea B)'!$A$7:$N$1615,8,FALSE)</f>
        <v>Jornada Única</v>
      </c>
      <c r="J250" s="134" t="str">
        <f>VLOOKUP(E250,'3. Servicios TH  (línea B)'!$A$7:$N$1615,7,FALSE)</f>
        <v>Mensual</v>
      </c>
      <c r="K250" s="135">
        <f>(VLOOKUP(E250,'3. Servicios TH  (línea B)'!$A$7:$N$1687,9,FALSE)*H250)</f>
        <v>16167509.677419355</v>
      </c>
      <c r="L250" s="135">
        <f>(VLOOKUP(E250,'3. Servicios TH  (línea B)'!$A$7:$N$1687,12,FALSE)*H250)</f>
        <v>15887896.774193548</v>
      </c>
      <c r="M250" s="134"/>
    </row>
    <row r="251" spans="1:13" ht="13" x14ac:dyDescent="0.35">
      <c r="A251" s="286"/>
      <c r="B251" s="279"/>
      <c r="C251" s="230"/>
      <c r="D251" s="274"/>
      <c r="E251" s="131" t="s">
        <v>1750</v>
      </c>
      <c r="F251" s="132" t="str">
        <f>VLOOKUP(TRIM(E251),'3. Servicios TH  (línea B)'!$A$8:$N$1615,5,FALSE)</f>
        <v>En sitio (instalaciones de la Entidad)</v>
      </c>
      <c r="G251" s="133" t="str">
        <f>VLOOKUP(TRIM(E251),'3. Servicios TH  (línea B)'!$A$7:$N$1615,6,FALSE)</f>
        <v>Grupo No.3</v>
      </c>
      <c r="H251" s="128">
        <v>1</v>
      </c>
      <c r="I251" s="134" t="str">
        <f>VLOOKUP(E251,'3. Servicios TH  (línea B)'!$A$7:$N$1615,8,FALSE)</f>
        <v>Jornada Única</v>
      </c>
      <c r="J251" s="134" t="str">
        <f>VLOOKUP(E251,'3. Servicios TH  (línea B)'!$A$7:$N$1615,7,FALSE)</f>
        <v>Mensual</v>
      </c>
      <c r="K251" s="135">
        <f>(VLOOKUP(E251,'3. Servicios TH  (línea B)'!$A$7:$N$1687,9,FALSE)*H251)</f>
        <v>17199496.774193548</v>
      </c>
      <c r="L251" s="135">
        <f>(VLOOKUP(E251,'3. Servicios TH  (línea B)'!$A$7:$N$1687,12,FALSE)*H251)</f>
        <v>16902025.806451611</v>
      </c>
      <c r="M251" s="134"/>
    </row>
    <row r="252" spans="1:13" ht="13" x14ac:dyDescent="0.35">
      <c r="A252" s="286"/>
      <c r="B252" s="279"/>
      <c r="C252" s="230"/>
      <c r="D252" s="274"/>
      <c r="E252" s="131" t="s">
        <v>1754</v>
      </c>
      <c r="F252" s="132" t="str">
        <f>VLOOKUP(TRIM(E252),'3. Servicios TH  (línea B)'!$A$8:$N$1615,5,FALSE)</f>
        <v xml:space="preserve">En sitio (Instalaciones de la Entidad) </v>
      </c>
      <c r="G252" s="133" t="str">
        <f>VLOOKUP(TRIM(E252),'3. Servicios TH  (línea B)'!$A$7:$N$1615,6,FALSE)</f>
        <v>Grupo No.4</v>
      </c>
      <c r="H252" s="128">
        <v>1</v>
      </c>
      <c r="I252" s="134" t="str">
        <f>VLOOKUP(E252,'3. Servicios TH  (línea B)'!$A$7:$N$1615,8,FALSE)</f>
        <v>Jornada Única</v>
      </c>
      <c r="J252" s="134" t="str">
        <f>VLOOKUP(E252,'3. Servicios TH  (línea B)'!$A$7:$N$1615,7,FALSE)</f>
        <v>Mensual</v>
      </c>
      <c r="K252" s="135">
        <f>(VLOOKUP(E252,'3. Servicios TH  (línea B)'!$A$7:$N$1687,9,FALSE)*H252)</f>
        <v>18297316.129032258</v>
      </c>
      <c r="L252" s="135">
        <f>(VLOOKUP(E252,'3. Servicios TH  (línea B)'!$A$7:$N$1687,12,FALSE)*H252)</f>
        <v>17980851.612903226</v>
      </c>
      <c r="M252" s="134"/>
    </row>
    <row r="253" spans="1:13" ht="13" x14ac:dyDescent="0.35">
      <c r="A253" s="286"/>
      <c r="B253" s="279"/>
      <c r="C253" s="231"/>
      <c r="D253" s="275"/>
      <c r="E253" s="131" t="s">
        <v>1758</v>
      </c>
      <c r="F253" s="132" t="str">
        <f>VLOOKUP(TRIM(E253),'3. Servicios TH  (línea B)'!$A$8:$N$1615,5,FALSE)</f>
        <v>En sitio (instalaciones de la Entidad)</v>
      </c>
      <c r="G253" s="133" t="str">
        <f>VLOOKUP(TRIM(E253),'3. Servicios TH  (línea B)'!$A$7:$N$1615,6,FALSE)</f>
        <v>Grupo No.5</v>
      </c>
      <c r="H253" s="128">
        <v>1</v>
      </c>
      <c r="I253" s="134" t="str">
        <f>VLOOKUP(E253,'3. Servicios TH  (línea B)'!$A$7:$N$1615,8,FALSE)</f>
        <v>Jornada Única</v>
      </c>
      <c r="J253" s="134" t="str">
        <f>VLOOKUP(E253,'3. Servicios TH  (línea B)'!$A$7:$N$1615,7,FALSE)</f>
        <v>Mensual</v>
      </c>
      <c r="K253" s="135">
        <f>(VLOOKUP(E253,'3. Servicios TH  (línea B)'!$A$7:$N$1687,9,FALSE)*H253)</f>
        <v>19465238.709677421</v>
      </c>
      <c r="L253" s="135">
        <f>(VLOOKUP(E253,'3. Servicios TH  (línea B)'!$A$7:$N$1687,12,FALSE)*H253)</f>
        <v>19128567.741935484</v>
      </c>
      <c r="M253" s="134">
        <f t="shared" si="3"/>
        <v>38593806.451612905</v>
      </c>
    </row>
    <row r="254" spans="1:13" ht="18" customHeight="1" x14ac:dyDescent="0.35">
      <c r="A254" s="286"/>
      <c r="B254" s="279" t="s">
        <v>581</v>
      </c>
      <c r="C254" s="249" t="s">
        <v>632</v>
      </c>
      <c r="D254" s="280" t="s">
        <v>60</v>
      </c>
      <c r="E254" s="131" t="s">
        <v>631</v>
      </c>
      <c r="F254" s="132" t="str">
        <f>VLOOKUP(TRIM(E254),'3. Servicios TH  (línea B)'!$A$8:$N$1615,5,FALSE)</f>
        <v xml:space="preserve">En sitio (Instalaciones de la Entidad) </v>
      </c>
      <c r="G254" s="133" t="str">
        <f>VLOOKUP(TRIM(E254),'3. Servicios TH  (línea B)'!$A$7:$N$1615,6,FALSE)</f>
        <v>Grupo No.1</v>
      </c>
      <c r="H254" s="128">
        <v>1</v>
      </c>
      <c r="I254" s="134" t="str">
        <f>VLOOKUP(E254,'3. Servicios TH  (línea B)'!$A$7:$N$1615,8,FALSE)</f>
        <v>Jornada Única</v>
      </c>
      <c r="J254" s="134" t="str">
        <f>VLOOKUP(E254,'3. Servicios TH  (línea B)'!$A$7:$N$1615,7,FALSE)</f>
        <v>Mensual</v>
      </c>
      <c r="K254" s="135">
        <f>(VLOOKUP(E254,'3. Servicios TH  (línea B)'!$A$7:$N$1687,9,FALSE)*H254)</f>
        <v>22603393.548387095</v>
      </c>
      <c r="L254" s="135">
        <f>(VLOOKUP(E254,'3. Servicios TH  (línea B)'!$A$7:$N$1687,12,FALSE)*H254)</f>
        <v>21734890.322580643</v>
      </c>
      <c r="M254" s="134">
        <f t="shared" si="3"/>
        <v>44338283.870967738</v>
      </c>
    </row>
    <row r="255" spans="1:13" ht="13" x14ac:dyDescent="0.35">
      <c r="A255" s="286"/>
      <c r="B255" s="279"/>
      <c r="C255" s="250"/>
      <c r="D255" s="280"/>
      <c r="E255" s="131" t="s">
        <v>636</v>
      </c>
      <c r="F255" s="132" t="str">
        <f>VLOOKUP(TRIM(E255),'3. Servicios TH  (línea B)'!$A$8:$N$1615,5,FALSE)</f>
        <v>En sitio (instalaciones del contratista)</v>
      </c>
      <c r="G255" s="133" t="str">
        <f>VLOOKUP(TRIM(E255),'3. Servicios TH  (línea B)'!$A$7:$N$1615,6,FALSE)</f>
        <v>General</v>
      </c>
      <c r="H255" s="128">
        <v>1</v>
      </c>
      <c r="I255" s="134" t="str">
        <f>VLOOKUP(E255,'3. Servicios TH  (línea B)'!$A$7:$N$1615,8,FALSE)</f>
        <v>Jornada Única</v>
      </c>
      <c r="J255" s="134" t="str">
        <f>VLOOKUP(E255,'3. Servicios TH  (línea B)'!$A$7:$N$1615,7,FALSE)</f>
        <v>Mensual</v>
      </c>
      <c r="K255" s="135">
        <f>(VLOOKUP(E255,'3. Servicios TH  (línea B)'!$A$7:$N$1687,9,FALSE)*H255)</f>
        <v>19412103.225806452</v>
      </c>
      <c r="L255" s="135">
        <f>(VLOOKUP(E255,'3. Servicios TH  (línea B)'!$A$7:$N$1687,12,FALSE)*H255)</f>
        <v>19076348.387096774</v>
      </c>
      <c r="M255" s="134">
        <f t="shared" si="3"/>
        <v>38488451.612903222</v>
      </c>
    </row>
    <row r="256" spans="1:13" ht="13" x14ac:dyDescent="0.35">
      <c r="A256" s="286"/>
      <c r="B256" s="279"/>
      <c r="C256" s="250"/>
      <c r="D256" s="280"/>
      <c r="E256" s="131" t="s">
        <v>640</v>
      </c>
      <c r="F256" s="132" t="str">
        <f>VLOOKUP(TRIM(E256),'3. Servicios TH  (línea B)'!$A$8:$N$1615,5,FALSE)</f>
        <v xml:space="preserve">En sitio (Instalaciones de la Entidad) </v>
      </c>
      <c r="G256" s="133" t="str">
        <f>VLOOKUP(TRIM(E256),'3. Servicios TH  (línea B)'!$A$7:$N$1615,6,FALSE)</f>
        <v>Grupo No.2</v>
      </c>
      <c r="H256" s="128">
        <v>1</v>
      </c>
      <c r="I256" s="134" t="str">
        <f>VLOOKUP(E256,'3. Servicios TH  (línea B)'!$A$7:$N$1615,8,FALSE)</f>
        <v>Jornada Única</v>
      </c>
      <c r="J256" s="134" t="str">
        <f>VLOOKUP(E256,'3. Servicios TH  (línea B)'!$A$7:$N$1615,7,FALSE)</f>
        <v>Mensual</v>
      </c>
      <c r="K256" s="135">
        <f>(VLOOKUP(E256,'3. Servicios TH  (línea B)'!$A$7:$N$1687,9,FALSE)*H256)</f>
        <v>19874812.903225806</v>
      </c>
      <c r="L256" s="135">
        <f>(VLOOKUP(E256,'3. Servicios TH  (línea B)'!$A$7:$N$1687,12,FALSE)*H256)</f>
        <v>19531058.064516127</v>
      </c>
      <c r="M256" s="134">
        <f t="shared" si="3"/>
        <v>39405870.967741936</v>
      </c>
    </row>
    <row r="257" spans="1:13" ht="13" x14ac:dyDescent="0.35">
      <c r="A257" s="286"/>
      <c r="B257" s="279"/>
      <c r="C257" s="250"/>
      <c r="D257" s="280"/>
      <c r="E257" s="131" t="s">
        <v>644</v>
      </c>
      <c r="F257" s="132" t="str">
        <f>VLOOKUP(TRIM(E257),'3. Servicios TH  (línea B)'!$A$8:$N$1615,5,FALSE)</f>
        <v>En sitio (instalaciones de la Entidad)</v>
      </c>
      <c r="G257" s="133" t="str">
        <f>VLOOKUP(TRIM(E257),'3. Servicios TH  (línea B)'!$A$7:$N$1615,6,FALSE)</f>
        <v>Grupo No.3</v>
      </c>
      <c r="H257" s="128">
        <v>1</v>
      </c>
      <c r="I257" s="134" t="str">
        <f>VLOOKUP(E257,'3. Servicios TH  (línea B)'!$A$7:$N$1615,8,FALSE)</f>
        <v>Jornada Única</v>
      </c>
      <c r="J257" s="134" t="str">
        <f>VLOOKUP(E257,'3. Servicios TH  (línea B)'!$A$7:$N$1615,7,FALSE)</f>
        <v>Mensual</v>
      </c>
      <c r="K257" s="135">
        <f>(VLOOKUP(E257,'3. Servicios TH  (línea B)'!$A$7:$N$1687,9,FALSE)*H257)</f>
        <v>21143419.35483871</v>
      </c>
      <c r="L257" s="135">
        <f>(VLOOKUP(E257,'3. Servicios TH  (línea B)'!$A$7:$N$1687,12,FALSE)*H257)</f>
        <v>20777729.032258064</v>
      </c>
      <c r="M257" s="134"/>
    </row>
    <row r="258" spans="1:13" ht="13" x14ac:dyDescent="0.35">
      <c r="A258" s="286"/>
      <c r="B258" s="279"/>
      <c r="C258" s="250"/>
      <c r="D258" s="280"/>
      <c r="E258" s="131" t="s">
        <v>648</v>
      </c>
      <c r="F258" s="132" t="str">
        <f>VLOOKUP(TRIM(E258),'3. Servicios TH  (línea B)'!$A$8:$N$1615,5,FALSE)</f>
        <v xml:space="preserve">En sitio (Instalaciones de la Entidad) </v>
      </c>
      <c r="G258" s="133" t="str">
        <f>VLOOKUP(TRIM(E258),'3. Servicios TH  (línea B)'!$A$7:$N$1615,6,FALSE)</f>
        <v>Grupo No.4</v>
      </c>
      <c r="H258" s="128">
        <v>1</v>
      </c>
      <c r="I258" s="134" t="str">
        <f>VLOOKUP(E258,'3. Servicios TH  (línea B)'!$A$7:$N$1615,8,FALSE)</f>
        <v>Jornada Única</v>
      </c>
      <c r="J258" s="134" t="str">
        <f>VLOOKUP(E258,'3. Servicios TH  (línea B)'!$A$7:$N$1615,7,FALSE)</f>
        <v>Mensual</v>
      </c>
      <c r="K258" s="135">
        <f>(VLOOKUP(E258,'3. Servicios TH  (línea B)'!$A$7:$N$1687,9,FALSE)*H258)</f>
        <v>22492993.548387095</v>
      </c>
      <c r="L258" s="135">
        <f>(VLOOKUP(E258,'3. Servicios TH  (línea B)'!$A$7:$N$1687,12,FALSE)*H258)</f>
        <v>22103961.290322579</v>
      </c>
      <c r="M258" s="134"/>
    </row>
    <row r="259" spans="1:13" ht="13" x14ac:dyDescent="0.35">
      <c r="A259" s="286"/>
      <c r="B259" s="279"/>
      <c r="C259" s="251"/>
      <c r="D259" s="280"/>
      <c r="E259" s="131" t="s">
        <v>652</v>
      </c>
      <c r="F259" s="132" t="str">
        <f>VLOOKUP(TRIM(E259),'3. Servicios TH  (línea B)'!$A$8:$N$1615,5,FALSE)</f>
        <v>En sitio (instalaciones de la Entidad)</v>
      </c>
      <c r="G259" s="133" t="str">
        <f>VLOOKUP(TRIM(E259),'3. Servicios TH  (línea B)'!$A$7:$N$1615,6,FALSE)</f>
        <v>Grupo No.5</v>
      </c>
      <c r="H259" s="128">
        <v>1</v>
      </c>
      <c r="I259" s="134" t="str">
        <f>VLOOKUP(E259,'3. Servicios TH  (línea B)'!$A$7:$N$1615,8,FALSE)</f>
        <v>Jornada Única</v>
      </c>
      <c r="J259" s="134" t="str">
        <f>VLOOKUP(E259,'3. Servicios TH  (línea B)'!$A$7:$N$1615,7,FALSE)</f>
        <v>Mensual</v>
      </c>
      <c r="K259" s="135">
        <f>(VLOOKUP(E259,'3. Servicios TH  (línea B)'!$A$7:$N$1687,9,FALSE)*H259)</f>
        <v>23928709.677419353</v>
      </c>
      <c r="L259" s="135">
        <f>(VLOOKUP(E259,'3. Servicios TH  (línea B)'!$A$7:$N$1687,12,FALSE)*H259)</f>
        <v>23514851.612903226</v>
      </c>
      <c r="M259" s="134">
        <f t="shared" si="3"/>
        <v>47443561.290322579</v>
      </c>
    </row>
    <row r="260" spans="1:13" ht="13" x14ac:dyDescent="0.35">
      <c r="A260" s="286"/>
      <c r="B260" s="279"/>
      <c r="C260" s="249" t="s">
        <v>607</v>
      </c>
      <c r="D260" s="280" t="s">
        <v>60</v>
      </c>
      <c r="E260" s="131" t="s">
        <v>606</v>
      </c>
      <c r="F260" s="132" t="str">
        <f>VLOOKUP(TRIM(E260),'3. Servicios TH  (línea B)'!$A$8:$N$1615,5,FALSE)</f>
        <v xml:space="preserve">En sitio (Instalaciones de la Entidad) </v>
      </c>
      <c r="G260" s="133" t="str">
        <f>VLOOKUP(TRIM(E260),'3. Servicios TH  (línea B)'!$A$7:$N$1615,6,FALSE)</f>
        <v>Grupo No.1</v>
      </c>
      <c r="H260" s="128">
        <v>1</v>
      </c>
      <c r="I260" s="134" t="str">
        <f>VLOOKUP(E260,'3. Servicios TH  (línea B)'!$A$7:$N$1615,8,FALSE)</f>
        <v>Jornada Única</v>
      </c>
      <c r="J260" s="134" t="str">
        <f>VLOOKUP(E260,'3. Servicios TH  (línea B)'!$A$7:$N$1615,7,FALSE)</f>
        <v>Mensual</v>
      </c>
      <c r="K260" s="135">
        <f>(VLOOKUP(E260,'3. Servicios TH  (línea B)'!$A$7:$N$1687,9,FALSE)*H260)</f>
        <v>22603393.548387095</v>
      </c>
      <c r="L260" s="135">
        <f>(VLOOKUP(E260,'3. Servicios TH  (línea B)'!$A$7:$N$1687,12,FALSE)*H260)</f>
        <v>21734890.322580643</v>
      </c>
      <c r="M260" s="134">
        <f t="shared" si="3"/>
        <v>44338283.870967738</v>
      </c>
    </row>
    <row r="261" spans="1:13" ht="13" x14ac:dyDescent="0.35">
      <c r="A261" s="286"/>
      <c r="B261" s="279"/>
      <c r="C261" s="250"/>
      <c r="D261" s="280"/>
      <c r="E261" s="131" t="s">
        <v>611</v>
      </c>
      <c r="F261" s="132" t="str">
        <f>VLOOKUP(TRIM(E261),'3. Servicios TH  (línea B)'!$A$8:$N$1615,5,FALSE)</f>
        <v>En sitio (instalaciones del contratista)</v>
      </c>
      <c r="G261" s="133" t="str">
        <f>VLOOKUP(TRIM(E261),'3. Servicios TH  (línea B)'!$A$7:$N$1615,6,FALSE)</f>
        <v>General</v>
      </c>
      <c r="H261" s="128">
        <v>1</v>
      </c>
      <c r="I261" s="134" t="str">
        <f>VLOOKUP(E261,'3. Servicios TH  (línea B)'!$A$7:$N$1615,8,FALSE)</f>
        <v>Jornada Única</v>
      </c>
      <c r="J261" s="134" t="str">
        <f>VLOOKUP(E261,'3. Servicios TH  (línea B)'!$A$7:$N$1615,7,FALSE)</f>
        <v>Mensual</v>
      </c>
      <c r="K261" s="135">
        <f>(VLOOKUP(E261,'3. Servicios TH  (línea B)'!$A$7:$N$1687,9,FALSE)*H261)</f>
        <v>19412103.225806452</v>
      </c>
      <c r="L261" s="135">
        <f>(VLOOKUP(E261,'3. Servicios TH  (línea B)'!$A$7:$N$1687,12,FALSE)*H261)</f>
        <v>19076348.387096774</v>
      </c>
      <c r="M261" s="134">
        <f t="shared" si="3"/>
        <v>38488451.612903222</v>
      </c>
    </row>
    <row r="262" spans="1:13" ht="13" x14ac:dyDescent="0.35">
      <c r="A262" s="286"/>
      <c r="B262" s="279"/>
      <c r="C262" s="250"/>
      <c r="D262" s="280"/>
      <c r="E262" s="131" t="s">
        <v>615</v>
      </c>
      <c r="F262" s="132" t="str">
        <f>VLOOKUP(TRIM(E262),'3. Servicios TH  (línea B)'!$A$8:$N$1615,5,FALSE)</f>
        <v xml:space="preserve">En sitio (Instalaciones de la Entidad) </v>
      </c>
      <c r="G262" s="133" t="str">
        <f>VLOOKUP(TRIM(E262),'3. Servicios TH  (línea B)'!$A$7:$N$1615,6,FALSE)</f>
        <v>Grupo No.2</v>
      </c>
      <c r="H262" s="128">
        <v>1</v>
      </c>
      <c r="I262" s="134" t="str">
        <f>VLOOKUP(E262,'3. Servicios TH  (línea B)'!$A$7:$N$1615,8,FALSE)</f>
        <v>Jornada Única</v>
      </c>
      <c r="J262" s="134" t="str">
        <f>VLOOKUP(E262,'3. Servicios TH  (línea B)'!$A$7:$N$1615,7,FALSE)</f>
        <v>Mensual</v>
      </c>
      <c r="K262" s="135">
        <f>(VLOOKUP(E262,'3. Servicios TH  (línea B)'!$A$7:$N$1687,9,FALSE)*H262)</f>
        <v>19874812.903225806</v>
      </c>
      <c r="L262" s="135">
        <f>(VLOOKUP(E262,'3. Servicios TH  (línea B)'!$A$7:$N$1687,12,FALSE)*H262)</f>
        <v>19531058.064516127</v>
      </c>
      <c r="M262" s="134">
        <f t="shared" si="3"/>
        <v>39405870.967741936</v>
      </c>
    </row>
    <row r="263" spans="1:13" ht="13" x14ac:dyDescent="0.35">
      <c r="A263" s="286"/>
      <c r="B263" s="279"/>
      <c r="C263" s="250"/>
      <c r="D263" s="280"/>
      <c r="E263" s="131" t="s">
        <v>619</v>
      </c>
      <c r="F263" s="132" t="str">
        <f>VLOOKUP(TRIM(E263),'3. Servicios TH  (línea B)'!$A$8:$N$1615,5,FALSE)</f>
        <v>En sitio (instalaciones de la Entidad)</v>
      </c>
      <c r="G263" s="133" t="str">
        <f>VLOOKUP(TRIM(E263),'3. Servicios TH  (línea B)'!$A$7:$N$1615,6,FALSE)</f>
        <v>Grupo No.3</v>
      </c>
      <c r="H263" s="128">
        <v>1</v>
      </c>
      <c r="I263" s="134" t="str">
        <f>VLOOKUP(E263,'3. Servicios TH  (línea B)'!$A$7:$N$1615,8,FALSE)</f>
        <v>Jornada Única</v>
      </c>
      <c r="J263" s="134" t="str">
        <f>VLOOKUP(E263,'3. Servicios TH  (línea B)'!$A$7:$N$1615,7,FALSE)</f>
        <v>Mensual</v>
      </c>
      <c r="K263" s="135">
        <f>(VLOOKUP(E263,'3. Servicios TH  (línea B)'!$A$7:$N$1687,9,FALSE)*H263)</f>
        <v>21143419.35483871</v>
      </c>
      <c r="L263" s="135">
        <f>(VLOOKUP(E263,'3. Servicios TH  (línea B)'!$A$7:$N$1687,12,FALSE)*H263)</f>
        <v>20777729.032258064</v>
      </c>
      <c r="M263" s="134"/>
    </row>
    <row r="264" spans="1:13" ht="13" x14ac:dyDescent="0.35">
      <c r="A264" s="286"/>
      <c r="B264" s="279"/>
      <c r="C264" s="250"/>
      <c r="D264" s="280"/>
      <c r="E264" s="131" t="s">
        <v>623</v>
      </c>
      <c r="F264" s="132" t="str">
        <f>VLOOKUP(TRIM(E264),'3. Servicios TH  (línea B)'!$A$8:$N$1615,5,FALSE)</f>
        <v xml:space="preserve">En sitio (Instalaciones de la Entidad) </v>
      </c>
      <c r="G264" s="133" t="str">
        <f>VLOOKUP(TRIM(E264),'3. Servicios TH  (línea B)'!$A$7:$N$1615,6,FALSE)</f>
        <v>Grupo No.4</v>
      </c>
      <c r="H264" s="128">
        <v>1</v>
      </c>
      <c r="I264" s="134" t="str">
        <f>VLOOKUP(E264,'3. Servicios TH  (línea B)'!$A$7:$N$1615,8,FALSE)</f>
        <v>Jornada Única</v>
      </c>
      <c r="J264" s="134" t="str">
        <f>VLOOKUP(E264,'3. Servicios TH  (línea B)'!$A$7:$N$1615,7,FALSE)</f>
        <v>Mensual</v>
      </c>
      <c r="K264" s="135">
        <f>(VLOOKUP(E264,'3. Servicios TH  (línea B)'!$A$7:$N$1687,9,FALSE)*H264)</f>
        <v>22492993.548387095</v>
      </c>
      <c r="L264" s="135">
        <f>(VLOOKUP(E264,'3. Servicios TH  (línea B)'!$A$7:$N$1687,12,FALSE)*H264)</f>
        <v>22103961.290322579</v>
      </c>
      <c r="M264" s="134"/>
    </row>
    <row r="265" spans="1:13" ht="13" x14ac:dyDescent="0.35">
      <c r="A265" s="286"/>
      <c r="B265" s="279"/>
      <c r="C265" s="251"/>
      <c r="D265" s="280"/>
      <c r="E265" s="131" t="s">
        <v>627</v>
      </c>
      <c r="F265" s="132" t="str">
        <f>VLOOKUP(TRIM(E265),'3. Servicios TH  (línea B)'!$A$8:$N$1615,5,FALSE)</f>
        <v>En sitio (instalaciones de la Entidad)</v>
      </c>
      <c r="G265" s="133" t="str">
        <f>VLOOKUP(TRIM(E265),'3. Servicios TH  (línea B)'!$A$7:$N$1615,6,FALSE)</f>
        <v>Grupo No.5</v>
      </c>
      <c r="H265" s="128">
        <v>1</v>
      </c>
      <c r="I265" s="134" t="str">
        <f>VLOOKUP(E265,'3. Servicios TH  (línea B)'!$A$7:$N$1615,8,FALSE)</f>
        <v>Jornada Única</v>
      </c>
      <c r="J265" s="134" t="str">
        <f>VLOOKUP(E265,'3. Servicios TH  (línea B)'!$A$7:$N$1615,7,FALSE)</f>
        <v>Mensual</v>
      </c>
      <c r="K265" s="135">
        <f>(VLOOKUP(E265,'3. Servicios TH  (línea B)'!$A$7:$N$1687,9,FALSE)*H265)</f>
        <v>23928709.677419353</v>
      </c>
      <c r="L265" s="135">
        <f>(VLOOKUP(E265,'3. Servicios TH  (línea B)'!$A$7:$N$1687,12,FALSE)*H265)</f>
        <v>23514851.612903226</v>
      </c>
      <c r="M265" s="134">
        <f t="shared" si="3"/>
        <v>47443561.290322579</v>
      </c>
    </row>
    <row r="266" spans="1:13" ht="13" x14ac:dyDescent="0.35">
      <c r="A266" s="286"/>
      <c r="B266" s="279" t="s">
        <v>505</v>
      </c>
      <c r="C266" s="249" t="s">
        <v>506</v>
      </c>
      <c r="D266" s="280" t="s">
        <v>60</v>
      </c>
      <c r="E266" s="131" t="s">
        <v>504</v>
      </c>
      <c r="F266" s="132" t="str">
        <f>VLOOKUP(TRIM(E266),'3. Servicios TH  (línea B)'!$A$8:$N$1615,5,FALSE)</f>
        <v xml:space="preserve">En sitio (Instalaciones de la Entidad) </v>
      </c>
      <c r="G266" s="133" t="str">
        <f>VLOOKUP(TRIM(E266),'3. Servicios TH  (línea B)'!$A$7:$N$1615,6,FALSE)</f>
        <v>Grupo No.1</v>
      </c>
      <c r="H266" s="128">
        <v>1</v>
      </c>
      <c r="I266" s="134" t="str">
        <f>VLOOKUP(E266,'3. Servicios TH  (línea B)'!$A$7:$N$1615,8,FALSE)</f>
        <v>Jornada Única</v>
      </c>
      <c r="J266" s="134" t="str">
        <f>VLOOKUP(E266,'3. Servicios TH  (línea B)'!$A$7:$N$1615,7,FALSE)</f>
        <v>Mensual</v>
      </c>
      <c r="K266" s="135">
        <f>(VLOOKUP(E266,'3. Servicios TH  (línea B)'!$A$7:$N$1687,9,FALSE)*H266)</f>
        <v>18387122.580645163</v>
      </c>
      <c r="L266" s="135">
        <f>(VLOOKUP(E266,'3. Servicios TH  (línea B)'!$A$7:$N$1687,12,FALSE)*H266)</f>
        <v>17680632.258064516</v>
      </c>
      <c r="M266" s="134">
        <f t="shared" si="3"/>
        <v>36067754.838709682</v>
      </c>
    </row>
    <row r="267" spans="1:13" ht="13" x14ac:dyDescent="0.35">
      <c r="A267" s="286"/>
      <c r="B267" s="279"/>
      <c r="C267" s="250"/>
      <c r="D267" s="280"/>
      <c r="E267" s="131" t="s">
        <v>510</v>
      </c>
      <c r="F267" s="132" t="str">
        <f>VLOOKUP(TRIM(E267),'3. Servicios TH  (línea B)'!$A$8:$N$1615,5,FALSE)</f>
        <v>En sitio (instalaciones del contratista)</v>
      </c>
      <c r="G267" s="133" t="str">
        <f>VLOOKUP(TRIM(E267),'3. Servicios TH  (línea B)'!$A$7:$N$1615,6,FALSE)</f>
        <v>General</v>
      </c>
      <c r="H267" s="128">
        <v>1</v>
      </c>
      <c r="I267" s="134" t="str">
        <f>VLOOKUP(E267,'3. Servicios TH  (línea B)'!$A$7:$N$1615,8,FALSE)</f>
        <v>Jornada Única</v>
      </c>
      <c r="J267" s="134" t="str">
        <f>VLOOKUP(E267,'3. Servicios TH  (línea B)'!$A$7:$N$1615,7,FALSE)</f>
        <v>Mensual</v>
      </c>
      <c r="K267" s="135">
        <f>(VLOOKUP(E267,'3. Servicios TH  (línea B)'!$A$7:$N$1687,9,FALSE)*H267)</f>
        <v>18387122.580645163</v>
      </c>
      <c r="L267" s="135">
        <f>(VLOOKUP(E267,'3. Servicios TH  (línea B)'!$A$7:$N$1687,12,FALSE)*H267)</f>
        <v>17680632.258064516</v>
      </c>
      <c r="M267" s="134">
        <f t="shared" si="3"/>
        <v>36067754.838709682</v>
      </c>
    </row>
    <row r="268" spans="1:13" ht="13" x14ac:dyDescent="0.35">
      <c r="A268" s="286"/>
      <c r="B268" s="279"/>
      <c r="C268" s="250"/>
      <c r="D268" s="280"/>
      <c r="E268" s="131" t="s">
        <v>514</v>
      </c>
      <c r="F268" s="132" t="str">
        <f>VLOOKUP(TRIM(E268),'3. Servicios TH  (línea B)'!$A$8:$N$1615,5,FALSE)</f>
        <v xml:space="preserve">En sitio (Instalaciones de la Entidad) </v>
      </c>
      <c r="G268" s="133" t="str">
        <f>VLOOKUP(TRIM(E268),'3. Servicios TH  (línea B)'!$A$7:$N$1615,6,FALSE)</f>
        <v>Grupo No.2</v>
      </c>
      <c r="H268" s="128">
        <v>1</v>
      </c>
      <c r="I268" s="134" t="str">
        <f>VLOOKUP(E268,'3. Servicios TH  (línea B)'!$A$7:$N$1615,8,FALSE)</f>
        <v>Jornada Única</v>
      </c>
      <c r="J268" s="134" t="str">
        <f>VLOOKUP(E268,'3. Servicios TH  (línea B)'!$A$7:$N$1615,7,FALSE)</f>
        <v>Mensual</v>
      </c>
      <c r="K268" s="135">
        <f>(VLOOKUP(E268,'3. Servicios TH  (línea B)'!$A$7:$N$1687,9,FALSE)*H268)</f>
        <v>16167522.580645161</v>
      </c>
      <c r="L268" s="135">
        <f>(VLOOKUP(E268,'3. Servicios TH  (línea B)'!$A$7:$N$1687,12,FALSE)*H268)</f>
        <v>15887896.774193548</v>
      </c>
      <c r="M268" s="134">
        <f t="shared" si="3"/>
        <v>32055419.354838707</v>
      </c>
    </row>
    <row r="269" spans="1:13" ht="13" x14ac:dyDescent="0.35">
      <c r="A269" s="286"/>
      <c r="B269" s="279"/>
      <c r="C269" s="250"/>
      <c r="D269" s="280"/>
      <c r="E269" s="131" t="s">
        <v>518</v>
      </c>
      <c r="F269" s="132" t="str">
        <f>VLOOKUP(TRIM(E269),'3. Servicios TH  (línea B)'!$A$8:$N$1615,5,FALSE)</f>
        <v>En sitio (instalaciones de la Entidad)</v>
      </c>
      <c r="G269" s="133" t="str">
        <f>VLOOKUP(TRIM(E269),'3. Servicios TH  (línea B)'!$A$7:$N$1615,6,FALSE)</f>
        <v>Grupo No.3</v>
      </c>
      <c r="H269" s="128">
        <v>1</v>
      </c>
      <c r="I269" s="134" t="str">
        <f>VLOOKUP(E269,'3. Servicios TH  (línea B)'!$A$7:$N$1615,8,FALSE)</f>
        <v>Jornada Única</v>
      </c>
      <c r="J269" s="134" t="str">
        <f>VLOOKUP(E269,'3. Servicios TH  (línea B)'!$A$7:$N$1615,7,FALSE)</f>
        <v>Mensual</v>
      </c>
      <c r="K269" s="135">
        <f>(VLOOKUP(E269,'3. Servicios TH  (línea B)'!$A$7:$N$1687,9,FALSE)*H269)</f>
        <v>17199509.677419353</v>
      </c>
      <c r="L269" s="135">
        <f>(VLOOKUP(E269,'3. Servicios TH  (línea B)'!$A$7:$N$1687,12,FALSE)*H269)</f>
        <v>16902038.709677421</v>
      </c>
      <c r="M269" s="134"/>
    </row>
    <row r="270" spans="1:13" ht="13" x14ac:dyDescent="0.35">
      <c r="A270" s="286"/>
      <c r="B270" s="279"/>
      <c r="C270" s="250"/>
      <c r="D270" s="280"/>
      <c r="E270" s="131" t="s">
        <v>522</v>
      </c>
      <c r="F270" s="132" t="str">
        <f>VLOOKUP(TRIM(E270),'3. Servicios TH  (línea B)'!$A$8:$N$1615,5,FALSE)</f>
        <v xml:space="preserve">En sitio (Instalaciones de la Entidad) </v>
      </c>
      <c r="G270" s="133" t="str">
        <f>VLOOKUP(TRIM(E270),'3. Servicios TH  (línea B)'!$A$7:$N$1615,6,FALSE)</f>
        <v>Grupo No.4</v>
      </c>
      <c r="H270" s="128">
        <v>1</v>
      </c>
      <c r="I270" s="134" t="str">
        <f>VLOOKUP(E270,'3. Servicios TH  (línea B)'!$A$7:$N$1615,8,FALSE)</f>
        <v>Jornada Única</v>
      </c>
      <c r="J270" s="134" t="str">
        <f>VLOOKUP(E270,'3. Servicios TH  (línea B)'!$A$7:$N$1615,7,FALSE)</f>
        <v>Mensual</v>
      </c>
      <c r="K270" s="135">
        <f>(VLOOKUP(E270,'3. Servicios TH  (línea B)'!$A$7:$N$1687,9,FALSE)*H270)</f>
        <v>18297329.032258064</v>
      </c>
      <c r="L270" s="135">
        <f>(VLOOKUP(E270,'3. Servicios TH  (línea B)'!$A$7:$N$1687,12,FALSE)*H270)</f>
        <v>17980864.516129032</v>
      </c>
      <c r="M270" s="134"/>
    </row>
    <row r="271" spans="1:13" ht="13" x14ac:dyDescent="0.35">
      <c r="A271" s="286"/>
      <c r="B271" s="279"/>
      <c r="C271" s="251"/>
      <c r="D271" s="280"/>
      <c r="E271" s="131" t="s">
        <v>526</v>
      </c>
      <c r="F271" s="132" t="str">
        <f>VLOOKUP(TRIM(E271),'3. Servicios TH  (línea B)'!$A$8:$N$1615,5,FALSE)</f>
        <v>En sitio (instalaciones de la Entidad)</v>
      </c>
      <c r="G271" s="133" t="str">
        <f>VLOOKUP(TRIM(E271),'3. Servicios TH  (línea B)'!$A$7:$N$1615,6,FALSE)</f>
        <v>Grupo No.5</v>
      </c>
      <c r="H271" s="128">
        <v>1</v>
      </c>
      <c r="I271" s="134" t="str">
        <f>VLOOKUP(E271,'3. Servicios TH  (línea B)'!$A$7:$N$1615,8,FALSE)</f>
        <v>Jornada Única</v>
      </c>
      <c r="J271" s="134" t="str">
        <f>VLOOKUP(E271,'3. Servicios TH  (línea B)'!$A$7:$N$1615,7,FALSE)</f>
        <v>Mensual</v>
      </c>
      <c r="K271" s="135">
        <f>(VLOOKUP(E271,'3. Servicios TH  (línea B)'!$A$7:$N$1687,9,FALSE)*H271)</f>
        <v>19465264.516129032</v>
      </c>
      <c r="L271" s="135">
        <f>(VLOOKUP(E271,'3. Servicios TH  (línea B)'!$A$7:$N$1687,12,FALSE)*H271)</f>
        <v>19128593.548387095</v>
      </c>
      <c r="M271" s="134">
        <f t="shared" si="3"/>
        <v>38593858.064516127</v>
      </c>
    </row>
    <row r="272" spans="1:13" ht="13" x14ac:dyDescent="0.35">
      <c r="A272" s="286"/>
      <c r="B272" s="279"/>
      <c r="C272" s="249" t="s">
        <v>531</v>
      </c>
      <c r="D272" s="280" t="s">
        <v>60</v>
      </c>
      <c r="E272" s="131" t="s">
        <v>530</v>
      </c>
      <c r="F272" s="132" t="str">
        <f>VLOOKUP(TRIM(E272),'3. Servicios TH  (línea B)'!$A$8:$N$1615,5,FALSE)</f>
        <v xml:space="preserve">En sitio (Instalaciones de la Entidad) </v>
      </c>
      <c r="G272" s="133" t="str">
        <f>VLOOKUP(TRIM(E272),'3. Servicios TH  (línea B)'!$A$7:$N$1615,6,FALSE)</f>
        <v>Grupo No.1</v>
      </c>
      <c r="H272" s="128">
        <v>1</v>
      </c>
      <c r="I272" s="134" t="str">
        <f>VLOOKUP(E272,'3. Servicios TH  (línea B)'!$A$7:$N$1615,8,FALSE)</f>
        <v>Jornada Única</v>
      </c>
      <c r="J272" s="134" t="str">
        <f>VLOOKUP(E272,'3. Servicios TH  (línea B)'!$A$7:$N$1615,7,FALSE)</f>
        <v>Mensual</v>
      </c>
      <c r="K272" s="135">
        <f>(VLOOKUP(E272,'3. Servicios TH  (línea B)'!$A$7:$N$1687,9,FALSE)*H272)</f>
        <v>18387122.580645163</v>
      </c>
      <c r="L272" s="135">
        <f>(VLOOKUP(E272,'3. Servicios TH  (línea B)'!$A$7:$N$1687,12,FALSE)*H272)</f>
        <v>17680632.258064516</v>
      </c>
      <c r="M272" s="134">
        <f t="shared" si="3"/>
        <v>36067754.838709682</v>
      </c>
    </row>
    <row r="273" spans="1:13" ht="13" x14ac:dyDescent="0.35">
      <c r="A273" s="286"/>
      <c r="B273" s="279"/>
      <c r="C273" s="250"/>
      <c r="D273" s="280"/>
      <c r="E273" s="131" t="s">
        <v>535</v>
      </c>
      <c r="F273" s="132" t="str">
        <f>VLOOKUP(TRIM(E273),'3. Servicios TH  (línea B)'!$A$8:$N$1615,5,FALSE)</f>
        <v>En sitio (instalaciones del contratista)</v>
      </c>
      <c r="G273" s="133" t="str">
        <f>VLOOKUP(TRIM(E273),'3. Servicios TH  (línea B)'!$A$7:$N$1615,6,FALSE)</f>
        <v>General</v>
      </c>
      <c r="H273" s="128">
        <v>1</v>
      </c>
      <c r="I273" s="134" t="str">
        <f>VLOOKUP(E273,'3. Servicios TH  (línea B)'!$A$7:$N$1615,8,FALSE)</f>
        <v>Jornada Única</v>
      </c>
      <c r="J273" s="134" t="str">
        <f>VLOOKUP(E273,'3. Servicios TH  (línea B)'!$A$7:$N$1615,7,FALSE)</f>
        <v>Mensual</v>
      </c>
      <c r="K273" s="135">
        <f>(VLOOKUP(E273,'3. Servicios TH  (línea B)'!$A$7:$N$1687,9,FALSE)*H273)</f>
        <v>18387122.580645163</v>
      </c>
      <c r="L273" s="135">
        <f>(VLOOKUP(E273,'3. Servicios TH  (línea B)'!$A$7:$N$1687,12,FALSE)*H273)</f>
        <v>17680632.258064516</v>
      </c>
      <c r="M273" s="134">
        <f t="shared" si="3"/>
        <v>36067754.838709682</v>
      </c>
    </row>
    <row r="274" spans="1:13" ht="13" x14ac:dyDescent="0.35">
      <c r="A274" s="286"/>
      <c r="B274" s="279"/>
      <c r="C274" s="250"/>
      <c r="D274" s="280"/>
      <c r="E274" s="131" t="s">
        <v>539</v>
      </c>
      <c r="F274" s="132" t="str">
        <f>VLOOKUP(TRIM(E274),'3. Servicios TH  (línea B)'!$A$8:$N$1615,5,FALSE)</f>
        <v xml:space="preserve">En sitio (Instalaciones de la Entidad) </v>
      </c>
      <c r="G274" s="133" t="str">
        <f>VLOOKUP(TRIM(E274),'3. Servicios TH  (línea B)'!$A$7:$N$1615,6,FALSE)</f>
        <v>Grupo No.2</v>
      </c>
      <c r="H274" s="128">
        <v>1</v>
      </c>
      <c r="I274" s="134" t="str">
        <f>VLOOKUP(E274,'3. Servicios TH  (línea B)'!$A$7:$N$1615,8,FALSE)</f>
        <v>Jornada Única</v>
      </c>
      <c r="J274" s="134" t="str">
        <f>VLOOKUP(E274,'3. Servicios TH  (línea B)'!$A$7:$N$1615,7,FALSE)</f>
        <v>Mensual</v>
      </c>
      <c r="K274" s="135">
        <f>(VLOOKUP(E274,'3. Servicios TH  (línea B)'!$A$7:$N$1687,9,FALSE)*H274)</f>
        <v>16167522.580645161</v>
      </c>
      <c r="L274" s="135">
        <f>(VLOOKUP(E274,'3. Servicios TH  (línea B)'!$A$7:$N$1687,12,FALSE)*H274)</f>
        <v>15887896.774193548</v>
      </c>
      <c r="M274" s="134">
        <f t="shared" si="3"/>
        <v>32055419.354838707</v>
      </c>
    </row>
    <row r="275" spans="1:13" ht="13" x14ac:dyDescent="0.35">
      <c r="A275" s="286"/>
      <c r="B275" s="279"/>
      <c r="C275" s="250"/>
      <c r="D275" s="280"/>
      <c r="E275" s="131" t="s">
        <v>543</v>
      </c>
      <c r="F275" s="132" t="str">
        <f>VLOOKUP(TRIM(E275),'3. Servicios TH  (línea B)'!$A$8:$N$1615,5,FALSE)</f>
        <v>En sitio (instalaciones de la Entidad)</v>
      </c>
      <c r="G275" s="133" t="str">
        <f>VLOOKUP(TRIM(E275),'3. Servicios TH  (línea B)'!$A$7:$N$1615,6,FALSE)</f>
        <v>Grupo No.3</v>
      </c>
      <c r="H275" s="128">
        <v>1</v>
      </c>
      <c r="I275" s="134" t="str">
        <f>VLOOKUP(E275,'3. Servicios TH  (línea B)'!$A$7:$N$1615,8,FALSE)</f>
        <v>Jornada Única</v>
      </c>
      <c r="J275" s="134" t="str">
        <f>VLOOKUP(E275,'3. Servicios TH  (línea B)'!$A$7:$N$1615,7,FALSE)</f>
        <v>Mensual</v>
      </c>
      <c r="K275" s="135">
        <f>(VLOOKUP(E275,'3. Servicios TH  (línea B)'!$A$7:$N$1687,9,FALSE)*H275)</f>
        <v>17199509.677419353</v>
      </c>
      <c r="L275" s="135">
        <f>(VLOOKUP(E275,'3. Servicios TH  (línea B)'!$A$7:$N$1687,12,FALSE)*H275)</f>
        <v>16902038.709677421</v>
      </c>
      <c r="M275" s="134"/>
    </row>
    <row r="276" spans="1:13" ht="13" x14ac:dyDescent="0.35">
      <c r="A276" s="286"/>
      <c r="B276" s="279"/>
      <c r="C276" s="250"/>
      <c r="D276" s="280"/>
      <c r="E276" s="131" t="s">
        <v>547</v>
      </c>
      <c r="F276" s="132" t="str">
        <f>VLOOKUP(TRIM(E276),'3. Servicios TH  (línea B)'!$A$8:$N$1615,5,FALSE)</f>
        <v xml:space="preserve">En sitio (Instalaciones de la Entidad) </v>
      </c>
      <c r="G276" s="133" t="str">
        <f>VLOOKUP(TRIM(E276),'3. Servicios TH  (línea B)'!$A$7:$N$1615,6,FALSE)</f>
        <v>Grupo No.4</v>
      </c>
      <c r="H276" s="128">
        <v>1</v>
      </c>
      <c r="I276" s="134" t="str">
        <f>VLOOKUP(E276,'3. Servicios TH  (línea B)'!$A$7:$N$1615,8,FALSE)</f>
        <v>Jornada Única</v>
      </c>
      <c r="J276" s="134" t="str">
        <f>VLOOKUP(E276,'3. Servicios TH  (línea B)'!$A$7:$N$1615,7,FALSE)</f>
        <v>Mensual</v>
      </c>
      <c r="K276" s="135">
        <f>(VLOOKUP(E276,'3. Servicios TH  (línea B)'!$A$7:$N$1687,9,FALSE)*H276)</f>
        <v>18297329.032258064</v>
      </c>
      <c r="L276" s="135">
        <f>(VLOOKUP(E276,'3. Servicios TH  (línea B)'!$A$7:$N$1687,12,FALSE)*H276)</f>
        <v>17980864.516129032</v>
      </c>
      <c r="M276" s="134"/>
    </row>
    <row r="277" spans="1:13" ht="13" x14ac:dyDescent="0.35">
      <c r="A277" s="286"/>
      <c r="B277" s="279"/>
      <c r="C277" s="251"/>
      <c r="D277" s="280"/>
      <c r="E277" s="131" t="s">
        <v>551</v>
      </c>
      <c r="F277" s="132" t="str">
        <f>VLOOKUP(TRIM(E277),'3. Servicios TH  (línea B)'!$A$8:$N$1615,5,FALSE)</f>
        <v>En sitio (instalaciones de la Entidad)</v>
      </c>
      <c r="G277" s="133" t="str">
        <f>VLOOKUP(TRIM(E277),'3. Servicios TH  (línea B)'!$A$7:$N$1615,6,FALSE)</f>
        <v>Grupo No.5</v>
      </c>
      <c r="H277" s="128">
        <v>1</v>
      </c>
      <c r="I277" s="134" t="str">
        <f>VLOOKUP(E277,'3. Servicios TH  (línea B)'!$A$7:$N$1615,8,FALSE)</f>
        <v>Jornada Única</v>
      </c>
      <c r="J277" s="134" t="str">
        <f>VLOOKUP(E277,'3. Servicios TH  (línea B)'!$A$7:$N$1615,7,FALSE)</f>
        <v>Mensual</v>
      </c>
      <c r="K277" s="135">
        <f>(VLOOKUP(E277,'3. Servicios TH  (línea B)'!$A$7:$N$1687,9,FALSE)*H277)</f>
        <v>19465264.516129032</v>
      </c>
      <c r="L277" s="135">
        <f>(VLOOKUP(E277,'3. Servicios TH  (línea B)'!$A$7:$N$1687,12,FALSE)*H277)</f>
        <v>19128593.548387095</v>
      </c>
      <c r="M277" s="134">
        <f t="shared" si="3"/>
        <v>38593858.064516127</v>
      </c>
    </row>
    <row r="278" spans="1:13" s="118" customFormat="1" ht="13" x14ac:dyDescent="0.35">
      <c r="A278" s="286"/>
      <c r="B278" s="279" t="s">
        <v>151</v>
      </c>
      <c r="C278" s="249" t="s">
        <v>152</v>
      </c>
      <c r="D278" s="280" t="s">
        <v>60</v>
      </c>
      <c r="E278" s="131" t="s">
        <v>150</v>
      </c>
      <c r="F278" s="132" t="str">
        <f>VLOOKUP(TRIM(E278),'3. Servicios TH  (línea B)'!$A$8:$N$1615,5,FALSE)</f>
        <v xml:space="preserve">En sitio (Instalaciones de la Entidad) </v>
      </c>
      <c r="G278" s="133" t="str">
        <f>VLOOKUP(TRIM(E278),'3. Servicios TH  (línea B)'!$A$7:$N$1615,6,FALSE)</f>
        <v>Grupo No.1</v>
      </c>
      <c r="H278" s="128">
        <v>1</v>
      </c>
      <c r="I278" s="134" t="str">
        <f>VLOOKUP(E278,'3. Servicios TH  (línea B)'!$A$7:$N$1615,8,FALSE)</f>
        <v>Jornada Única</v>
      </c>
      <c r="J278" s="134" t="str">
        <f>VLOOKUP(E278,'3. Servicios TH  (línea B)'!$A$7:$N$1615,7,FALSE)</f>
        <v>Mensual</v>
      </c>
      <c r="K278" s="135">
        <f>(VLOOKUP(E278,'3. Servicios TH  (línea B)'!$A$7:$N$1687,9,FALSE)*H278)</f>
        <v>9266451.6129032262</v>
      </c>
      <c r="L278" s="135">
        <f>(VLOOKUP(E278,'3. Servicios TH  (línea B)'!$A$7:$N$1687,12,FALSE)*H278)</f>
        <v>8910412.9032258056</v>
      </c>
      <c r="M278" s="134">
        <f t="shared" si="3"/>
        <v>18176864.516129032</v>
      </c>
    </row>
    <row r="279" spans="1:13" s="118" customFormat="1" ht="13" x14ac:dyDescent="0.35">
      <c r="A279" s="286"/>
      <c r="B279" s="279"/>
      <c r="C279" s="250"/>
      <c r="D279" s="280"/>
      <c r="E279" s="131" t="s">
        <v>156</v>
      </c>
      <c r="F279" s="132" t="str">
        <f>VLOOKUP(TRIM(E279),'3. Servicios TH  (línea B)'!$A$8:$N$1615,5,FALSE)</f>
        <v>En sitio (instalaciones del contratista)</v>
      </c>
      <c r="G279" s="133" t="str">
        <f>VLOOKUP(TRIM(E279),'3. Servicios TH  (línea B)'!$A$7:$N$1615,6,FALSE)</f>
        <v>General</v>
      </c>
      <c r="H279" s="128">
        <v>1</v>
      </c>
      <c r="I279" s="134" t="str">
        <f>VLOOKUP(E279,'3. Servicios TH  (línea B)'!$A$7:$N$1615,8,FALSE)</f>
        <v>Jornada Única</v>
      </c>
      <c r="J279" s="134" t="str">
        <f>VLOOKUP(E279,'3. Servicios TH  (línea B)'!$A$7:$N$1615,7,FALSE)</f>
        <v>Mensual</v>
      </c>
      <c r="K279" s="135">
        <f>(VLOOKUP(E279,'3. Servicios TH  (línea B)'!$A$7:$N$1687,9,FALSE)*H279)</f>
        <v>8397122.5806451607</v>
      </c>
      <c r="L279" s="135">
        <f>(VLOOKUP(E279,'3. Servicios TH  (línea B)'!$A$7:$N$1687,12,FALSE)*H279)</f>
        <v>8251896.7741935486</v>
      </c>
      <c r="M279" s="134">
        <f t="shared" si="3"/>
        <v>16649019.35483871</v>
      </c>
    </row>
    <row r="280" spans="1:13" s="118" customFormat="1" ht="13" x14ac:dyDescent="0.35">
      <c r="A280" s="286"/>
      <c r="B280" s="279"/>
      <c r="C280" s="250"/>
      <c r="D280" s="280"/>
      <c r="E280" s="131" t="s">
        <v>160</v>
      </c>
      <c r="F280" s="132" t="str">
        <f>VLOOKUP(TRIM(E280),'3. Servicios TH  (línea B)'!$A$8:$N$1615,5,FALSE)</f>
        <v xml:space="preserve">En sitio (Instalaciones de la Entidad) </v>
      </c>
      <c r="G280" s="133" t="str">
        <f>VLOOKUP(TRIM(E280),'3. Servicios TH  (línea B)'!$A$7:$N$1615,6,FALSE)</f>
        <v>Grupo No.2</v>
      </c>
      <c r="H280" s="128">
        <v>1</v>
      </c>
      <c r="I280" s="134" t="str">
        <f>VLOOKUP(E280,'3. Servicios TH  (línea B)'!$A$7:$N$1615,8,FALSE)</f>
        <v>Jornada Única</v>
      </c>
      <c r="J280" s="134" t="str">
        <f>VLOOKUP(E280,'3. Servicios TH  (línea B)'!$A$7:$N$1615,7,FALSE)</f>
        <v>Mensual</v>
      </c>
      <c r="K280" s="135">
        <f>(VLOOKUP(E280,'3. Servicios TH  (línea B)'!$A$7:$N$1687,9,FALSE)*H280)</f>
        <v>9266451.6129032262</v>
      </c>
      <c r="L280" s="135">
        <f>(VLOOKUP(E280,'3. Servicios TH  (línea B)'!$A$7:$N$1687,12,FALSE)*H280)</f>
        <v>8910412.9032258056</v>
      </c>
      <c r="M280" s="134">
        <f t="shared" si="3"/>
        <v>18176864.516129032</v>
      </c>
    </row>
    <row r="281" spans="1:13" s="118" customFormat="1" ht="13" x14ac:dyDescent="0.35">
      <c r="A281" s="286"/>
      <c r="B281" s="279"/>
      <c r="C281" s="250"/>
      <c r="D281" s="280"/>
      <c r="E281" s="131" t="s">
        <v>164</v>
      </c>
      <c r="F281" s="132" t="str">
        <f>VLOOKUP(TRIM(E281),'3. Servicios TH  (línea B)'!$A$8:$N$1615,5,FALSE)</f>
        <v>En sitio (instalaciones de la Entidad)</v>
      </c>
      <c r="G281" s="133" t="str">
        <f>VLOOKUP(TRIM(E281),'3. Servicios TH  (línea B)'!$A$7:$N$1615,6,FALSE)</f>
        <v>Grupo No.3</v>
      </c>
      <c r="H281" s="128">
        <v>1</v>
      </c>
      <c r="I281" s="134" t="str">
        <f>VLOOKUP(E281,'3. Servicios TH  (línea B)'!$A$7:$N$1615,8,FALSE)</f>
        <v>Jornada Única</v>
      </c>
      <c r="J281" s="134" t="str">
        <f>VLOOKUP(E281,'3. Servicios TH  (línea B)'!$A$7:$N$1615,7,FALSE)</f>
        <v>Mensual</v>
      </c>
      <c r="K281" s="135">
        <f>(VLOOKUP(E281,'3. Servicios TH  (línea B)'!$A$7:$N$1687,9,FALSE)*H281)</f>
        <v>8667935.4838709682</v>
      </c>
      <c r="L281" s="135">
        <f>(VLOOKUP(E281,'3. Servicios TH  (línea B)'!$A$7:$N$1687,12,FALSE)*H281)</f>
        <v>8518025.8064516131</v>
      </c>
      <c r="M281" s="134"/>
    </row>
    <row r="282" spans="1:13" s="118" customFormat="1" ht="13" x14ac:dyDescent="0.35">
      <c r="A282" s="286"/>
      <c r="B282" s="279"/>
      <c r="C282" s="250"/>
      <c r="D282" s="280"/>
      <c r="E282" s="131" t="s">
        <v>168</v>
      </c>
      <c r="F282" s="132" t="str">
        <f>VLOOKUP(TRIM(E282),'3. Servicios TH  (línea B)'!$A$8:$N$1615,5,FALSE)</f>
        <v xml:space="preserve">En sitio (Instalaciones de la Entidad) </v>
      </c>
      <c r="G282" s="133" t="str">
        <f>VLOOKUP(TRIM(E282),'3. Servicios TH  (línea B)'!$A$7:$N$1615,6,FALSE)</f>
        <v>Grupo No.4</v>
      </c>
      <c r="H282" s="128">
        <v>1</v>
      </c>
      <c r="I282" s="134" t="str">
        <f>VLOOKUP(E282,'3. Servicios TH  (línea B)'!$A$7:$N$1615,8,FALSE)</f>
        <v>Jornada Única</v>
      </c>
      <c r="J282" s="134" t="str">
        <f>VLOOKUP(E282,'3. Servicios TH  (línea B)'!$A$7:$N$1615,7,FALSE)</f>
        <v>Mensual</v>
      </c>
      <c r="K282" s="135">
        <f>(VLOOKUP(E282,'3. Servicios TH  (línea B)'!$A$7:$N$1687,9,FALSE)*H282)</f>
        <v>9221212.9032258056</v>
      </c>
      <c r="L282" s="135">
        <f>(VLOOKUP(E282,'3. Servicios TH  (línea B)'!$A$7:$N$1687,12,FALSE)*H282)</f>
        <v>9061729.0322580636</v>
      </c>
      <c r="M282" s="134"/>
    </row>
    <row r="283" spans="1:13" s="118" customFormat="1" ht="13" x14ac:dyDescent="0.35">
      <c r="A283" s="286"/>
      <c r="B283" s="279"/>
      <c r="C283" s="251"/>
      <c r="D283" s="280"/>
      <c r="E283" s="131" t="s">
        <v>172</v>
      </c>
      <c r="F283" s="132" t="str">
        <f>VLOOKUP(TRIM(E283),'3. Servicios TH  (línea B)'!$A$8:$N$1615,5,FALSE)</f>
        <v>En sitio (instalaciones de la Entidad)</v>
      </c>
      <c r="G283" s="133" t="str">
        <f>VLOOKUP(TRIM(E283),'3. Servicios TH  (línea B)'!$A$7:$N$1615,6,FALSE)</f>
        <v>Grupo No.5</v>
      </c>
      <c r="H283" s="128">
        <v>1</v>
      </c>
      <c r="I283" s="134" t="str">
        <f>VLOOKUP(E283,'3. Servicios TH  (línea B)'!$A$7:$N$1615,8,FALSE)</f>
        <v>Jornada Única</v>
      </c>
      <c r="J283" s="134" t="str">
        <f>VLOOKUP(E283,'3. Servicios TH  (línea B)'!$A$7:$N$1615,7,FALSE)</f>
        <v>Mensual</v>
      </c>
      <c r="K283" s="135">
        <f>(VLOOKUP(E283,'3. Servicios TH  (línea B)'!$A$7:$N$1687,9,FALSE)*H283)</f>
        <v>9809780.6451612897</v>
      </c>
      <c r="L283" s="135">
        <f>(VLOOKUP(E283,'3. Servicios TH  (línea B)'!$A$7:$N$1687,12,FALSE)*H283)</f>
        <v>9640129.0322580636</v>
      </c>
      <c r="M283" s="134">
        <f t="shared" si="3"/>
        <v>19449909.677419353</v>
      </c>
    </row>
    <row r="284" spans="1:13" s="118" customFormat="1" ht="13" x14ac:dyDescent="0.35">
      <c r="A284" s="286"/>
      <c r="B284" s="279"/>
      <c r="C284" s="249" t="s">
        <v>177</v>
      </c>
      <c r="D284" s="280" t="s">
        <v>60</v>
      </c>
      <c r="E284" s="131" t="s">
        <v>176</v>
      </c>
      <c r="F284" s="132" t="str">
        <f>VLOOKUP(TRIM(E284),'3. Servicios TH  (línea B)'!$A$8:$N$1615,5,FALSE)</f>
        <v xml:space="preserve">En sitio (Instalaciones de la Entidad) </v>
      </c>
      <c r="G284" s="133" t="str">
        <f>VLOOKUP(TRIM(E284),'3. Servicios TH  (línea B)'!$A$7:$N$1615,6,FALSE)</f>
        <v>Grupo No.1</v>
      </c>
      <c r="H284" s="128">
        <v>1</v>
      </c>
      <c r="I284" s="134" t="str">
        <f>VLOOKUP(E284,'3. Servicios TH  (línea B)'!$A$7:$N$1615,8,FALSE)</f>
        <v>Jornada Única</v>
      </c>
      <c r="J284" s="134" t="str">
        <f>VLOOKUP(E284,'3. Servicios TH  (línea B)'!$A$7:$N$1615,7,FALSE)</f>
        <v>Mensual</v>
      </c>
      <c r="K284" s="135">
        <f>(VLOOKUP(E284,'3. Servicios TH  (línea B)'!$A$7:$N$1687,9,FALSE)*H284)</f>
        <v>9266451.6129032262</v>
      </c>
      <c r="L284" s="135">
        <f>(VLOOKUP(E284,'3. Servicios TH  (línea B)'!$A$7:$N$1687,12,FALSE)*H284)</f>
        <v>8910412.9032258056</v>
      </c>
      <c r="M284" s="134">
        <f t="shared" si="3"/>
        <v>18176864.516129032</v>
      </c>
    </row>
    <row r="285" spans="1:13" s="118" customFormat="1" ht="13" x14ac:dyDescent="0.35">
      <c r="A285" s="286"/>
      <c r="B285" s="279"/>
      <c r="C285" s="250"/>
      <c r="D285" s="280"/>
      <c r="E285" s="131" t="s">
        <v>181</v>
      </c>
      <c r="F285" s="132" t="str">
        <f>VLOOKUP(TRIM(E285),'3. Servicios TH  (línea B)'!$A$8:$N$1615,5,FALSE)</f>
        <v>En sitio (instalaciones del contratista)</v>
      </c>
      <c r="G285" s="133" t="str">
        <f>VLOOKUP(TRIM(E285),'3. Servicios TH  (línea B)'!$A$7:$N$1615,6,FALSE)</f>
        <v>General</v>
      </c>
      <c r="H285" s="128">
        <v>1</v>
      </c>
      <c r="I285" s="134" t="str">
        <f>VLOOKUP(E285,'3. Servicios TH  (línea B)'!$A$7:$N$1615,8,FALSE)</f>
        <v>Jornada Única</v>
      </c>
      <c r="J285" s="134" t="str">
        <f>VLOOKUP(E285,'3. Servicios TH  (línea B)'!$A$7:$N$1615,7,FALSE)</f>
        <v>Mensual</v>
      </c>
      <c r="K285" s="135">
        <f>(VLOOKUP(E285,'3. Servicios TH  (línea B)'!$A$7:$N$1687,9,FALSE)*H285)</f>
        <v>8397122.5806451607</v>
      </c>
      <c r="L285" s="135">
        <f>(VLOOKUP(E285,'3. Servicios TH  (línea B)'!$A$7:$N$1687,12,FALSE)*H285)</f>
        <v>8251896.7741935486</v>
      </c>
      <c r="M285" s="134">
        <f t="shared" si="3"/>
        <v>16649019.35483871</v>
      </c>
    </row>
    <row r="286" spans="1:13" s="118" customFormat="1" ht="13" x14ac:dyDescent="0.35">
      <c r="A286" s="286"/>
      <c r="B286" s="279"/>
      <c r="C286" s="250"/>
      <c r="D286" s="280"/>
      <c r="E286" s="131" t="s">
        <v>185</v>
      </c>
      <c r="F286" s="132" t="str">
        <f>VLOOKUP(TRIM(E286),'3. Servicios TH  (línea B)'!$A$8:$N$1615,5,FALSE)</f>
        <v xml:space="preserve">En sitio (Instalaciones de la Entidad) </v>
      </c>
      <c r="G286" s="133" t="str">
        <f>VLOOKUP(TRIM(E286),'3. Servicios TH  (línea B)'!$A$7:$N$1615,6,FALSE)</f>
        <v>Grupo No.2</v>
      </c>
      <c r="H286" s="128">
        <v>1</v>
      </c>
      <c r="I286" s="134" t="str">
        <f>VLOOKUP(E286,'3. Servicios TH  (línea B)'!$A$7:$N$1615,8,FALSE)</f>
        <v>Jornada Única</v>
      </c>
      <c r="J286" s="134" t="str">
        <f>VLOOKUP(E286,'3. Servicios TH  (línea B)'!$A$7:$N$1615,7,FALSE)</f>
        <v>Mensual</v>
      </c>
      <c r="K286" s="135">
        <f>(VLOOKUP(E286,'3. Servicios TH  (línea B)'!$A$7:$N$1687,9,FALSE)*H286)</f>
        <v>9266451.6129032262</v>
      </c>
      <c r="L286" s="135">
        <f>(VLOOKUP(E286,'3. Servicios TH  (línea B)'!$A$7:$N$1687,12,FALSE)*H286)</f>
        <v>8910412.9032258056</v>
      </c>
      <c r="M286" s="134">
        <f t="shared" si="3"/>
        <v>18176864.516129032</v>
      </c>
    </row>
    <row r="287" spans="1:13" s="118" customFormat="1" ht="13" x14ac:dyDescent="0.35">
      <c r="A287" s="286"/>
      <c r="B287" s="279"/>
      <c r="C287" s="250"/>
      <c r="D287" s="280"/>
      <c r="E287" s="131" t="s">
        <v>189</v>
      </c>
      <c r="F287" s="132" t="str">
        <f>VLOOKUP(TRIM(E287),'3. Servicios TH  (línea B)'!$A$8:$N$1615,5,FALSE)</f>
        <v>En sitio (instalaciones de la Entidad)</v>
      </c>
      <c r="G287" s="133" t="str">
        <f>VLOOKUP(TRIM(E287),'3. Servicios TH  (línea B)'!$A$7:$N$1615,6,FALSE)</f>
        <v>Grupo No.3</v>
      </c>
      <c r="H287" s="128">
        <v>1</v>
      </c>
      <c r="I287" s="134" t="str">
        <f>VLOOKUP(E287,'3. Servicios TH  (línea B)'!$A$7:$N$1615,8,FALSE)</f>
        <v>Jornada Única</v>
      </c>
      <c r="J287" s="134" t="str">
        <f>VLOOKUP(E287,'3. Servicios TH  (línea B)'!$A$7:$N$1615,7,FALSE)</f>
        <v>Mensual</v>
      </c>
      <c r="K287" s="135">
        <f>(VLOOKUP(E287,'3. Servicios TH  (línea B)'!$A$7:$N$1687,9,FALSE)*H287)</f>
        <v>9266451.6129032262</v>
      </c>
      <c r="L287" s="135">
        <f>(VLOOKUP(E287,'3. Servicios TH  (línea B)'!$A$7:$N$1687,12,FALSE)*H287)</f>
        <v>8910412.9032258056</v>
      </c>
      <c r="M287" s="134"/>
    </row>
    <row r="288" spans="1:13" s="118" customFormat="1" ht="13" x14ac:dyDescent="0.35">
      <c r="A288" s="286"/>
      <c r="B288" s="279"/>
      <c r="C288" s="250"/>
      <c r="D288" s="280"/>
      <c r="E288" s="131" t="s">
        <v>193</v>
      </c>
      <c r="F288" s="132" t="str">
        <f>VLOOKUP(TRIM(E288),'3. Servicios TH  (línea B)'!$A$8:$N$1615,5,FALSE)</f>
        <v xml:space="preserve">En sitio (Instalaciones de la Entidad) </v>
      </c>
      <c r="G288" s="133" t="str">
        <f>VLOOKUP(TRIM(E288),'3. Servicios TH  (línea B)'!$A$7:$N$1615,6,FALSE)</f>
        <v>Grupo No.4</v>
      </c>
      <c r="H288" s="128">
        <v>1</v>
      </c>
      <c r="I288" s="134" t="str">
        <f>VLOOKUP(E288,'3. Servicios TH  (línea B)'!$A$7:$N$1615,8,FALSE)</f>
        <v>Jornada Única</v>
      </c>
      <c r="J288" s="134" t="str">
        <f>VLOOKUP(E288,'3. Servicios TH  (línea B)'!$A$7:$N$1615,7,FALSE)</f>
        <v>Mensual</v>
      </c>
      <c r="K288" s="135">
        <f>(VLOOKUP(E288,'3. Servicios TH  (línea B)'!$A$7:$N$1687,9,FALSE)*H288)</f>
        <v>9221212.9032258056</v>
      </c>
      <c r="L288" s="135">
        <f>(VLOOKUP(E288,'3. Servicios TH  (línea B)'!$A$7:$N$1687,12,FALSE)*H288)</f>
        <v>9061729.0322580636</v>
      </c>
      <c r="M288" s="134"/>
    </row>
    <row r="289" spans="1:13" s="118" customFormat="1" ht="13" x14ac:dyDescent="0.35">
      <c r="A289" s="286"/>
      <c r="B289" s="279"/>
      <c r="C289" s="251"/>
      <c r="D289" s="280"/>
      <c r="E289" s="131" t="s">
        <v>197</v>
      </c>
      <c r="F289" s="132" t="str">
        <f>VLOOKUP(TRIM(E289),'3. Servicios TH  (línea B)'!$A$8:$N$1615,5,FALSE)</f>
        <v>En sitio (instalaciones de la Entidad)</v>
      </c>
      <c r="G289" s="133" t="str">
        <f>VLOOKUP(TRIM(E289),'3. Servicios TH  (línea B)'!$A$7:$N$1615,6,FALSE)</f>
        <v>Grupo No.5</v>
      </c>
      <c r="H289" s="128">
        <v>1</v>
      </c>
      <c r="I289" s="134" t="str">
        <f>VLOOKUP(E289,'3. Servicios TH  (línea B)'!$A$7:$N$1615,8,FALSE)</f>
        <v>Jornada Única</v>
      </c>
      <c r="J289" s="134" t="str">
        <f>VLOOKUP(E289,'3. Servicios TH  (línea B)'!$A$7:$N$1615,7,FALSE)</f>
        <v>Mensual</v>
      </c>
      <c r="K289" s="135">
        <f>(VLOOKUP(E289,'3. Servicios TH  (línea B)'!$A$7:$N$1687,9,FALSE)*H289)</f>
        <v>9809780.6451612897</v>
      </c>
      <c r="L289" s="135">
        <f>(VLOOKUP(E289,'3. Servicios TH  (línea B)'!$A$7:$N$1687,12,FALSE)*H289)</f>
        <v>9640129.0322580636</v>
      </c>
      <c r="M289" s="134">
        <f t="shared" si="3"/>
        <v>19449909.677419353</v>
      </c>
    </row>
    <row r="290" spans="1:13" s="118" customFormat="1" ht="19.5" customHeight="1" x14ac:dyDescent="0.35">
      <c r="A290" s="286"/>
      <c r="B290" s="279" t="s">
        <v>227</v>
      </c>
      <c r="C290" s="249" t="s">
        <v>253</v>
      </c>
      <c r="D290" s="280" t="s">
        <v>60</v>
      </c>
      <c r="E290" s="131" t="s">
        <v>252</v>
      </c>
      <c r="F290" s="132" t="str">
        <f>VLOOKUP(TRIM(E290),'3. Servicios TH  (línea B)'!$A$8:$N$1615,5,FALSE)</f>
        <v xml:space="preserve">En sitio (Instalaciones de la Entidad) </v>
      </c>
      <c r="G290" s="133" t="str">
        <f>VLOOKUP(TRIM(E290),'3. Servicios TH  (línea B)'!$A$7:$N$1615,6,FALSE)</f>
        <v>Grupo No.1</v>
      </c>
      <c r="H290" s="128">
        <v>1</v>
      </c>
      <c r="I290" s="134" t="str">
        <f>VLOOKUP(E290,'3. Servicios TH  (línea B)'!$A$7:$N$1615,8,FALSE)</f>
        <v>Jornada Única</v>
      </c>
      <c r="J290" s="134" t="str">
        <f>VLOOKUP(E290,'3. Servicios TH  (línea B)'!$A$7:$N$1615,7,FALSE)</f>
        <v>Mensual</v>
      </c>
      <c r="K290" s="135">
        <f>(VLOOKUP(E290,'3. Servicios TH  (línea B)'!$A$7:$N$1687,9,FALSE)*H290)</f>
        <v>10320529.032258064</v>
      </c>
      <c r="L290" s="135">
        <f>(VLOOKUP(E290,'3. Servicios TH  (línea B)'!$A$7:$N$1687,12,FALSE)*H290)</f>
        <v>9923974.1935483869</v>
      </c>
      <c r="M290" s="134">
        <f t="shared" si="3"/>
        <v>20244503.225806452</v>
      </c>
    </row>
    <row r="291" spans="1:13" s="118" customFormat="1" ht="19.5" customHeight="1" x14ac:dyDescent="0.35">
      <c r="A291" s="286"/>
      <c r="B291" s="279"/>
      <c r="C291" s="250"/>
      <c r="D291" s="280"/>
      <c r="E291" s="131" t="s">
        <v>257</v>
      </c>
      <c r="F291" s="132" t="str">
        <f>VLOOKUP(TRIM(E291),'3. Servicios TH  (línea B)'!$A$8:$N$1615,5,FALSE)</f>
        <v>En sitio (instalaciones del contratista)</v>
      </c>
      <c r="G291" s="133" t="str">
        <f>VLOOKUP(TRIM(E291),'3. Servicios TH  (línea B)'!$A$7:$N$1615,6,FALSE)</f>
        <v>General</v>
      </c>
      <c r="H291" s="128">
        <v>1</v>
      </c>
      <c r="I291" s="134" t="str">
        <f>VLOOKUP(E291,'3. Servicios TH  (línea B)'!$A$7:$N$1615,8,FALSE)</f>
        <v>Jornada Única</v>
      </c>
      <c r="J291" s="134" t="str">
        <f>VLOOKUP(E291,'3. Servicios TH  (línea B)'!$A$7:$N$1615,7,FALSE)</f>
        <v>Mensual</v>
      </c>
      <c r="K291" s="135">
        <f>(VLOOKUP(E291,'3. Servicios TH  (línea B)'!$A$7:$N$1687,9,FALSE)*H291)</f>
        <v>9222903.2258064505</v>
      </c>
      <c r="L291" s="135">
        <f>(VLOOKUP(E291,'3. Servicios TH  (línea B)'!$A$7:$N$1687,12,FALSE)*H291)</f>
        <v>9063393.5483870972</v>
      </c>
      <c r="M291" s="134">
        <f t="shared" si="3"/>
        <v>18286296.774193548</v>
      </c>
    </row>
    <row r="292" spans="1:13" s="118" customFormat="1" ht="19.5" customHeight="1" x14ac:dyDescent="0.35">
      <c r="A292" s="286"/>
      <c r="B292" s="279"/>
      <c r="C292" s="250"/>
      <c r="D292" s="280"/>
      <c r="E292" s="131" t="s">
        <v>261</v>
      </c>
      <c r="F292" s="132" t="str">
        <f>VLOOKUP(TRIM(E292),'3. Servicios TH  (línea B)'!$A$8:$N$1615,5,FALSE)</f>
        <v xml:space="preserve">En sitio (Instalaciones de la Entidad) </v>
      </c>
      <c r="G292" s="133" t="str">
        <f>VLOOKUP(TRIM(E292),'3. Servicios TH  (línea B)'!$A$7:$N$1615,6,FALSE)</f>
        <v>Grupo No.2</v>
      </c>
      <c r="H292" s="128">
        <v>1</v>
      </c>
      <c r="I292" s="134" t="str">
        <f>VLOOKUP(E292,'3. Servicios TH  (línea B)'!$A$7:$N$1615,8,FALSE)</f>
        <v>Jornada Única</v>
      </c>
      <c r="J292" s="134" t="str">
        <f>VLOOKUP(E292,'3. Servicios TH  (línea B)'!$A$7:$N$1615,7,FALSE)</f>
        <v>Mensual</v>
      </c>
      <c r="K292" s="135">
        <f>(VLOOKUP(E292,'3. Servicios TH  (línea B)'!$A$7:$N$1687,9,FALSE)*H292)</f>
        <v>9074670.9677419346</v>
      </c>
      <c r="L292" s="135">
        <f>(VLOOKUP(E292,'3. Servicios TH  (línea B)'!$A$7:$N$1687,12,FALSE)*H292)</f>
        <v>8917729.0322580636</v>
      </c>
      <c r="M292" s="134">
        <f t="shared" si="3"/>
        <v>17992400</v>
      </c>
    </row>
    <row r="293" spans="1:13" s="118" customFormat="1" ht="19.5" customHeight="1" x14ac:dyDescent="0.35">
      <c r="A293" s="286"/>
      <c r="B293" s="279"/>
      <c r="C293" s="250"/>
      <c r="D293" s="280"/>
      <c r="E293" s="131" t="s">
        <v>265</v>
      </c>
      <c r="F293" s="132" t="str">
        <f>VLOOKUP(TRIM(E293),'3. Servicios TH  (línea B)'!$A$8:$N$1615,5,FALSE)</f>
        <v>En sitio (instalaciones de la Entidad)</v>
      </c>
      <c r="G293" s="133" t="str">
        <f>VLOOKUP(TRIM(E293),'3. Servicios TH  (línea B)'!$A$7:$N$1615,6,FALSE)</f>
        <v>Grupo No.3</v>
      </c>
      <c r="H293" s="128">
        <v>1</v>
      </c>
      <c r="I293" s="134" t="str">
        <f>VLOOKUP(E293,'3. Servicios TH  (línea B)'!$A$7:$N$1615,8,FALSE)</f>
        <v>Jornada Única</v>
      </c>
      <c r="J293" s="134" t="str">
        <f>VLOOKUP(E293,'3. Servicios TH  (línea B)'!$A$7:$N$1615,7,FALSE)</f>
        <v>Mensual</v>
      </c>
      <c r="K293" s="135">
        <f>(VLOOKUP(E293,'3. Servicios TH  (línea B)'!$A$7:$N$1687,9,FALSE)*H293)</f>
        <v>9653909.6774193551</v>
      </c>
      <c r="L293" s="135">
        <f>(VLOOKUP(E293,'3. Servicios TH  (línea B)'!$A$7:$N$1687,12,FALSE)*H293)</f>
        <v>9486941.935483871</v>
      </c>
      <c r="M293" s="134"/>
    </row>
    <row r="294" spans="1:13" s="118" customFormat="1" ht="19.5" customHeight="1" x14ac:dyDescent="0.35">
      <c r="A294" s="286"/>
      <c r="B294" s="279"/>
      <c r="C294" s="250"/>
      <c r="D294" s="280"/>
      <c r="E294" s="131" t="s">
        <v>269</v>
      </c>
      <c r="F294" s="132" t="str">
        <f>VLOOKUP(TRIM(E294),'3. Servicios TH  (línea B)'!$A$8:$N$1615,5,FALSE)</f>
        <v xml:space="preserve">En sitio (Instalaciones de la Entidad) </v>
      </c>
      <c r="G294" s="133" t="str">
        <f>VLOOKUP(TRIM(E294),'3. Servicios TH  (línea B)'!$A$7:$N$1615,6,FALSE)</f>
        <v>Grupo No.4</v>
      </c>
      <c r="H294" s="128">
        <v>1</v>
      </c>
      <c r="I294" s="134" t="str">
        <f>VLOOKUP(E294,'3. Servicios TH  (línea B)'!$A$7:$N$1615,8,FALSE)</f>
        <v>Jornada Única</v>
      </c>
      <c r="J294" s="134" t="str">
        <f>VLOOKUP(E294,'3. Servicios TH  (línea B)'!$A$7:$N$1615,7,FALSE)</f>
        <v>Mensual</v>
      </c>
      <c r="K294" s="135">
        <f>(VLOOKUP(E294,'3. Servicios TH  (línea B)'!$A$7:$N$1687,9,FALSE)*H294)</f>
        <v>10270129.032258064</v>
      </c>
      <c r="L294" s="135">
        <f>(VLOOKUP(E294,'3. Servicios TH  (línea B)'!$A$7:$N$1687,12,FALSE)*H294)</f>
        <v>10092503.22580645</v>
      </c>
      <c r="M294" s="134"/>
    </row>
    <row r="295" spans="1:13" s="118" customFormat="1" ht="19.5" customHeight="1" x14ac:dyDescent="0.35">
      <c r="A295" s="286"/>
      <c r="B295" s="279"/>
      <c r="C295" s="251"/>
      <c r="D295" s="280"/>
      <c r="E295" s="131" t="s">
        <v>273</v>
      </c>
      <c r="F295" s="132" t="str">
        <f>VLOOKUP(TRIM(E295),'3. Servicios TH  (línea B)'!$A$8:$N$1615,5,FALSE)</f>
        <v>En sitio (instalaciones de la Entidad)</v>
      </c>
      <c r="G295" s="133" t="str">
        <f>VLOOKUP(TRIM(E295),'3. Servicios TH  (línea B)'!$A$7:$N$1615,6,FALSE)</f>
        <v>Grupo No.5</v>
      </c>
      <c r="H295" s="128">
        <v>1</v>
      </c>
      <c r="I295" s="134" t="str">
        <f>VLOOKUP(E295,'3. Servicios TH  (línea B)'!$A$7:$N$1615,8,FALSE)</f>
        <v>Jornada Única</v>
      </c>
      <c r="J295" s="134" t="str">
        <f>VLOOKUP(E295,'3. Servicios TH  (línea B)'!$A$7:$N$1615,7,FALSE)</f>
        <v>Mensual</v>
      </c>
      <c r="K295" s="135">
        <f>(VLOOKUP(E295,'3. Servicios TH  (línea B)'!$A$7:$N$1687,9,FALSE)*H295)</f>
        <v>10925664.516129032</v>
      </c>
      <c r="L295" s="135">
        <f>(VLOOKUP(E295,'3. Servicios TH  (línea B)'!$A$7:$N$1687,12,FALSE)*H295)</f>
        <v>10736696.774193548</v>
      </c>
      <c r="M295" s="134">
        <f t="shared" si="3"/>
        <v>21662361.290322579</v>
      </c>
    </row>
    <row r="296" spans="1:13" s="118" customFormat="1" ht="13" x14ac:dyDescent="0.35">
      <c r="A296" s="286"/>
      <c r="B296" s="279"/>
      <c r="C296" s="249" t="s">
        <v>328</v>
      </c>
      <c r="D296" s="280" t="s">
        <v>60</v>
      </c>
      <c r="E296" s="131" t="s">
        <v>327</v>
      </c>
      <c r="F296" s="132" t="str">
        <f>VLOOKUP(TRIM(E296),'3. Servicios TH  (línea B)'!$A$8:$N$1615,5,FALSE)</f>
        <v xml:space="preserve">En sitio (Instalaciones de la Entidad) </v>
      </c>
      <c r="G296" s="133" t="str">
        <f>VLOOKUP(TRIM(E296),'3. Servicios TH  (línea B)'!$A$7:$N$1615,6,FALSE)</f>
        <v>Grupo No.1</v>
      </c>
      <c r="H296" s="128">
        <v>1</v>
      </c>
      <c r="I296" s="134" t="str">
        <f>VLOOKUP(E296,'3. Servicios TH  (línea B)'!$A$7:$N$1615,8,FALSE)</f>
        <v>Jornada Única</v>
      </c>
      <c r="J296" s="134" t="str">
        <f>VLOOKUP(E296,'3. Servicios TH  (línea B)'!$A$7:$N$1615,7,FALSE)</f>
        <v>Mensual</v>
      </c>
      <c r="K296" s="135">
        <f>(VLOOKUP(E296,'3. Servicios TH  (línea B)'!$A$7:$N$1687,9,FALSE)*H296)</f>
        <v>10320529.032258064</v>
      </c>
      <c r="L296" s="135">
        <f>(VLOOKUP(E296,'3. Servicios TH  (línea B)'!$A$7:$N$1687,12,FALSE)*H296)</f>
        <v>9923974.1935483869</v>
      </c>
      <c r="M296" s="134">
        <f t="shared" si="3"/>
        <v>20244503.225806452</v>
      </c>
    </row>
    <row r="297" spans="1:13" s="118" customFormat="1" ht="13" x14ac:dyDescent="0.35">
      <c r="A297" s="286"/>
      <c r="B297" s="279"/>
      <c r="C297" s="250"/>
      <c r="D297" s="280"/>
      <c r="E297" s="131" t="s">
        <v>332</v>
      </c>
      <c r="F297" s="132" t="str">
        <f>VLOOKUP(TRIM(E297),'3. Servicios TH  (línea B)'!$A$8:$N$1615,5,FALSE)</f>
        <v>En sitio (instalaciones del contratista)</v>
      </c>
      <c r="G297" s="133" t="str">
        <f>VLOOKUP(TRIM(E297),'3. Servicios TH  (línea B)'!$A$7:$N$1615,6,FALSE)</f>
        <v>General</v>
      </c>
      <c r="H297" s="128">
        <v>1</v>
      </c>
      <c r="I297" s="134" t="str">
        <f>VLOOKUP(E297,'3. Servicios TH  (línea B)'!$A$7:$N$1615,8,FALSE)</f>
        <v>Jornada Única</v>
      </c>
      <c r="J297" s="134" t="str">
        <f>VLOOKUP(E297,'3. Servicios TH  (línea B)'!$A$7:$N$1615,7,FALSE)</f>
        <v>Mensual</v>
      </c>
      <c r="K297" s="135">
        <f>(VLOOKUP(E297,'3. Servicios TH  (línea B)'!$A$7:$N$1687,9,FALSE)*H297)</f>
        <v>10320529.032258064</v>
      </c>
      <c r="L297" s="135">
        <f>(VLOOKUP(E297,'3. Servicios TH  (línea B)'!$A$7:$N$1687,12,FALSE)*H297)</f>
        <v>9923974.1935483869</v>
      </c>
      <c r="M297" s="134">
        <f t="shared" si="3"/>
        <v>20244503.225806452</v>
      </c>
    </row>
    <row r="298" spans="1:13" s="118" customFormat="1" ht="13" x14ac:dyDescent="0.35">
      <c r="A298" s="286"/>
      <c r="B298" s="279"/>
      <c r="C298" s="250"/>
      <c r="D298" s="280"/>
      <c r="E298" s="131" t="s">
        <v>336</v>
      </c>
      <c r="F298" s="132" t="str">
        <f>VLOOKUP(TRIM(E298),'3. Servicios TH  (línea B)'!$A$8:$N$1615,5,FALSE)</f>
        <v xml:space="preserve">En sitio (Instalaciones de la Entidad) </v>
      </c>
      <c r="G298" s="133" t="str">
        <f>VLOOKUP(TRIM(E298),'3. Servicios TH  (línea B)'!$A$7:$N$1615,6,FALSE)</f>
        <v>Grupo No.2</v>
      </c>
      <c r="H298" s="128">
        <v>1</v>
      </c>
      <c r="I298" s="134" t="str">
        <f>VLOOKUP(E298,'3. Servicios TH  (línea B)'!$A$7:$N$1615,8,FALSE)</f>
        <v>Jornada Única</v>
      </c>
      <c r="J298" s="134" t="str">
        <f>VLOOKUP(E298,'3. Servicios TH  (línea B)'!$A$7:$N$1615,7,FALSE)</f>
        <v>Mensual</v>
      </c>
      <c r="K298" s="135">
        <f>(VLOOKUP(E298,'3. Servicios TH  (línea B)'!$A$7:$N$1687,9,FALSE)*H298)</f>
        <v>9074670.9677419346</v>
      </c>
      <c r="L298" s="135">
        <f>(VLOOKUP(E298,'3. Servicios TH  (línea B)'!$A$7:$N$1687,12,FALSE)*H298)</f>
        <v>8917729.0322580636</v>
      </c>
      <c r="M298" s="134">
        <f t="shared" si="3"/>
        <v>17992400</v>
      </c>
    </row>
    <row r="299" spans="1:13" s="118" customFormat="1" ht="13" x14ac:dyDescent="0.35">
      <c r="A299" s="286"/>
      <c r="B299" s="279"/>
      <c r="C299" s="250"/>
      <c r="D299" s="280"/>
      <c r="E299" s="131" t="s">
        <v>340</v>
      </c>
      <c r="F299" s="132" t="str">
        <f>VLOOKUP(TRIM(E299),'3. Servicios TH  (línea B)'!$A$8:$N$1615,5,FALSE)</f>
        <v>En sitio (instalaciones de la Entidad)</v>
      </c>
      <c r="G299" s="133" t="str">
        <f>VLOOKUP(TRIM(E299),'3. Servicios TH  (línea B)'!$A$7:$N$1615,6,FALSE)</f>
        <v>Grupo No.3</v>
      </c>
      <c r="H299" s="128">
        <v>1</v>
      </c>
      <c r="I299" s="134" t="str">
        <f>VLOOKUP(E299,'3. Servicios TH  (línea B)'!$A$7:$N$1615,8,FALSE)</f>
        <v>Jornada Única</v>
      </c>
      <c r="J299" s="134" t="str">
        <f>VLOOKUP(E299,'3. Servicios TH  (línea B)'!$A$7:$N$1615,7,FALSE)</f>
        <v>Mensual</v>
      </c>
      <c r="K299" s="135">
        <f>(VLOOKUP(E299,'3. Servicios TH  (línea B)'!$A$7:$N$1687,9,FALSE)*H299)</f>
        <v>9653922.5806451607</v>
      </c>
      <c r="L299" s="135">
        <f>(VLOOKUP(E299,'3. Servicios TH  (línea B)'!$A$7:$N$1687,12,FALSE)*H299)</f>
        <v>9486954.8387096766</v>
      </c>
      <c r="M299" s="134"/>
    </row>
    <row r="300" spans="1:13" s="118" customFormat="1" ht="13" x14ac:dyDescent="0.35">
      <c r="A300" s="286"/>
      <c r="B300" s="279"/>
      <c r="C300" s="250"/>
      <c r="D300" s="280"/>
      <c r="E300" s="131" t="s">
        <v>344</v>
      </c>
      <c r="F300" s="132" t="str">
        <f>VLOOKUP(TRIM(E300),'3. Servicios TH  (línea B)'!$A$8:$N$1615,5,FALSE)</f>
        <v xml:space="preserve">En sitio (Instalaciones de la Entidad) </v>
      </c>
      <c r="G300" s="133" t="str">
        <f>VLOOKUP(TRIM(E300),'3. Servicios TH  (línea B)'!$A$7:$N$1615,6,FALSE)</f>
        <v>Grupo No.4</v>
      </c>
      <c r="H300" s="128">
        <v>1</v>
      </c>
      <c r="I300" s="134" t="str">
        <f>VLOOKUP(E300,'3. Servicios TH  (línea B)'!$A$7:$N$1615,8,FALSE)</f>
        <v>Jornada Única</v>
      </c>
      <c r="J300" s="134" t="str">
        <f>VLOOKUP(E300,'3. Servicios TH  (línea B)'!$A$7:$N$1615,7,FALSE)</f>
        <v>Mensual</v>
      </c>
      <c r="K300" s="135">
        <f>(VLOOKUP(E300,'3. Servicios TH  (línea B)'!$A$7:$N$1687,9,FALSE)*H300)</f>
        <v>10270116.129032258</v>
      </c>
      <c r="L300" s="135">
        <f>(VLOOKUP(E300,'3. Servicios TH  (línea B)'!$A$7:$N$1687,12,FALSE)*H300)</f>
        <v>10092490.322580645</v>
      </c>
      <c r="M300" s="134"/>
    </row>
    <row r="301" spans="1:13" s="118" customFormat="1" ht="13" x14ac:dyDescent="0.35">
      <c r="A301" s="286"/>
      <c r="B301" s="279"/>
      <c r="C301" s="251"/>
      <c r="D301" s="280"/>
      <c r="E301" s="131" t="s">
        <v>348</v>
      </c>
      <c r="F301" s="132" t="str">
        <f>VLOOKUP(TRIM(E301),'3. Servicios TH  (línea B)'!$A$8:$N$1615,5,FALSE)</f>
        <v>En sitio (instalaciones de la Entidad)</v>
      </c>
      <c r="G301" s="133" t="str">
        <f>VLOOKUP(TRIM(E301),'3. Servicios TH  (línea B)'!$A$7:$N$1615,6,FALSE)</f>
        <v>Grupo No.5</v>
      </c>
      <c r="H301" s="128">
        <v>1</v>
      </c>
      <c r="I301" s="134" t="str">
        <f>VLOOKUP(E301,'3. Servicios TH  (línea B)'!$A$7:$N$1615,8,FALSE)</f>
        <v>Jornada Única</v>
      </c>
      <c r="J301" s="134" t="str">
        <f>VLOOKUP(E301,'3. Servicios TH  (línea B)'!$A$7:$N$1615,7,FALSE)</f>
        <v>Mensual</v>
      </c>
      <c r="K301" s="135">
        <f>(VLOOKUP(E301,'3. Servicios TH  (línea B)'!$A$7:$N$1687,9,FALSE)*H301)</f>
        <v>10925638.709677419</v>
      </c>
      <c r="L301" s="135">
        <f>(VLOOKUP(E301,'3. Servicios TH  (línea B)'!$A$7:$N$1687,12,FALSE)*H301)</f>
        <v>10736670.967741935</v>
      </c>
      <c r="M301" s="134">
        <f t="shared" si="3"/>
        <v>21662309.677419353</v>
      </c>
    </row>
    <row r="302" spans="1:13" s="118" customFormat="1" ht="13" x14ac:dyDescent="0.35">
      <c r="A302" s="286"/>
      <c r="B302" s="279"/>
      <c r="C302" s="249" t="s">
        <v>303</v>
      </c>
      <c r="D302" s="280" t="s">
        <v>60</v>
      </c>
      <c r="E302" s="131" t="s">
        <v>302</v>
      </c>
      <c r="F302" s="132" t="str">
        <f>VLOOKUP(TRIM(E302),'3. Servicios TH  (línea B)'!$A$8:$N$1615,5,FALSE)</f>
        <v xml:space="preserve">En sitio (Instalaciones de la Entidad) </v>
      </c>
      <c r="G302" s="133" t="str">
        <f>VLOOKUP(TRIM(E302),'3. Servicios TH  (línea B)'!$A$7:$N$1615,6,FALSE)</f>
        <v>Grupo No.1</v>
      </c>
      <c r="H302" s="128">
        <v>1</v>
      </c>
      <c r="I302" s="134" t="str">
        <f>VLOOKUP(E302,'3. Servicios TH  (línea B)'!$A$7:$N$1615,8,FALSE)</f>
        <v>Jornada Única</v>
      </c>
      <c r="J302" s="134" t="str">
        <f>VLOOKUP(E302,'3. Servicios TH  (línea B)'!$A$7:$N$1615,7,FALSE)</f>
        <v>Mensual</v>
      </c>
      <c r="K302" s="135">
        <f>(VLOOKUP(E302,'3. Servicios TH  (línea B)'!$A$7:$N$1687,9,FALSE)*H302)</f>
        <v>10320529.032258064</v>
      </c>
      <c r="L302" s="135">
        <f>(VLOOKUP(E302,'3. Servicios TH  (línea B)'!$A$7:$N$1687,12,FALSE)*H302)</f>
        <v>9923974.1935483869</v>
      </c>
      <c r="M302" s="134">
        <f t="shared" si="3"/>
        <v>20244503.225806452</v>
      </c>
    </row>
    <row r="303" spans="1:13" s="118" customFormat="1" ht="13" x14ac:dyDescent="0.35">
      <c r="A303" s="286"/>
      <c r="B303" s="279"/>
      <c r="C303" s="250"/>
      <c r="D303" s="280"/>
      <c r="E303" s="131" t="s">
        <v>307</v>
      </c>
      <c r="F303" s="132" t="str">
        <f>VLOOKUP(TRIM(E303),'3. Servicios TH  (línea B)'!$A$8:$N$1615,5,FALSE)</f>
        <v>En sitio (instalaciones del contratista)</v>
      </c>
      <c r="G303" s="133" t="str">
        <f>VLOOKUP(TRIM(E303),'3. Servicios TH  (línea B)'!$A$7:$N$1615,6,FALSE)</f>
        <v>General</v>
      </c>
      <c r="H303" s="128">
        <v>1</v>
      </c>
      <c r="I303" s="134" t="str">
        <f>VLOOKUP(E303,'3. Servicios TH  (línea B)'!$A$7:$N$1615,8,FALSE)</f>
        <v>Jornada Única</v>
      </c>
      <c r="J303" s="134" t="str">
        <f>VLOOKUP(E303,'3. Servicios TH  (línea B)'!$A$7:$N$1615,7,FALSE)</f>
        <v>Mensual</v>
      </c>
      <c r="K303" s="135">
        <f>(VLOOKUP(E303,'3. Servicios TH  (línea B)'!$A$7:$N$1687,9,FALSE)*H303)</f>
        <v>9222903.2258064505</v>
      </c>
      <c r="L303" s="135">
        <f>(VLOOKUP(E303,'3. Servicios TH  (línea B)'!$A$7:$N$1687,12,FALSE)*H303)</f>
        <v>9063393.5483870972</v>
      </c>
      <c r="M303" s="134">
        <f t="shared" si="3"/>
        <v>18286296.774193548</v>
      </c>
    </row>
    <row r="304" spans="1:13" s="118" customFormat="1" ht="13" x14ac:dyDescent="0.35">
      <c r="A304" s="286"/>
      <c r="B304" s="279"/>
      <c r="C304" s="250"/>
      <c r="D304" s="280"/>
      <c r="E304" s="131" t="s">
        <v>311</v>
      </c>
      <c r="F304" s="132" t="str">
        <f>VLOOKUP(TRIM(E304),'3. Servicios TH  (línea B)'!$A$8:$N$1615,5,FALSE)</f>
        <v xml:space="preserve">En sitio (Instalaciones de la Entidad) </v>
      </c>
      <c r="G304" s="133" t="str">
        <f>VLOOKUP(TRIM(E304),'3. Servicios TH  (línea B)'!$A$7:$N$1615,6,FALSE)</f>
        <v>Grupo No.2</v>
      </c>
      <c r="H304" s="128">
        <v>1</v>
      </c>
      <c r="I304" s="134" t="str">
        <f>VLOOKUP(E304,'3. Servicios TH  (línea B)'!$A$7:$N$1615,8,FALSE)</f>
        <v>Jornada Única</v>
      </c>
      <c r="J304" s="134" t="str">
        <f>VLOOKUP(E304,'3. Servicios TH  (línea B)'!$A$7:$N$1615,7,FALSE)</f>
        <v>Mensual</v>
      </c>
      <c r="K304" s="135">
        <f>(VLOOKUP(E304,'3. Servicios TH  (línea B)'!$A$7:$N$1687,9,FALSE)*H304)</f>
        <v>9074670.9677419346</v>
      </c>
      <c r="L304" s="135">
        <f>(VLOOKUP(E304,'3. Servicios TH  (línea B)'!$A$7:$N$1687,12,FALSE)*H304)</f>
        <v>8917729.0322580636</v>
      </c>
      <c r="M304" s="134">
        <f t="shared" si="3"/>
        <v>17992400</v>
      </c>
    </row>
    <row r="305" spans="1:13" s="118" customFormat="1" ht="13" x14ac:dyDescent="0.35">
      <c r="A305" s="286"/>
      <c r="B305" s="279"/>
      <c r="C305" s="250"/>
      <c r="D305" s="280"/>
      <c r="E305" s="131" t="s">
        <v>315</v>
      </c>
      <c r="F305" s="132" t="str">
        <f>VLOOKUP(TRIM(E305),'3. Servicios TH  (línea B)'!$A$8:$N$1615,5,FALSE)</f>
        <v>En sitio (instalaciones de la Entidad)</v>
      </c>
      <c r="G305" s="133" t="str">
        <f>VLOOKUP(TRIM(E305),'3. Servicios TH  (línea B)'!$A$7:$N$1615,6,FALSE)</f>
        <v>Grupo No.3</v>
      </c>
      <c r="H305" s="128">
        <v>1</v>
      </c>
      <c r="I305" s="134" t="str">
        <f>VLOOKUP(E305,'3. Servicios TH  (línea B)'!$A$7:$N$1615,8,FALSE)</f>
        <v>Jornada Única</v>
      </c>
      <c r="J305" s="134" t="str">
        <f>VLOOKUP(E305,'3. Servicios TH  (línea B)'!$A$7:$N$1615,7,FALSE)</f>
        <v>Mensual</v>
      </c>
      <c r="K305" s="135">
        <f>(VLOOKUP(E305,'3. Servicios TH  (línea B)'!$A$7:$N$1687,9,FALSE)*H305)</f>
        <v>9653909.6774193551</v>
      </c>
      <c r="L305" s="135">
        <f>(VLOOKUP(E305,'3. Servicios TH  (línea B)'!$A$7:$N$1687,12,FALSE)*H305)</f>
        <v>9486941.935483871</v>
      </c>
      <c r="M305" s="134"/>
    </row>
    <row r="306" spans="1:13" s="118" customFormat="1" ht="13" x14ac:dyDescent="0.35">
      <c r="A306" s="286"/>
      <c r="B306" s="279"/>
      <c r="C306" s="250"/>
      <c r="D306" s="280"/>
      <c r="E306" s="131" t="s">
        <v>319</v>
      </c>
      <c r="F306" s="132" t="str">
        <f>VLOOKUP(TRIM(E306),'3. Servicios TH  (línea B)'!$A$8:$N$1615,5,FALSE)</f>
        <v xml:space="preserve">En sitio (Instalaciones de la Entidad) </v>
      </c>
      <c r="G306" s="133" t="str">
        <f>VLOOKUP(TRIM(E306),'3. Servicios TH  (línea B)'!$A$7:$N$1615,6,FALSE)</f>
        <v>Grupo No.4</v>
      </c>
      <c r="H306" s="128">
        <v>1</v>
      </c>
      <c r="I306" s="134" t="str">
        <f>VLOOKUP(E306,'3. Servicios TH  (línea B)'!$A$7:$N$1615,8,FALSE)</f>
        <v>Jornada Única</v>
      </c>
      <c r="J306" s="134" t="str">
        <f>VLOOKUP(E306,'3. Servicios TH  (línea B)'!$A$7:$N$1615,7,FALSE)</f>
        <v>Mensual</v>
      </c>
      <c r="K306" s="135">
        <f>(VLOOKUP(E306,'3. Servicios TH  (línea B)'!$A$7:$N$1687,9,FALSE)*H306)</f>
        <v>10270129.032258064</v>
      </c>
      <c r="L306" s="135">
        <f>(VLOOKUP(E306,'3. Servicios TH  (línea B)'!$A$7:$N$1687,12,FALSE)*H306)</f>
        <v>10092503.22580645</v>
      </c>
      <c r="M306" s="134"/>
    </row>
    <row r="307" spans="1:13" s="118" customFormat="1" ht="13" x14ac:dyDescent="0.35">
      <c r="A307" s="286"/>
      <c r="B307" s="279"/>
      <c r="C307" s="251"/>
      <c r="D307" s="280"/>
      <c r="E307" s="131" t="s">
        <v>323</v>
      </c>
      <c r="F307" s="132" t="str">
        <f>VLOOKUP(TRIM(E307),'3. Servicios TH  (línea B)'!$A$8:$N$1615,5,FALSE)</f>
        <v>En sitio (instalaciones de la Entidad)</v>
      </c>
      <c r="G307" s="133" t="str">
        <f>VLOOKUP(TRIM(E307),'3. Servicios TH  (línea B)'!$A$7:$N$1615,6,FALSE)</f>
        <v>Grupo No.5</v>
      </c>
      <c r="H307" s="128">
        <v>1</v>
      </c>
      <c r="I307" s="134" t="str">
        <f>VLOOKUP(E307,'3. Servicios TH  (línea B)'!$A$7:$N$1615,8,FALSE)</f>
        <v>Jornada Única</v>
      </c>
      <c r="J307" s="134" t="str">
        <f>VLOOKUP(E307,'3. Servicios TH  (línea B)'!$A$7:$N$1615,7,FALSE)</f>
        <v>Mensual</v>
      </c>
      <c r="K307" s="135">
        <f>(VLOOKUP(E307,'3. Servicios TH  (línea B)'!$A$7:$N$1687,9,FALSE)*H307)</f>
        <v>10925664.516129032</v>
      </c>
      <c r="L307" s="135">
        <f>(VLOOKUP(E307,'3. Servicios TH  (línea B)'!$A$7:$N$1687,12,FALSE)*H307)</f>
        <v>10736696.774193548</v>
      </c>
      <c r="M307" s="134">
        <f t="shared" si="3"/>
        <v>21662361.290322579</v>
      </c>
    </row>
    <row r="308" spans="1:13" s="118" customFormat="1" ht="13" x14ac:dyDescent="0.35">
      <c r="A308" s="286"/>
      <c r="B308" s="279"/>
      <c r="C308" s="249" t="s">
        <v>278</v>
      </c>
      <c r="D308" s="280" t="s">
        <v>60</v>
      </c>
      <c r="E308" s="131" t="s">
        <v>277</v>
      </c>
      <c r="F308" s="132" t="str">
        <f>VLOOKUP(TRIM(E308),'3. Servicios TH  (línea B)'!$A$8:$N$1615,5,FALSE)</f>
        <v xml:space="preserve">En sitio (Instalaciones de la Entidad) </v>
      </c>
      <c r="G308" s="133" t="str">
        <f>VLOOKUP(TRIM(E308),'3. Servicios TH  (línea B)'!$A$7:$N$1615,6,FALSE)</f>
        <v>Grupo No.1</v>
      </c>
      <c r="H308" s="128">
        <v>1</v>
      </c>
      <c r="I308" s="134" t="str">
        <f>VLOOKUP(E308,'3. Servicios TH  (línea B)'!$A$7:$N$1615,8,FALSE)</f>
        <v>Jornada Única</v>
      </c>
      <c r="J308" s="134" t="str">
        <f>VLOOKUP(E308,'3. Servicios TH  (línea B)'!$A$7:$N$1615,7,FALSE)</f>
        <v>Mensual</v>
      </c>
      <c r="K308" s="135">
        <f>(VLOOKUP(E308,'3. Servicios TH  (línea B)'!$A$7:$N$1687,9,FALSE)*H308)</f>
        <v>10320529.032258064</v>
      </c>
      <c r="L308" s="135">
        <f>(VLOOKUP(E308,'3. Servicios TH  (línea B)'!$A$7:$N$1687,12,FALSE)*H308)</f>
        <v>9923974.1935483869</v>
      </c>
      <c r="M308" s="134">
        <f t="shared" si="3"/>
        <v>20244503.225806452</v>
      </c>
    </row>
    <row r="309" spans="1:13" s="118" customFormat="1" ht="13" x14ac:dyDescent="0.35">
      <c r="A309" s="286"/>
      <c r="B309" s="279"/>
      <c r="C309" s="250"/>
      <c r="D309" s="280"/>
      <c r="E309" s="131" t="s">
        <v>282</v>
      </c>
      <c r="F309" s="132" t="str">
        <f>VLOOKUP(TRIM(E309),'3. Servicios TH  (línea B)'!$A$8:$N$1615,5,FALSE)</f>
        <v>En sitio (instalaciones del contratista)</v>
      </c>
      <c r="G309" s="133" t="str">
        <f>VLOOKUP(TRIM(E309),'3. Servicios TH  (línea B)'!$A$7:$N$1615,6,FALSE)</f>
        <v>General</v>
      </c>
      <c r="H309" s="128">
        <v>1</v>
      </c>
      <c r="I309" s="134" t="str">
        <f>VLOOKUP(E309,'3. Servicios TH  (línea B)'!$A$7:$N$1615,8,FALSE)</f>
        <v>Jornada Única</v>
      </c>
      <c r="J309" s="134" t="str">
        <f>VLOOKUP(E309,'3. Servicios TH  (línea B)'!$A$7:$N$1615,7,FALSE)</f>
        <v>Mensual</v>
      </c>
      <c r="K309" s="135">
        <f>(VLOOKUP(E309,'3. Servicios TH  (línea B)'!$A$7:$N$1687,9,FALSE)*H309)</f>
        <v>9222903.2258064505</v>
      </c>
      <c r="L309" s="135">
        <f>(VLOOKUP(E309,'3. Servicios TH  (línea B)'!$A$7:$N$1687,12,FALSE)*H309)</f>
        <v>9063393.5483870972</v>
      </c>
      <c r="M309" s="134">
        <f t="shared" ref="M309:M398" si="4">SUM(K309:L309)</f>
        <v>18286296.774193548</v>
      </c>
    </row>
    <row r="310" spans="1:13" s="118" customFormat="1" ht="13" x14ac:dyDescent="0.35">
      <c r="A310" s="286"/>
      <c r="B310" s="279"/>
      <c r="C310" s="250"/>
      <c r="D310" s="280"/>
      <c r="E310" s="131" t="s">
        <v>286</v>
      </c>
      <c r="F310" s="132" t="str">
        <f>VLOOKUP(TRIM(E310),'3. Servicios TH  (línea B)'!$A$8:$N$1615,5,FALSE)</f>
        <v xml:space="preserve">En sitio (Instalaciones de la Entidad) </v>
      </c>
      <c r="G310" s="133" t="str">
        <f>VLOOKUP(TRIM(E310),'3. Servicios TH  (línea B)'!$A$7:$N$1615,6,FALSE)</f>
        <v>Grupo No.2</v>
      </c>
      <c r="H310" s="128">
        <v>1</v>
      </c>
      <c r="I310" s="134" t="str">
        <f>VLOOKUP(E310,'3. Servicios TH  (línea B)'!$A$7:$N$1615,8,FALSE)</f>
        <v>Jornada Única</v>
      </c>
      <c r="J310" s="134" t="str">
        <f>VLOOKUP(E310,'3. Servicios TH  (línea B)'!$A$7:$N$1615,7,FALSE)</f>
        <v>Mensual</v>
      </c>
      <c r="K310" s="135">
        <f>(VLOOKUP(E310,'3. Servicios TH  (línea B)'!$A$7:$N$1687,9,FALSE)*H310)</f>
        <v>9074670.9677419346</v>
      </c>
      <c r="L310" s="135">
        <f>(VLOOKUP(E310,'3. Servicios TH  (línea B)'!$A$7:$N$1687,12,FALSE)*H310)</f>
        <v>8917729.0322580636</v>
      </c>
      <c r="M310" s="134">
        <f t="shared" si="4"/>
        <v>17992400</v>
      </c>
    </row>
    <row r="311" spans="1:13" s="118" customFormat="1" ht="13" x14ac:dyDescent="0.35">
      <c r="A311" s="286"/>
      <c r="B311" s="279"/>
      <c r="C311" s="250"/>
      <c r="D311" s="280"/>
      <c r="E311" s="131" t="s">
        <v>290</v>
      </c>
      <c r="F311" s="132" t="str">
        <f>VLOOKUP(TRIM(E311),'3. Servicios TH  (línea B)'!$A$8:$N$1615,5,FALSE)</f>
        <v>En sitio (instalaciones de la Entidad)</v>
      </c>
      <c r="G311" s="133" t="str">
        <f>VLOOKUP(TRIM(E311),'3. Servicios TH  (línea B)'!$A$7:$N$1615,6,FALSE)</f>
        <v>Grupo No.3</v>
      </c>
      <c r="H311" s="128">
        <v>1</v>
      </c>
      <c r="I311" s="134" t="str">
        <f>VLOOKUP(E311,'3. Servicios TH  (línea B)'!$A$7:$N$1615,8,FALSE)</f>
        <v>Jornada Única</v>
      </c>
      <c r="J311" s="134" t="str">
        <f>VLOOKUP(E311,'3. Servicios TH  (línea B)'!$A$7:$N$1615,7,FALSE)</f>
        <v>Mensual</v>
      </c>
      <c r="K311" s="135">
        <f>(VLOOKUP(E311,'3. Servicios TH  (línea B)'!$A$7:$N$1687,9,FALSE)*H311)</f>
        <v>9653909.6774193551</v>
      </c>
      <c r="L311" s="135">
        <f>(VLOOKUP(E311,'3. Servicios TH  (línea B)'!$A$7:$N$1687,12,FALSE)*H311)</f>
        <v>9486941.935483871</v>
      </c>
      <c r="M311" s="134"/>
    </row>
    <row r="312" spans="1:13" s="118" customFormat="1" ht="13" x14ac:dyDescent="0.35">
      <c r="A312" s="286"/>
      <c r="B312" s="279"/>
      <c r="C312" s="250"/>
      <c r="D312" s="280"/>
      <c r="E312" s="131" t="s">
        <v>294</v>
      </c>
      <c r="F312" s="132" t="str">
        <f>VLOOKUP(TRIM(E312),'3. Servicios TH  (línea B)'!$A$8:$N$1615,5,FALSE)</f>
        <v xml:space="preserve">En sitio (Instalaciones de la Entidad) </v>
      </c>
      <c r="G312" s="133" t="str">
        <f>VLOOKUP(TRIM(E312),'3. Servicios TH  (línea B)'!$A$7:$N$1615,6,FALSE)</f>
        <v>Grupo No.4</v>
      </c>
      <c r="H312" s="128">
        <v>1</v>
      </c>
      <c r="I312" s="134" t="str">
        <f>VLOOKUP(E312,'3. Servicios TH  (línea B)'!$A$7:$N$1615,8,FALSE)</f>
        <v>Jornada Única</v>
      </c>
      <c r="J312" s="134" t="str">
        <f>VLOOKUP(E312,'3. Servicios TH  (línea B)'!$A$7:$N$1615,7,FALSE)</f>
        <v>Mensual</v>
      </c>
      <c r="K312" s="135">
        <f>(VLOOKUP(E312,'3. Servicios TH  (línea B)'!$A$7:$N$1687,9,FALSE)*H312)</f>
        <v>10270129.032258064</v>
      </c>
      <c r="L312" s="135">
        <f>(VLOOKUP(E312,'3. Servicios TH  (línea B)'!$A$7:$N$1687,12,FALSE)*H312)</f>
        <v>10092503.22580645</v>
      </c>
      <c r="M312" s="134"/>
    </row>
    <row r="313" spans="1:13" s="118" customFormat="1" ht="13" x14ac:dyDescent="0.35">
      <c r="A313" s="286"/>
      <c r="B313" s="279"/>
      <c r="C313" s="251"/>
      <c r="D313" s="280"/>
      <c r="E313" s="131" t="s">
        <v>298</v>
      </c>
      <c r="F313" s="132" t="str">
        <f>VLOOKUP(TRIM(E313),'3. Servicios TH  (línea B)'!$A$8:$N$1615,5,FALSE)</f>
        <v>En sitio (instalaciones de la Entidad)</v>
      </c>
      <c r="G313" s="133" t="str">
        <f>VLOOKUP(TRIM(E313),'3. Servicios TH  (línea B)'!$A$7:$N$1615,6,FALSE)</f>
        <v>Grupo No.5</v>
      </c>
      <c r="H313" s="128">
        <v>1</v>
      </c>
      <c r="I313" s="134" t="str">
        <f>VLOOKUP(E313,'3. Servicios TH  (línea B)'!$A$7:$N$1615,8,FALSE)</f>
        <v>Jornada Única</v>
      </c>
      <c r="J313" s="134" t="str">
        <f>VLOOKUP(E313,'3. Servicios TH  (línea B)'!$A$7:$N$1615,7,FALSE)</f>
        <v>Mensual</v>
      </c>
      <c r="K313" s="135">
        <f>(VLOOKUP(E313,'3. Servicios TH  (línea B)'!$A$7:$N$1687,9,FALSE)*H313)</f>
        <v>10925664.516129032</v>
      </c>
      <c r="L313" s="135">
        <f>(VLOOKUP(E313,'3. Servicios TH  (línea B)'!$A$7:$N$1687,12,FALSE)*H313)</f>
        <v>10736696.774193548</v>
      </c>
      <c r="M313" s="134">
        <f t="shared" si="4"/>
        <v>21662361.290322579</v>
      </c>
    </row>
    <row r="314" spans="1:13" s="118" customFormat="1" ht="19.5" customHeight="1" x14ac:dyDescent="0.35">
      <c r="A314" s="286"/>
      <c r="B314" s="279" t="s">
        <v>1263</v>
      </c>
      <c r="C314" s="249" t="s">
        <v>1589</v>
      </c>
      <c r="D314" s="280" t="s">
        <v>60</v>
      </c>
      <c r="E314" s="131" t="s">
        <v>1588</v>
      </c>
      <c r="F314" s="132" t="str">
        <f>VLOOKUP(TRIM(E314),'3. Servicios TH  (línea B)'!$A$8:$N$1615,5,FALSE)</f>
        <v xml:space="preserve">En sitio (Instalaciones de la Entidad) </v>
      </c>
      <c r="G314" s="133" t="str">
        <f>VLOOKUP(TRIM(E314),'3. Servicios TH  (línea B)'!$A$7:$N$1615,6,FALSE)</f>
        <v>Grupo No.1</v>
      </c>
      <c r="H314" s="128">
        <v>1</v>
      </c>
      <c r="I314" s="134" t="str">
        <f>VLOOKUP(E314,'3. Servicios TH  (línea B)'!$A$7:$N$1615,8,FALSE)</f>
        <v>Jornada Única</v>
      </c>
      <c r="J314" s="134" t="str">
        <f>VLOOKUP(E314,'3. Servicios TH  (línea B)'!$A$7:$N$1615,7,FALSE)</f>
        <v>Mensual</v>
      </c>
      <c r="K314" s="135">
        <f>(VLOOKUP(E314,'3. Servicios TH  (línea B)'!$A$7:$N$1687,9,FALSE)*H314)</f>
        <v>19181767.741935484</v>
      </c>
      <c r="L314" s="135">
        <f>(VLOOKUP(E314,'3. Servicios TH  (línea B)'!$A$7:$N$1687,12,FALSE)*H314)</f>
        <v>18850000</v>
      </c>
      <c r="M314" s="134">
        <f t="shared" si="4"/>
        <v>38031767.741935484</v>
      </c>
    </row>
    <row r="315" spans="1:13" s="118" customFormat="1" ht="19.5" customHeight="1" x14ac:dyDescent="0.35">
      <c r="A315" s="286"/>
      <c r="B315" s="279"/>
      <c r="C315" s="250"/>
      <c r="D315" s="280"/>
      <c r="E315" s="131" t="s">
        <v>1593</v>
      </c>
      <c r="F315" s="132" t="str">
        <f>VLOOKUP(TRIM(E315),'3. Servicios TH  (línea B)'!$A$8:$N$1615,5,FALSE)</f>
        <v>En sitio (instalaciones del contratista)</v>
      </c>
      <c r="G315" s="133" t="str">
        <f>VLOOKUP(TRIM(E315),'3. Servicios TH  (línea B)'!$A$7:$N$1615,6,FALSE)</f>
        <v>General</v>
      </c>
      <c r="H315" s="128">
        <v>1</v>
      </c>
      <c r="I315" s="134" t="str">
        <f>VLOOKUP(E315,'3. Servicios TH  (línea B)'!$A$7:$N$1615,8,FALSE)</f>
        <v>Jornada Única</v>
      </c>
      <c r="J315" s="134" t="str">
        <f>VLOOKUP(E315,'3. Servicios TH  (línea B)'!$A$7:$N$1615,7,FALSE)</f>
        <v>Mensual</v>
      </c>
      <c r="K315" s="135">
        <f>(VLOOKUP(E315,'3. Servicios TH  (línea B)'!$A$7:$N$1687,9,FALSE)*H315)</f>
        <v>19896361.290322579</v>
      </c>
      <c r="L315" s="135">
        <f>(VLOOKUP(E315,'3. Servicios TH  (línea B)'!$A$7:$N$1687,12,FALSE)*H315)</f>
        <v>19552245.161290321</v>
      </c>
      <c r="M315" s="134">
        <f t="shared" si="4"/>
        <v>39448606.451612905</v>
      </c>
    </row>
    <row r="316" spans="1:13" s="118" customFormat="1" ht="19.5" customHeight="1" x14ac:dyDescent="0.35">
      <c r="A316" s="286"/>
      <c r="B316" s="279"/>
      <c r="C316" s="250"/>
      <c r="D316" s="280"/>
      <c r="E316" s="131" t="s">
        <v>1597</v>
      </c>
      <c r="F316" s="132" t="str">
        <f>VLOOKUP(TRIM(E316),'3. Servicios TH  (línea B)'!$A$8:$N$1615,5,FALSE)</f>
        <v xml:space="preserve">En sitio (Instalaciones de la Entidad) </v>
      </c>
      <c r="G316" s="133" t="str">
        <f>VLOOKUP(TRIM(E316),'3. Servicios TH  (línea B)'!$A$7:$N$1615,6,FALSE)</f>
        <v>Grupo No.2</v>
      </c>
      <c r="H316" s="128">
        <v>1</v>
      </c>
      <c r="I316" s="134" t="str">
        <f>VLOOKUP(E316,'3. Servicios TH  (línea B)'!$A$7:$N$1615,8,FALSE)</f>
        <v>Jornada Única</v>
      </c>
      <c r="J316" s="134" t="str">
        <f>VLOOKUP(E316,'3. Servicios TH  (línea B)'!$A$7:$N$1615,7,FALSE)</f>
        <v>Mensual</v>
      </c>
      <c r="K316" s="135">
        <f>(VLOOKUP(E316,'3. Servicios TH  (línea B)'!$A$7:$N$1687,9,FALSE)*H316)</f>
        <v>20406129.032258064</v>
      </c>
      <c r="L316" s="135">
        <f>(VLOOKUP(E316,'3. Servicios TH  (línea B)'!$A$7:$N$1687,12,FALSE)*H316)</f>
        <v>20053187.096774194</v>
      </c>
      <c r="M316" s="134">
        <f t="shared" si="4"/>
        <v>40459316.129032254</v>
      </c>
    </row>
    <row r="317" spans="1:13" s="118" customFormat="1" ht="19.5" customHeight="1" x14ac:dyDescent="0.35">
      <c r="A317" s="286"/>
      <c r="B317" s="279"/>
      <c r="C317" s="250"/>
      <c r="D317" s="280"/>
      <c r="E317" s="131" t="s">
        <v>1601</v>
      </c>
      <c r="F317" s="132" t="str">
        <f>VLOOKUP(TRIM(E317),'3. Servicios TH  (línea B)'!$A$8:$N$1615,5,FALSE)</f>
        <v>En sitio (instalaciones de la Entidad)</v>
      </c>
      <c r="G317" s="133" t="str">
        <f>VLOOKUP(TRIM(E317),'3. Servicios TH  (línea B)'!$A$7:$N$1615,6,FALSE)</f>
        <v>Grupo No.3</v>
      </c>
      <c r="H317" s="128">
        <v>1</v>
      </c>
      <c r="I317" s="134" t="str">
        <f>VLOOKUP(E317,'3. Servicios TH  (línea B)'!$A$7:$N$1615,8,FALSE)</f>
        <v>Jornada Única</v>
      </c>
      <c r="J317" s="134" t="str">
        <f>VLOOKUP(E317,'3. Servicios TH  (línea B)'!$A$7:$N$1615,7,FALSE)</f>
        <v>Mensual</v>
      </c>
      <c r="K317" s="135">
        <f>(VLOOKUP(E317,'3. Servicios TH  (línea B)'!$A$7:$N$1687,9,FALSE)*H317)</f>
        <v>21708645.161290321</v>
      </c>
      <c r="L317" s="135">
        <f>(VLOOKUP(E317,'3. Servicios TH  (línea B)'!$A$7:$N$1687,12,FALSE)*H317)</f>
        <v>21333174.193548385</v>
      </c>
      <c r="M317" s="134"/>
    </row>
    <row r="318" spans="1:13" s="118" customFormat="1" ht="19.5" customHeight="1" x14ac:dyDescent="0.35">
      <c r="A318" s="286"/>
      <c r="B318" s="279"/>
      <c r="C318" s="250"/>
      <c r="D318" s="280"/>
      <c r="E318" s="131" t="s">
        <v>1605</v>
      </c>
      <c r="F318" s="132" t="str">
        <f>VLOOKUP(TRIM(E318),'3. Servicios TH  (línea B)'!$A$8:$N$1615,5,FALSE)</f>
        <v xml:space="preserve">En sitio (Instalaciones de la Entidad) </v>
      </c>
      <c r="G318" s="133" t="str">
        <f>VLOOKUP(TRIM(E318),'3. Servicios TH  (línea B)'!$A$7:$N$1615,6,FALSE)</f>
        <v>Grupo No.4</v>
      </c>
      <c r="H318" s="128">
        <v>1</v>
      </c>
      <c r="I318" s="134" t="str">
        <f>VLOOKUP(E318,'3. Servicios TH  (línea B)'!$A$7:$N$1615,8,FALSE)</f>
        <v>Jornada Única</v>
      </c>
      <c r="J318" s="134" t="str">
        <f>VLOOKUP(E318,'3. Servicios TH  (línea B)'!$A$7:$N$1615,7,FALSE)</f>
        <v>Mensual</v>
      </c>
      <c r="K318" s="135">
        <f>(VLOOKUP(E318,'3. Servicios TH  (línea B)'!$A$7:$N$1687,9,FALSE)*H318)</f>
        <v>23094309.677419353</v>
      </c>
      <c r="L318" s="135">
        <f>(VLOOKUP(E318,'3. Servicios TH  (línea B)'!$A$7:$N$1687,12,FALSE)*H318)</f>
        <v>22694864.516129032</v>
      </c>
      <c r="M318" s="134"/>
    </row>
    <row r="319" spans="1:13" s="118" customFormat="1" ht="19.5" customHeight="1" x14ac:dyDescent="0.35">
      <c r="A319" s="286"/>
      <c r="B319" s="279"/>
      <c r="C319" s="251"/>
      <c r="D319" s="280"/>
      <c r="E319" s="131" t="s">
        <v>1609</v>
      </c>
      <c r="F319" s="132" t="str">
        <f>VLOOKUP(TRIM(E319),'3. Servicios TH  (línea B)'!$A$8:$N$1615,5,FALSE)</f>
        <v>En sitio (instalaciones de la Entidad)</v>
      </c>
      <c r="G319" s="133" t="str">
        <f>VLOOKUP(TRIM(E319),'3. Servicios TH  (línea B)'!$A$7:$N$1615,6,FALSE)</f>
        <v>Grupo No.5</v>
      </c>
      <c r="H319" s="128">
        <v>1</v>
      </c>
      <c r="I319" s="134" t="str">
        <f>VLOOKUP(E319,'3. Servicios TH  (línea B)'!$A$7:$N$1615,8,FALSE)</f>
        <v>Jornada Única</v>
      </c>
      <c r="J319" s="134" t="str">
        <f>VLOOKUP(E319,'3. Servicios TH  (línea B)'!$A$7:$N$1615,7,FALSE)</f>
        <v>Mensual</v>
      </c>
      <c r="K319" s="135">
        <f>(VLOOKUP(E319,'3. Servicios TH  (línea B)'!$A$7:$N$1687,9,FALSE)*H319)</f>
        <v>24568400</v>
      </c>
      <c r="L319" s="135">
        <f>(VLOOKUP(E319,'3. Servicios TH  (línea B)'!$A$7:$N$1687,12,FALSE)*H319)</f>
        <v>24143483.870967742</v>
      </c>
      <c r="M319" s="134">
        <f t="shared" si="4"/>
        <v>48711883.870967746</v>
      </c>
    </row>
    <row r="320" spans="1:13" s="118" customFormat="1" ht="13" x14ac:dyDescent="0.35">
      <c r="A320" s="286"/>
      <c r="B320" s="279"/>
      <c r="C320" s="249" t="s">
        <v>1639</v>
      </c>
      <c r="D320" s="280" t="s">
        <v>60</v>
      </c>
      <c r="E320" s="131" t="s">
        <v>1638</v>
      </c>
      <c r="F320" s="132" t="str">
        <f>VLOOKUP(TRIM(E320),'3. Servicios TH  (línea B)'!$A$8:$N$1615,5,FALSE)</f>
        <v xml:space="preserve">En sitio (Instalaciones de la Entidad) </v>
      </c>
      <c r="G320" s="133" t="str">
        <f>VLOOKUP(TRIM(E320),'3. Servicios TH  (línea B)'!$A$7:$N$1615,6,FALSE)</f>
        <v>Grupo No.1</v>
      </c>
      <c r="H320" s="128">
        <v>1</v>
      </c>
      <c r="I320" s="134" t="str">
        <f>VLOOKUP(E320,'3. Servicios TH  (línea B)'!$A$7:$N$1615,8,FALSE)</f>
        <v>Jornada Única</v>
      </c>
      <c r="J320" s="134" t="str">
        <f>VLOOKUP(E320,'3. Servicios TH  (línea B)'!$A$7:$N$1615,7,FALSE)</f>
        <v>Mensual</v>
      </c>
      <c r="K320" s="135">
        <f>(VLOOKUP(E320,'3. Servicios TH  (línea B)'!$A$7:$N$1687,9,FALSE)*H320)</f>
        <v>16854774.193548385</v>
      </c>
      <c r="L320" s="135">
        <f>(VLOOKUP(E320,'3. Servicios TH  (línea B)'!$A$7:$N$1687,12,FALSE)*H320)</f>
        <v>16563264.516129032</v>
      </c>
      <c r="M320" s="134">
        <f t="shared" si="4"/>
        <v>33418038.709677417</v>
      </c>
    </row>
    <row r="321" spans="1:13" s="118" customFormat="1" ht="13" x14ac:dyDescent="0.35">
      <c r="A321" s="286"/>
      <c r="B321" s="279"/>
      <c r="C321" s="250"/>
      <c r="D321" s="280"/>
      <c r="E321" s="131" t="s">
        <v>1643</v>
      </c>
      <c r="F321" s="132" t="str">
        <f>VLOOKUP(TRIM(E321),'3. Servicios TH  (línea B)'!$A$8:$N$1615,5,FALSE)</f>
        <v>En sitio (instalaciones del contratista)</v>
      </c>
      <c r="G321" s="133" t="str">
        <f>VLOOKUP(TRIM(E321),'3. Servicios TH  (línea B)'!$A$7:$N$1615,6,FALSE)</f>
        <v>General</v>
      </c>
      <c r="H321" s="128">
        <v>1</v>
      </c>
      <c r="I321" s="134" t="str">
        <f>VLOOKUP(E321,'3. Servicios TH  (línea B)'!$A$7:$N$1615,8,FALSE)</f>
        <v>Jornada Única</v>
      </c>
      <c r="J321" s="134" t="str">
        <f>VLOOKUP(E321,'3. Servicios TH  (línea B)'!$A$7:$N$1615,7,FALSE)</f>
        <v>Mensual</v>
      </c>
      <c r="K321" s="135">
        <f>(VLOOKUP(E321,'3. Servicios TH  (línea B)'!$A$7:$N$1687,9,FALSE)*H321)</f>
        <v>17569380.64516129</v>
      </c>
      <c r="L321" s="135">
        <f>(VLOOKUP(E321,'3. Servicios TH  (línea B)'!$A$7:$N$1687,12,FALSE)*H321)</f>
        <v>17265522.580645163</v>
      </c>
      <c r="M321" s="134">
        <f t="shared" si="4"/>
        <v>34834903.225806452</v>
      </c>
    </row>
    <row r="322" spans="1:13" s="118" customFormat="1" ht="13" x14ac:dyDescent="0.35">
      <c r="A322" s="286"/>
      <c r="B322" s="279"/>
      <c r="C322" s="250"/>
      <c r="D322" s="280"/>
      <c r="E322" s="131" t="s">
        <v>1647</v>
      </c>
      <c r="F322" s="132" t="str">
        <f>VLOOKUP(TRIM(E322),'3. Servicios TH  (línea B)'!$A$8:$N$1615,5,FALSE)</f>
        <v xml:space="preserve">En sitio (Instalaciones de la Entidad) </v>
      </c>
      <c r="G322" s="133" t="str">
        <f>VLOOKUP(TRIM(E322),'3. Servicios TH  (línea B)'!$A$7:$N$1615,6,FALSE)</f>
        <v>Grupo No.2</v>
      </c>
      <c r="H322" s="128">
        <v>1</v>
      </c>
      <c r="I322" s="134" t="str">
        <f>VLOOKUP(E322,'3. Servicios TH  (línea B)'!$A$7:$N$1615,8,FALSE)</f>
        <v>Jornada Única</v>
      </c>
      <c r="J322" s="134" t="str">
        <f>VLOOKUP(E322,'3. Servicios TH  (línea B)'!$A$7:$N$1615,7,FALSE)</f>
        <v>Mensual</v>
      </c>
      <c r="K322" s="135">
        <f>(VLOOKUP(E322,'3. Servicios TH  (línea B)'!$A$7:$N$1687,9,FALSE)*H322)</f>
        <v>17930593.548387095</v>
      </c>
      <c r="L322" s="135">
        <f>(VLOOKUP(E322,'3. Servicios TH  (línea B)'!$A$7:$N$1687,12,FALSE)*H322)</f>
        <v>17620490.322580643</v>
      </c>
      <c r="M322" s="134">
        <f t="shared" si="4"/>
        <v>35551083.870967738</v>
      </c>
    </row>
    <row r="323" spans="1:13" s="118" customFormat="1" ht="13" x14ac:dyDescent="0.35">
      <c r="A323" s="286"/>
      <c r="B323" s="279"/>
      <c r="C323" s="250"/>
      <c r="D323" s="280"/>
      <c r="E323" s="131" t="s">
        <v>1651</v>
      </c>
      <c r="F323" s="132" t="str">
        <f>VLOOKUP(TRIM(E323),'3. Servicios TH  (línea B)'!$A$8:$N$1615,5,FALSE)</f>
        <v>En sitio (instalaciones de la Entidad)</v>
      </c>
      <c r="G323" s="133" t="str">
        <f>VLOOKUP(TRIM(E323),'3. Servicios TH  (línea B)'!$A$7:$N$1615,6,FALSE)</f>
        <v>Grupo No.3</v>
      </c>
      <c r="H323" s="128">
        <v>1</v>
      </c>
      <c r="I323" s="134" t="str">
        <f>VLOOKUP(E323,'3. Servicios TH  (línea B)'!$A$7:$N$1615,8,FALSE)</f>
        <v>Jornada Única</v>
      </c>
      <c r="J323" s="134" t="str">
        <f>VLOOKUP(E323,'3. Servicios TH  (línea B)'!$A$7:$N$1615,7,FALSE)</f>
        <v>Mensual</v>
      </c>
      <c r="K323" s="135">
        <f>(VLOOKUP(E323,'3. Servicios TH  (línea B)'!$A$7:$N$1687,9,FALSE)*H323)</f>
        <v>19075122.580645159</v>
      </c>
      <c r="L323" s="135">
        <f>(VLOOKUP(E323,'3. Servicios TH  (línea B)'!$A$7:$N$1687,12,FALSE)*H323)</f>
        <v>18745212.903225806</v>
      </c>
      <c r="M323" s="134"/>
    </row>
    <row r="324" spans="1:13" s="118" customFormat="1" ht="13" x14ac:dyDescent="0.35">
      <c r="A324" s="286"/>
      <c r="B324" s="279"/>
      <c r="C324" s="250"/>
      <c r="D324" s="280"/>
      <c r="E324" s="131" t="s">
        <v>1655</v>
      </c>
      <c r="F324" s="132" t="str">
        <f>VLOOKUP(TRIM(E324),'3. Servicios TH  (línea B)'!$A$8:$N$1615,5,FALSE)</f>
        <v xml:space="preserve">En sitio (Instalaciones de la Entidad) </v>
      </c>
      <c r="G324" s="133" t="str">
        <f>VLOOKUP(TRIM(E324),'3. Servicios TH  (línea B)'!$A$7:$N$1615,6,FALSE)</f>
        <v>Grupo No.4</v>
      </c>
      <c r="H324" s="128">
        <v>1</v>
      </c>
      <c r="I324" s="134" t="str">
        <f>VLOOKUP(E324,'3. Servicios TH  (línea B)'!$A$7:$N$1615,8,FALSE)</f>
        <v>Jornada Única</v>
      </c>
      <c r="J324" s="134" t="str">
        <f>VLOOKUP(E324,'3. Servicios TH  (línea B)'!$A$7:$N$1615,7,FALSE)</f>
        <v>Mensual</v>
      </c>
      <c r="K324" s="135">
        <f>(VLOOKUP(E324,'3. Servicios TH  (línea B)'!$A$7:$N$1687,9,FALSE)*H324)</f>
        <v>20292670.967741936</v>
      </c>
      <c r="L324" s="135">
        <f>(VLOOKUP(E324,'3. Servicios TH  (línea B)'!$A$7:$N$1687,12,FALSE)*H324)</f>
        <v>19941703.225806452</v>
      </c>
      <c r="M324" s="134"/>
    </row>
    <row r="325" spans="1:13" s="118" customFormat="1" ht="13" x14ac:dyDescent="0.35">
      <c r="A325" s="286"/>
      <c r="B325" s="279"/>
      <c r="C325" s="251"/>
      <c r="D325" s="280"/>
      <c r="E325" s="131" t="s">
        <v>1659</v>
      </c>
      <c r="F325" s="132" t="str">
        <f>VLOOKUP(TRIM(E325),'3. Servicios TH  (línea B)'!$A$8:$N$1615,5,FALSE)</f>
        <v>En sitio (instalaciones de la Entidad)</v>
      </c>
      <c r="G325" s="133" t="str">
        <f>VLOOKUP(TRIM(E325),'3. Servicios TH  (línea B)'!$A$7:$N$1615,6,FALSE)</f>
        <v>Grupo No.5</v>
      </c>
      <c r="H325" s="128">
        <v>1</v>
      </c>
      <c r="I325" s="134" t="str">
        <f>VLOOKUP(E325,'3. Servicios TH  (línea B)'!$A$7:$N$1615,8,FALSE)</f>
        <v>Jornada Única</v>
      </c>
      <c r="J325" s="134" t="str">
        <f>VLOOKUP(E325,'3. Servicios TH  (línea B)'!$A$7:$N$1615,7,FALSE)</f>
        <v>Mensual</v>
      </c>
      <c r="K325" s="135">
        <f>(VLOOKUP(E325,'3. Servicios TH  (línea B)'!$A$7:$N$1687,9,FALSE)*H325)</f>
        <v>21587948.387096774</v>
      </c>
      <c r="L325" s="135">
        <f>(VLOOKUP(E325,'3. Servicios TH  (línea B)'!$A$7:$N$1687,12,FALSE)*H325)</f>
        <v>21214580.64516129</v>
      </c>
      <c r="M325" s="134">
        <f t="shared" si="4"/>
        <v>42802529.032258064</v>
      </c>
    </row>
    <row r="326" spans="1:13" s="118" customFormat="1" ht="13" x14ac:dyDescent="0.35">
      <c r="A326" s="286"/>
      <c r="B326" s="279"/>
      <c r="C326" s="249" t="s">
        <v>1564</v>
      </c>
      <c r="D326" s="280" t="s">
        <v>60</v>
      </c>
      <c r="E326" s="131" t="s">
        <v>1563</v>
      </c>
      <c r="F326" s="132" t="str">
        <f>VLOOKUP(TRIM(E326),'3. Servicios TH  (línea B)'!$A$8:$N$1615,5,FALSE)</f>
        <v xml:space="preserve">En sitio (Instalaciones de la Entidad) </v>
      </c>
      <c r="G326" s="133" t="str">
        <f>VLOOKUP(TRIM(E326),'3. Servicios TH  (línea B)'!$A$7:$N$1615,6,FALSE)</f>
        <v>Grupo No.1</v>
      </c>
      <c r="H326" s="128">
        <v>1</v>
      </c>
      <c r="I326" s="134" t="str">
        <f>VLOOKUP(E326,'3. Servicios TH  (línea B)'!$A$7:$N$1615,8,FALSE)</f>
        <v>Jornada Única</v>
      </c>
      <c r="J326" s="134" t="str">
        <f>VLOOKUP(E326,'3. Servicios TH  (línea B)'!$A$7:$N$1615,7,FALSE)</f>
        <v>Mensual</v>
      </c>
      <c r="K326" s="135">
        <f>(VLOOKUP(E326,'3. Servicios TH  (línea B)'!$A$7:$N$1687,9,FALSE)*H326)</f>
        <v>19181767.741935484</v>
      </c>
      <c r="L326" s="135">
        <f>(VLOOKUP(E326,'3. Servicios TH  (línea B)'!$A$7:$N$1687,12,FALSE)*H326)</f>
        <v>18850000</v>
      </c>
      <c r="M326" s="134">
        <f t="shared" si="4"/>
        <v>38031767.741935484</v>
      </c>
    </row>
    <row r="327" spans="1:13" s="118" customFormat="1" ht="13" x14ac:dyDescent="0.35">
      <c r="A327" s="286"/>
      <c r="B327" s="279"/>
      <c r="C327" s="250"/>
      <c r="D327" s="280"/>
      <c r="E327" s="131" t="s">
        <v>1568</v>
      </c>
      <c r="F327" s="132" t="str">
        <f>VLOOKUP(TRIM(E327),'3. Servicios TH  (línea B)'!$A$8:$N$1615,5,FALSE)</f>
        <v>En sitio (instalaciones del contratista)</v>
      </c>
      <c r="G327" s="133" t="str">
        <f>VLOOKUP(TRIM(E327),'3. Servicios TH  (línea B)'!$A$7:$N$1615,6,FALSE)</f>
        <v>General</v>
      </c>
      <c r="H327" s="128">
        <v>1</v>
      </c>
      <c r="I327" s="134" t="str">
        <f>VLOOKUP(E327,'3. Servicios TH  (línea B)'!$A$7:$N$1615,8,FALSE)</f>
        <v>Jornada Única</v>
      </c>
      <c r="J327" s="134" t="str">
        <f>VLOOKUP(E327,'3. Servicios TH  (línea B)'!$A$7:$N$1615,7,FALSE)</f>
        <v>Mensual</v>
      </c>
      <c r="K327" s="135">
        <f>(VLOOKUP(E327,'3. Servicios TH  (línea B)'!$A$7:$N$1687,9,FALSE)*H327)</f>
        <v>19896361.290322579</v>
      </c>
      <c r="L327" s="135">
        <f>(VLOOKUP(E327,'3. Servicios TH  (línea B)'!$A$7:$N$1687,12,FALSE)*H327)</f>
        <v>19552245.161290321</v>
      </c>
      <c r="M327" s="134">
        <f t="shared" si="4"/>
        <v>39448606.451612905</v>
      </c>
    </row>
    <row r="328" spans="1:13" s="118" customFormat="1" ht="13" x14ac:dyDescent="0.35">
      <c r="A328" s="286"/>
      <c r="B328" s="279"/>
      <c r="C328" s="250"/>
      <c r="D328" s="280"/>
      <c r="E328" s="131" t="s">
        <v>1572</v>
      </c>
      <c r="F328" s="132" t="str">
        <f>VLOOKUP(TRIM(E328),'3. Servicios TH  (línea B)'!$A$8:$N$1615,5,FALSE)</f>
        <v xml:space="preserve">En sitio (Instalaciones de la Entidad) </v>
      </c>
      <c r="G328" s="133" t="str">
        <f>VLOOKUP(TRIM(E328),'3. Servicios TH  (línea B)'!$A$7:$N$1615,6,FALSE)</f>
        <v>Grupo No.2</v>
      </c>
      <c r="H328" s="128">
        <v>1</v>
      </c>
      <c r="I328" s="134" t="str">
        <f>VLOOKUP(E328,'3. Servicios TH  (línea B)'!$A$7:$N$1615,8,FALSE)</f>
        <v>Jornada Única</v>
      </c>
      <c r="J328" s="134" t="str">
        <f>VLOOKUP(E328,'3. Servicios TH  (línea B)'!$A$7:$N$1615,7,FALSE)</f>
        <v>Mensual</v>
      </c>
      <c r="K328" s="135">
        <f>(VLOOKUP(E328,'3. Servicios TH  (línea B)'!$A$7:$N$1687,9,FALSE)*H328)</f>
        <v>20406129.032258064</v>
      </c>
      <c r="L328" s="135">
        <f>(VLOOKUP(E328,'3. Servicios TH  (línea B)'!$A$7:$N$1687,12,FALSE)*H328)</f>
        <v>20053187.096774194</v>
      </c>
      <c r="M328" s="134">
        <f t="shared" si="4"/>
        <v>40459316.129032254</v>
      </c>
    </row>
    <row r="329" spans="1:13" s="118" customFormat="1" ht="13" x14ac:dyDescent="0.35">
      <c r="A329" s="286"/>
      <c r="B329" s="279"/>
      <c r="C329" s="250"/>
      <c r="D329" s="280"/>
      <c r="E329" s="131" t="s">
        <v>1576</v>
      </c>
      <c r="F329" s="132" t="str">
        <f>VLOOKUP(TRIM(E329),'3. Servicios TH  (línea B)'!$A$8:$N$1615,5,FALSE)</f>
        <v>En sitio (instalaciones de la Entidad)</v>
      </c>
      <c r="G329" s="133" t="str">
        <f>VLOOKUP(TRIM(E329),'3. Servicios TH  (línea B)'!$A$7:$N$1615,6,FALSE)</f>
        <v>Grupo No.3</v>
      </c>
      <c r="H329" s="128">
        <v>1</v>
      </c>
      <c r="I329" s="134" t="str">
        <f>VLOOKUP(E329,'3. Servicios TH  (línea B)'!$A$7:$N$1615,8,FALSE)</f>
        <v>Jornada Única</v>
      </c>
      <c r="J329" s="134" t="str">
        <f>VLOOKUP(E329,'3. Servicios TH  (línea B)'!$A$7:$N$1615,7,FALSE)</f>
        <v>Mensual</v>
      </c>
      <c r="K329" s="135">
        <f>(VLOOKUP(E329,'3. Servicios TH  (línea B)'!$A$7:$N$1687,9,FALSE)*H329)</f>
        <v>21708645.161290321</v>
      </c>
      <c r="L329" s="135">
        <f>(VLOOKUP(E329,'3. Servicios TH  (línea B)'!$A$7:$N$1687,12,FALSE)*H329)</f>
        <v>21333174.193548385</v>
      </c>
      <c r="M329" s="134"/>
    </row>
    <row r="330" spans="1:13" s="118" customFormat="1" ht="13" x14ac:dyDescent="0.35">
      <c r="A330" s="286"/>
      <c r="B330" s="279"/>
      <c r="C330" s="250"/>
      <c r="D330" s="280"/>
      <c r="E330" s="131" t="s">
        <v>1580</v>
      </c>
      <c r="F330" s="132" t="str">
        <f>VLOOKUP(TRIM(E330),'3. Servicios TH  (línea B)'!$A$8:$N$1615,5,FALSE)</f>
        <v xml:space="preserve">En sitio (Instalaciones de la Entidad) </v>
      </c>
      <c r="G330" s="133" t="str">
        <f>VLOOKUP(TRIM(E330),'3. Servicios TH  (línea B)'!$A$7:$N$1615,6,FALSE)</f>
        <v>Grupo No.4</v>
      </c>
      <c r="H330" s="128">
        <v>1</v>
      </c>
      <c r="I330" s="134" t="str">
        <f>VLOOKUP(E330,'3. Servicios TH  (línea B)'!$A$7:$N$1615,8,FALSE)</f>
        <v>Jornada Única</v>
      </c>
      <c r="J330" s="134" t="str">
        <f>VLOOKUP(E330,'3. Servicios TH  (línea B)'!$A$7:$N$1615,7,FALSE)</f>
        <v>Mensual</v>
      </c>
      <c r="K330" s="135">
        <f>(VLOOKUP(E330,'3. Servicios TH  (línea B)'!$A$7:$N$1687,9,FALSE)*H330)</f>
        <v>23094309.677419353</v>
      </c>
      <c r="L330" s="135">
        <f>(VLOOKUP(E330,'3. Servicios TH  (línea B)'!$A$7:$N$1687,12,FALSE)*H330)</f>
        <v>22694864.516129032</v>
      </c>
      <c r="M330" s="134"/>
    </row>
    <row r="331" spans="1:13" s="118" customFormat="1" ht="13" x14ac:dyDescent="0.35">
      <c r="A331" s="286"/>
      <c r="B331" s="279"/>
      <c r="C331" s="251"/>
      <c r="D331" s="280"/>
      <c r="E331" s="131" t="s">
        <v>1584</v>
      </c>
      <c r="F331" s="132" t="str">
        <f>VLOOKUP(TRIM(E331),'3. Servicios TH  (línea B)'!$A$8:$N$1615,5,FALSE)</f>
        <v>En sitio (instalaciones de la Entidad)</v>
      </c>
      <c r="G331" s="133" t="str">
        <f>VLOOKUP(TRIM(E331),'3. Servicios TH  (línea B)'!$A$7:$N$1615,6,FALSE)</f>
        <v>Grupo No.5</v>
      </c>
      <c r="H331" s="128">
        <v>1</v>
      </c>
      <c r="I331" s="134" t="str">
        <f>VLOOKUP(E331,'3. Servicios TH  (línea B)'!$A$7:$N$1615,8,FALSE)</f>
        <v>Jornada Única</v>
      </c>
      <c r="J331" s="134" t="str">
        <f>VLOOKUP(E331,'3. Servicios TH  (línea B)'!$A$7:$N$1615,7,FALSE)</f>
        <v>Mensual</v>
      </c>
      <c r="K331" s="135">
        <f>(VLOOKUP(E331,'3. Servicios TH  (línea B)'!$A$7:$N$1687,9,FALSE)*H331)</f>
        <v>24568400</v>
      </c>
      <c r="L331" s="135">
        <f>(VLOOKUP(E331,'3. Servicios TH  (línea B)'!$A$7:$N$1687,12,FALSE)*H331)</f>
        <v>24143483.870967742</v>
      </c>
      <c r="M331" s="134">
        <f t="shared" si="4"/>
        <v>48711883.870967746</v>
      </c>
    </row>
    <row r="332" spans="1:13" s="118" customFormat="1" ht="13" x14ac:dyDescent="0.35">
      <c r="A332" s="286"/>
      <c r="B332" s="279"/>
      <c r="C332" s="249" t="s">
        <v>1614</v>
      </c>
      <c r="D332" s="280" t="s">
        <v>60</v>
      </c>
      <c r="E332" s="131" t="s">
        <v>1613</v>
      </c>
      <c r="F332" s="132" t="str">
        <f>VLOOKUP(TRIM(E332),'3. Servicios TH  (línea B)'!$A$8:$N$1615,5,FALSE)</f>
        <v xml:space="preserve">En sitio (Instalaciones de la Entidad) </v>
      </c>
      <c r="G332" s="133" t="str">
        <f>VLOOKUP(TRIM(E332),'3. Servicios TH  (línea B)'!$A$7:$N$1615,6,FALSE)</f>
        <v>Grupo No.1</v>
      </c>
      <c r="H332" s="128">
        <v>1</v>
      </c>
      <c r="I332" s="134" t="str">
        <f>VLOOKUP(E332,'3. Servicios TH  (línea B)'!$A$7:$N$1615,8,FALSE)</f>
        <v>Jornada Única</v>
      </c>
      <c r="J332" s="134" t="str">
        <f>VLOOKUP(E332,'3. Servicios TH  (línea B)'!$A$7:$N$1615,7,FALSE)</f>
        <v>Mensual</v>
      </c>
      <c r="K332" s="135">
        <f>(VLOOKUP(E332,'3. Servicios TH  (línea B)'!$A$7:$N$1687,9,FALSE)*H332)</f>
        <v>12200838.709677419</v>
      </c>
      <c r="L332" s="135">
        <f>(VLOOKUP(E332,'3. Servicios TH  (línea B)'!$A$7:$N$1687,12,FALSE)*H332)</f>
        <v>11989819.354838708</v>
      </c>
      <c r="M332" s="134">
        <f t="shared" si="4"/>
        <v>24190658.064516127</v>
      </c>
    </row>
    <row r="333" spans="1:13" ht="13" x14ac:dyDescent="0.35">
      <c r="A333" s="286"/>
      <c r="B333" s="279"/>
      <c r="C333" s="250"/>
      <c r="D333" s="280"/>
      <c r="E333" s="131" t="s">
        <v>1618</v>
      </c>
      <c r="F333" s="132" t="str">
        <f>VLOOKUP(TRIM(E333),'3. Servicios TH  (línea B)'!$A$8:$N$1615,5,FALSE)</f>
        <v>En sitio (instalaciones del contratista)</v>
      </c>
      <c r="G333" s="133" t="str">
        <f>VLOOKUP(TRIM(E333),'3. Servicios TH  (línea B)'!$A$7:$N$1615,6,FALSE)</f>
        <v>General</v>
      </c>
      <c r="H333" s="128">
        <v>1</v>
      </c>
      <c r="I333" s="134" t="str">
        <f>VLOOKUP(E333,'3. Servicios TH  (línea B)'!$A$7:$N$1615,8,FALSE)</f>
        <v>Jornada Única</v>
      </c>
      <c r="J333" s="134" t="str">
        <f>VLOOKUP(E333,'3. Servicios TH  (línea B)'!$A$7:$N$1615,7,FALSE)</f>
        <v>Mensual</v>
      </c>
      <c r="K333" s="135">
        <f>(VLOOKUP(E333,'3. Servicios TH  (línea B)'!$A$7:$N$1687,9,FALSE)*H333)</f>
        <v>12915458.064516129</v>
      </c>
      <c r="L333" s="135">
        <f>(VLOOKUP(E333,'3. Servicios TH  (línea B)'!$A$7:$N$1687,12,FALSE)*H333)</f>
        <v>12692077.419354839</v>
      </c>
      <c r="M333" s="134">
        <f t="shared" si="4"/>
        <v>25607535.483870968</v>
      </c>
    </row>
    <row r="334" spans="1:13" ht="13" x14ac:dyDescent="0.35">
      <c r="A334" s="286"/>
      <c r="B334" s="279"/>
      <c r="C334" s="250"/>
      <c r="D334" s="280"/>
      <c r="E334" s="131" t="s">
        <v>1622</v>
      </c>
      <c r="F334" s="132" t="str">
        <f>VLOOKUP(TRIM(E334),'3. Servicios TH  (línea B)'!$A$8:$N$1615,5,FALSE)</f>
        <v xml:space="preserve">En sitio (Instalaciones de la Entidad) </v>
      </c>
      <c r="G334" s="133" t="str">
        <f>VLOOKUP(TRIM(E334),'3. Servicios TH  (línea B)'!$A$7:$N$1615,6,FALSE)</f>
        <v>Grupo No.2</v>
      </c>
      <c r="H334" s="128">
        <v>1</v>
      </c>
      <c r="I334" s="134" t="str">
        <f>VLOOKUP(E334,'3. Servicios TH  (línea B)'!$A$7:$N$1615,8,FALSE)</f>
        <v>Jornada Única</v>
      </c>
      <c r="J334" s="134" t="str">
        <f>VLOOKUP(E334,'3. Servicios TH  (línea B)'!$A$7:$N$1615,7,FALSE)</f>
        <v>Mensual</v>
      </c>
      <c r="K334" s="135">
        <f>(VLOOKUP(E334,'3. Servicios TH  (línea B)'!$A$7:$N$1687,9,FALSE)*H334)</f>
        <v>12979625.806451613</v>
      </c>
      <c r="L334" s="135">
        <f>(VLOOKUP(E334,'3. Servicios TH  (línea B)'!$A$7:$N$1687,12,FALSE)*H334)</f>
        <v>12755122.580645161</v>
      </c>
      <c r="M334" s="134">
        <f t="shared" si="4"/>
        <v>25734748.387096774</v>
      </c>
    </row>
    <row r="335" spans="1:13" ht="13" x14ac:dyDescent="0.35">
      <c r="A335" s="286"/>
      <c r="B335" s="279"/>
      <c r="C335" s="250"/>
      <c r="D335" s="280"/>
      <c r="E335" s="131" t="s">
        <v>1626</v>
      </c>
      <c r="F335" s="132" t="str">
        <f>VLOOKUP(TRIM(E335),'3. Servicios TH  (línea B)'!$A$8:$N$1615,5,FALSE)</f>
        <v>En sitio (instalaciones de la Entidad)</v>
      </c>
      <c r="G335" s="133" t="str">
        <f>VLOOKUP(TRIM(E335),'3. Servicios TH  (línea B)'!$A$7:$N$1615,6,FALSE)</f>
        <v>Grupo No.3</v>
      </c>
      <c r="H335" s="128">
        <v>1</v>
      </c>
      <c r="I335" s="134" t="str">
        <f>VLOOKUP(E335,'3. Servicios TH  (línea B)'!$A$7:$N$1615,8,FALSE)</f>
        <v>Jornada Única</v>
      </c>
      <c r="J335" s="134" t="str">
        <f>VLOOKUP(E335,'3. Servicios TH  (línea B)'!$A$7:$N$1615,7,FALSE)</f>
        <v>Mensual</v>
      </c>
      <c r="K335" s="135">
        <f>(VLOOKUP(E335,'3. Servicios TH  (línea B)'!$A$7:$N$1687,9,FALSE)*H335)</f>
        <v>13808090.322580645</v>
      </c>
      <c r="L335" s="135">
        <f>(VLOOKUP(E335,'3. Servicios TH  (línea B)'!$A$7:$N$1687,12,FALSE)*H335)</f>
        <v>13569264.516129032</v>
      </c>
      <c r="M335" s="134"/>
    </row>
    <row r="336" spans="1:13" ht="13" x14ac:dyDescent="0.35">
      <c r="A336" s="286"/>
      <c r="B336" s="279"/>
      <c r="C336" s="250"/>
      <c r="D336" s="280"/>
      <c r="E336" s="131" t="s">
        <v>1630</v>
      </c>
      <c r="F336" s="132" t="str">
        <f>VLOOKUP(TRIM(E336),'3. Servicios TH  (línea B)'!$A$8:$N$1615,5,FALSE)</f>
        <v xml:space="preserve">En sitio (Instalaciones de la Entidad) </v>
      </c>
      <c r="G336" s="133" t="str">
        <f>VLOOKUP(TRIM(E336),'3. Servicios TH  (línea B)'!$A$7:$N$1615,6,FALSE)</f>
        <v>Grupo No.4</v>
      </c>
      <c r="H336" s="128">
        <v>1</v>
      </c>
      <c r="I336" s="134" t="str">
        <f>VLOOKUP(E336,'3. Servicios TH  (línea B)'!$A$7:$N$1615,8,FALSE)</f>
        <v>Jornada Única</v>
      </c>
      <c r="J336" s="134" t="str">
        <f>VLOOKUP(E336,'3. Servicios TH  (línea B)'!$A$7:$N$1615,7,FALSE)</f>
        <v>Mensual</v>
      </c>
      <c r="K336" s="135">
        <f>(VLOOKUP(E336,'3. Servicios TH  (línea B)'!$A$7:$N$1687,9,FALSE)*H336)</f>
        <v>14689483.870967742</v>
      </c>
      <c r="L336" s="135">
        <f>(VLOOKUP(E336,'3. Servicios TH  (línea B)'!$A$7:$N$1687,12,FALSE)*H336)</f>
        <v>14435419.354838708</v>
      </c>
      <c r="M336" s="134"/>
    </row>
    <row r="337" spans="1:13" ht="13" x14ac:dyDescent="0.35">
      <c r="A337" s="286"/>
      <c r="B337" s="279"/>
      <c r="C337" s="251"/>
      <c r="D337" s="280"/>
      <c r="E337" s="131" t="s">
        <v>1634</v>
      </c>
      <c r="F337" s="132" t="str">
        <f>VLOOKUP(TRIM(E337),'3. Servicios TH  (línea B)'!$A$8:$N$1615,5,FALSE)</f>
        <v>En sitio (instalaciones de la Entidad)</v>
      </c>
      <c r="G337" s="133" t="str">
        <f>VLOOKUP(TRIM(E337),'3. Servicios TH  (línea B)'!$A$7:$N$1615,6,FALSE)</f>
        <v>Grupo No.5</v>
      </c>
      <c r="H337" s="128">
        <v>1</v>
      </c>
      <c r="I337" s="134" t="str">
        <f>VLOOKUP(E337,'3. Servicios TH  (línea B)'!$A$7:$N$1615,8,FALSE)</f>
        <v>Jornada Única</v>
      </c>
      <c r="J337" s="134" t="str">
        <f>VLOOKUP(E337,'3. Servicios TH  (línea B)'!$A$7:$N$1615,7,FALSE)</f>
        <v>Mensual</v>
      </c>
      <c r="K337" s="135">
        <f>(VLOOKUP(E337,'3. Servicios TH  (línea B)'!$A$7:$N$1687,9,FALSE)*H337)</f>
        <v>15627083.870967742</v>
      </c>
      <c r="L337" s="135">
        <f>(VLOOKUP(E337,'3. Servicios TH  (línea B)'!$A$7:$N$1687,12,FALSE)*H337)</f>
        <v>15356812.903225806</v>
      </c>
      <c r="M337" s="134">
        <f t="shared" si="4"/>
        <v>30983896.774193548</v>
      </c>
    </row>
    <row r="338" spans="1:13" ht="13" x14ac:dyDescent="0.35">
      <c r="A338" s="286"/>
      <c r="B338" s="279"/>
      <c r="C338" s="249" t="s">
        <v>1539</v>
      </c>
      <c r="D338" s="280" t="s">
        <v>60</v>
      </c>
      <c r="E338" s="131" t="s">
        <v>1538</v>
      </c>
      <c r="F338" s="132" t="str">
        <f>VLOOKUP(TRIM(E338),'3. Servicios TH  (línea B)'!$A$8:$N$1615,5,FALSE)</f>
        <v xml:space="preserve">En sitio (Instalaciones de la Entidad) </v>
      </c>
      <c r="G338" s="133" t="str">
        <f>VLOOKUP(TRIM(E338),'3. Servicios TH  (línea B)'!$A$7:$N$1615,6,FALSE)</f>
        <v>Grupo No.1</v>
      </c>
      <c r="H338" s="128">
        <v>1</v>
      </c>
      <c r="I338" s="134" t="str">
        <f>VLOOKUP(E338,'3. Servicios TH  (línea B)'!$A$7:$N$1615,8,FALSE)</f>
        <v>Jornada Única</v>
      </c>
      <c r="J338" s="134" t="str">
        <f>VLOOKUP(E338,'3. Servicios TH  (línea B)'!$A$7:$N$1615,7,FALSE)</f>
        <v>Mensual</v>
      </c>
      <c r="K338" s="135">
        <f>(VLOOKUP(E338,'3. Servicios TH  (línea B)'!$A$7:$N$1687,9,FALSE)*H338)</f>
        <v>21508735.483870968</v>
      </c>
      <c r="L338" s="135">
        <f>(VLOOKUP(E338,'3. Servicios TH  (línea B)'!$A$7:$N$1687,12,FALSE)*H338)</f>
        <v>21136722.580645159</v>
      </c>
      <c r="M338" s="134">
        <f t="shared" si="4"/>
        <v>42645458.064516127</v>
      </c>
    </row>
    <row r="339" spans="1:13" ht="13" x14ac:dyDescent="0.35">
      <c r="A339" s="286"/>
      <c r="B339" s="279"/>
      <c r="C339" s="250"/>
      <c r="D339" s="280"/>
      <c r="E339" s="131" t="s">
        <v>1543</v>
      </c>
      <c r="F339" s="132" t="str">
        <f>VLOOKUP(TRIM(E339),'3. Servicios TH  (línea B)'!$A$8:$N$1615,5,FALSE)</f>
        <v>En sitio (instalaciones del contratista)</v>
      </c>
      <c r="G339" s="133" t="str">
        <f>VLOOKUP(TRIM(E339),'3. Servicios TH  (línea B)'!$A$7:$N$1615,6,FALSE)</f>
        <v>General</v>
      </c>
      <c r="H339" s="128">
        <v>1</v>
      </c>
      <c r="I339" s="134" t="str">
        <f>VLOOKUP(E339,'3. Servicios TH  (línea B)'!$A$7:$N$1615,8,FALSE)</f>
        <v>Jornada Única</v>
      </c>
      <c r="J339" s="134" t="str">
        <f>VLOOKUP(E339,'3. Servicios TH  (línea B)'!$A$7:$N$1615,7,FALSE)</f>
        <v>Mensual</v>
      </c>
      <c r="K339" s="135">
        <f>(VLOOKUP(E339,'3. Servicios TH  (línea B)'!$A$7:$N$1687,9,FALSE)*H339)</f>
        <v>22223329.032258064</v>
      </c>
      <c r="L339" s="135">
        <f>(VLOOKUP(E339,'3. Servicios TH  (línea B)'!$A$7:$N$1687,12,FALSE)*H339)</f>
        <v>21838967.741935484</v>
      </c>
      <c r="M339" s="134">
        <f t="shared" si="4"/>
        <v>44062296.774193548</v>
      </c>
    </row>
    <row r="340" spans="1:13" ht="13" x14ac:dyDescent="0.35">
      <c r="A340" s="286"/>
      <c r="B340" s="279"/>
      <c r="C340" s="250"/>
      <c r="D340" s="280"/>
      <c r="E340" s="131" t="s">
        <v>1547</v>
      </c>
      <c r="F340" s="132" t="str">
        <f>VLOOKUP(TRIM(E340),'3. Servicios TH  (línea B)'!$A$8:$N$1615,5,FALSE)</f>
        <v xml:space="preserve">En sitio (Instalaciones de la Entidad) </v>
      </c>
      <c r="G340" s="133" t="str">
        <f>VLOOKUP(TRIM(E340),'3. Servicios TH  (línea B)'!$A$7:$N$1615,6,FALSE)</f>
        <v>Grupo No.2</v>
      </c>
      <c r="H340" s="128">
        <v>1</v>
      </c>
      <c r="I340" s="134" t="str">
        <f>VLOOKUP(E340,'3. Servicios TH  (línea B)'!$A$7:$N$1615,8,FALSE)</f>
        <v>Jornada Única</v>
      </c>
      <c r="J340" s="134" t="str">
        <f>VLOOKUP(E340,'3. Servicios TH  (línea B)'!$A$7:$N$1615,7,FALSE)</f>
        <v>Mensual</v>
      </c>
      <c r="K340" s="135">
        <f>(VLOOKUP(E340,'3. Servicios TH  (línea B)'!$A$7:$N$1687,9,FALSE)*H340)</f>
        <v>22881625.806451611</v>
      </c>
      <c r="L340" s="135">
        <f>(VLOOKUP(E340,'3. Servicios TH  (línea B)'!$A$7:$N$1687,12,FALSE)*H340)</f>
        <v>22485870.967741936</v>
      </c>
      <c r="M340" s="134">
        <f t="shared" si="4"/>
        <v>45367496.774193548</v>
      </c>
    </row>
    <row r="341" spans="1:13" ht="13" x14ac:dyDescent="0.35">
      <c r="A341" s="286"/>
      <c r="B341" s="279"/>
      <c r="C341" s="250"/>
      <c r="D341" s="280"/>
      <c r="E341" s="131" t="s">
        <v>1551</v>
      </c>
      <c r="F341" s="132" t="str">
        <f>VLOOKUP(TRIM(E341),'3. Servicios TH  (línea B)'!$A$8:$N$1615,5,FALSE)</f>
        <v>En sitio (instalaciones de la Entidad)</v>
      </c>
      <c r="G341" s="133" t="str">
        <f>VLOOKUP(TRIM(E341),'3. Servicios TH  (línea B)'!$A$7:$N$1615,6,FALSE)</f>
        <v>Grupo No.3</v>
      </c>
      <c r="H341" s="128">
        <v>1</v>
      </c>
      <c r="I341" s="134" t="str">
        <f>VLOOKUP(E341,'3. Servicios TH  (línea B)'!$A$7:$N$1615,8,FALSE)</f>
        <v>Jornada Única</v>
      </c>
      <c r="J341" s="134" t="str">
        <f>VLOOKUP(E341,'3. Servicios TH  (línea B)'!$A$7:$N$1615,7,FALSE)</f>
        <v>Mensual</v>
      </c>
      <c r="K341" s="135">
        <f>(VLOOKUP(E341,'3. Servicios TH  (línea B)'!$A$7:$N$1687,9,FALSE)*H341)</f>
        <v>24342154.838709679</v>
      </c>
      <c r="L341" s="135">
        <f>(VLOOKUP(E341,'3. Servicios TH  (línea B)'!$A$7:$N$1687,12,FALSE)*H341)</f>
        <v>23921148.387096774</v>
      </c>
      <c r="M341" s="134"/>
    </row>
    <row r="342" spans="1:13" ht="13" x14ac:dyDescent="0.35">
      <c r="A342" s="286"/>
      <c r="B342" s="279"/>
      <c r="C342" s="250"/>
      <c r="D342" s="280"/>
      <c r="E342" s="131" t="s">
        <v>1555</v>
      </c>
      <c r="F342" s="132" t="str">
        <f>VLOOKUP(TRIM(E342),'3. Servicios TH  (línea B)'!$A$8:$N$1615,5,FALSE)</f>
        <v xml:space="preserve">En sitio (Instalaciones de la Entidad) </v>
      </c>
      <c r="G342" s="133" t="str">
        <f>VLOOKUP(TRIM(E342),'3. Servicios TH  (línea B)'!$A$7:$N$1615,6,FALSE)</f>
        <v>Grupo No.4</v>
      </c>
      <c r="H342" s="128">
        <v>1</v>
      </c>
      <c r="I342" s="134" t="str">
        <f>VLOOKUP(E342,'3. Servicios TH  (línea B)'!$A$7:$N$1615,8,FALSE)</f>
        <v>Jornada Única</v>
      </c>
      <c r="J342" s="134" t="str">
        <f>VLOOKUP(E342,'3. Servicios TH  (línea B)'!$A$7:$N$1615,7,FALSE)</f>
        <v>Mensual</v>
      </c>
      <c r="K342" s="135">
        <f>(VLOOKUP(E342,'3. Servicios TH  (línea B)'!$A$7:$N$1687,9,FALSE)*H342)</f>
        <v>25895896.774193548</v>
      </c>
      <c r="L342" s="135">
        <f>(VLOOKUP(E342,'3. Servicios TH  (línea B)'!$A$7:$N$1687,12,FALSE)*H342)</f>
        <v>25448012.903225806</v>
      </c>
      <c r="M342" s="134"/>
    </row>
    <row r="343" spans="1:13" ht="13" x14ac:dyDescent="0.35">
      <c r="A343" s="286"/>
      <c r="B343" s="279"/>
      <c r="C343" s="251"/>
      <c r="D343" s="280"/>
      <c r="E343" s="131" t="s">
        <v>1559</v>
      </c>
      <c r="F343" s="132" t="str">
        <f>VLOOKUP(TRIM(E343),'3. Servicios TH  (línea B)'!$A$8:$N$1615,5,FALSE)</f>
        <v>En sitio (instalaciones de la Entidad)</v>
      </c>
      <c r="G343" s="133" t="str">
        <f>VLOOKUP(TRIM(E343),'3. Servicios TH  (línea B)'!$A$7:$N$1615,6,FALSE)</f>
        <v>Grupo No.5</v>
      </c>
      <c r="H343" s="128">
        <v>1</v>
      </c>
      <c r="I343" s="134" t="str">
        <f>VLOOKUP(E343,'3. Servicios TH  (línea B)'!$A$7:$N$1615,8,FALSE)</f>
        <v>Jornada Única</v>
      </c>
      <c r="J343" s="134" t="str">
        <f>VLOOKUP(E343,'3. Servicios TH  (línea B)'!$A$7:$N$1615,7,FALSE)</f>
        <v>Mensual</v>
      </c>
      <c r="K343" s="135">
        <f>(VLOOKUP(E343,'3. Servicios TH  (línea B)'!$A$7:$N$1687,9,FALSE)*H343)</f>
        <v>27548838.709677417</v>
      </c>
      <c r="L343" s="135">
        <f>(VLOOKUP(E343,'3. Servicios TH  (línea B)'!$A$7:$N$1687,12,FALSE)*H343)</f>
        <v>27072361.290322579</v>
      </c>
      <c r="M343" s="134">
        <f t="shared" si="4"/>
        <v>54621200</v>
      </c>
    </row>
    <row r="344" spans="1:13" ht="18" customHeight="1" x14ac:dyDescent="0.35">
      <c r="A344" s="286"/>
      <c r="B344" s="279"/>
      <c r="C344" s="249" t="s">
        <v>1514</v>
      </c>
      <c r="D344" s="280" t="s">
        <v>60</v>
      </c>
      <c r="E344" s="131" t="s">
        <v>1513</v>
      </c>
      <c r="F344" s="132" t="str">
        <f>VLOOKUP(TRIM(E344),'3. Servicios TH  (línea B)'!$A$8:$N$1615,5,FALSE)</f>
        <v xml:space="preserve">En sitio (Instalaciones de la Entidad) </v>
      </c>
      <c r="G344" s="133" t="str">
        <f>VLOOKUP(TRIM(E344),'3. Servicios TH  (línea B)'!$A$7:$N$1615,6,FALSE)</f>
        <v>Grupo No.1</v>
      </c>
      <c r="H344" s="128">
        <v>1</v>
      </c>
      <c r="I344" s="134" t="str">
        <f>VLOOKUP(E344,'3. Servicios TH  (línea B)'!$A$7:$N$1615,8,FALSE)</f>
        <v>Jornada Única</v>
      </c>
      <c r="J344" s="134" t="str">
        <f>VLOOKUP(E344,'3. Servicios TH  (línea B)'!$A$7:$N$1615,7,FALSE)</f>
        <v>Mensual</v>
      </c>
      <c r="K344" s="135">
        <f>(VLOOKUP(E344,'3. Servicios TH  (línea B)'!$A$7:$N$1687,9,FALSE)*H344)</f>
        <v>12200838.709677419</v>
      </c>
      <c r="L344" s="135">
        <f>(VLOOKUP(E344,'3. Servicios TH  (línea B)'!$A$7:$N$1687,12,FALSE)*H344)</f>
        <v>11989819.354838708</v>
      </c>
      <c r="M344" s="134">
        <f t="shared" si="4"/>
        <v>24190658.064516127</v>
      </c>
    </row>
    <row r="345" spans="1:13" ht="13" x14ac:dyDescent="0.35">
      <c r="A345" s="286"/>
      <c r="B345" s="279"/>
      <c r="C345" s="250"/>
      <c r="D345" s="280"/>
      <c r="E345" s="131" t="s">
        <v>1518</v>
      </c>
      <c r="F345" s="132" t="str">
        <f>VLOOKUP(TRIM(E345),'3. Servicios TH  (línea B)'!$A$8:$N$1615,5,FALSE)</f>
        <v>En sitio (instalaciones del contratista)</v>
      </c>
      <c r="G345" s="133" t="str">
        <f>VLOOKUP(TRIM(E345),'3. Servicios TH  (línea B)'!$A$7:$N$1615,6,FALSE)</f>
        <v>General</v>
      </c>
      <c r="H345" s="128">
        <v>1</v>
      </c>
      <c r="I345" s="134" t="str">
        <f>VLOOKUP(E345,'3. Servicios TH  (línea B)'!$A$7:$N$1615,8,FALSE)</f>
        <v>Jornada Única</v>
      </c>
      <c r="J345" s="134" t="str">
        <f>VLOOKUP(E345,'3. Servicios TH  (línea B)'!$A$7:$N$1615,7,FALSE)</f>
        <v>Mensual</v>
      </c>
      <c r="K345" s="135">
        <f>(VLOOKUP(E345,'3. Servicios TH  (línea B)'!$A$7:$N$1687,9,FALSE)*H345)</f>
        <v>12915458.064516129</v>
      </c>
      <c r="L345" s="135">
        <f>(VLOOKUP(E345,'3. Servicios TH  (línea B)'!$A$7:$N$1687,12,FALSE)*H345)</f>
        <v>12692077.419354839</v>
      </c>
      <c r="M345" s="134">
        <f t="shared" si="4"/>
        <v>25607535.483870968</v>
      </c>
    </row>
    <row r="346" spans="1:13" ht="13" x14ac:dyDescent="0.35">
      <c r="A346" s="286"/>
      <c r="B346" s="279"/>
      <c r="C346" s="250"/>
      <c r="D346" s="280"/>
      <c r="E346" s="131" t="s">
        <v>1522</v>
      </c>
      <c r="F346" s="132" t="str">
        <f>VLOOKUP(TRIM(E346),'3. Servicios TH  (línea B)'!$A$8:$N$1615,5,FALSE)</f>
        <v xml:space="preserve">En sitio (Instalaciones de la Entidad) </v>
      </c>
      <c r="G346" s="133" t="str">
        <f>VLOOKUP(TRIM(E346),'3. Servicios TH  (línea B)'!$A$7:$N$1615,6,FALSE)</f>
        <v>Grupo No.2</v>
      </c>
      <c r="H346" s="128">
        <v>1</v>
      </c>
      <c r="I346" s="134" t="str">
        <f>VLOOKUP(E346,'3. Servicios TH  (línea B)'!$A$7:$N$1615,8,FALSE)</f>
        <v>Jornada Única</v>
      </c>
      <c r="J346" s="134" t="str">
        <f>VLOOKUP(E346,'3. Servicios TH  (línea B)'!$A$7:$N$1615,7,FALSE)</f>
        <v>Mensual</v>
      </c>
      <c r="K346" s="135">
        <f>(VLOOKUP(E346,'3. Servicios TH  (línea B)'!$A$7:$N$1687,9,FALSE)*H346)</f>
        <v>12979625.806451613</v>
      </c>
      <c r="L346" s="135">
        <f>(VLOOKUP(E346,'3. Servicios TH  (línea B)'!$A$7:$N$1687,12,FALSE)*H346)</f>
        <v>12755122.580645161</v>
      </c>
      <c r="M346" s="134">
        <f t="shared" si="4"/>
        <v>25734748.387096774</v>
      </c>
    </row>
    <row r="347" spans="1:13" ht="13" x14ac:dyDescent="0.35">
      <c r="A347" s="286"/>
      <c r="B347" s="279"/>
      <c r="C347" s="250"/>
      <c r="D347" s="280"/>
      <c r="E347" s="131" t="s">
        <v>1150</v>
      </c>
      <c r="F347" s="132" t="str">
        <f>VLOOKUP(TRIM(E347),'3. Servicios TH  (línea B)'!$A$8:$N$1615,5,FALSE)</f>
        <v>En sitio (instalaciones de la Entidad)</v>
      </c>
      <c r="G347" s="133" t="str">
        <f>VLOOKUP(TRIM(E347),'3. Servicios TH  (línea B)'!$A$7:$N$1615,6,FALSE)</f>
        <v>Grupo No.3</v>
      </c>
      <c r="H347" s="128">
        <v>1</v>
      </c>
      <c r="I347" s="134" t="str">
        <f>VLOOKUP(E347,'3. Servicios TH  (línea B)'!$A$7:$N$1615,8,FALSE)</f>
        <v>Jornada Única</v>
      </c>
      <c r="J347" s="134" t="str">
        <f>VLOOKUP(E347,'3. Servicios TH  (línea B)'!$A$7:$N$1615,7,FALSE)</f>
        <v>Mensual</v>
      </c>
      <c r="K347" s="135">
        <f>(VLOOKUP(E347,'3. Servicios TH  (línea B)'!$A$7:$N$1687,9,FALSE)*H347)</f>
        <v>21143419.35483871</v>
      </c>
      <c r="L347" s="135">
        <f>(VLOOKUP(E347,'3. Servicios TH  (línea B)'!$A$7:$N$1687,12,FALSE)*H347)</f>
        <v>20777729.032258064</v>
      </c>
      <c r="M347" s="134"/>
    </row>
    <row r="348" spans="1:13" ht="13" x14ac:dyDescent="0.35">
      <c r="A348" s="286"/>
      <c r="B348" s="279"/>
      <c r="C348" s="250"/>
      <c r="D348" s="280"/>
      <c r="E348" s="131" t="s">
        <v>1530</v>
      </c>
      <c r="F348" s="132" t="str">
        <f>VLOOKUP(TRIM(E348),'3. Servicios TH  (línea B)'!$A$8:$N$1615,5,FALSE)</f>
        <v xml:space="preserve">En sitio (Instalaciones de la Entidad) </v>
      </c>
      <c r="G348" s="133" t="str">
        <f>VLOOKUP(TRIM(E348),'3. Servicios TH  (línea B)'!$A$7:$N$1615,6,FALSE)</f>
        <v>Grupo No.4</v>
      </c>
      <c r="H348" s="128">
        <v>1</v>
      </c>
      <c r="I348" s="134" t="str">
        <f>VLOOKUP(E348,'3. Servicios TH  (línea B)'!$A$7:$N$1615,8,FALSE)</f>
        <v>Jornada Única</v>
      </c>
      <c r="J348" s="134" t="str">
        <f>VLOOKUP(E348,'3. Servicios TH  (línea B)'!$A$7:$N$1615,7,FALSE)</f>
        <v>Mensual</v>
      </c>
      <c r="K348" s="135">
        <f>(VLOOKUP(E348,'3. Servicios TH  (línea B)'!$A$7:$N$1687,9,FALSE)*H348)</f>
        <v>14689483.870967742</v>
      </c>
      <c r="L348" s="135">
        <f>(VLOOKUP(E348,'3. Servicios TH  (línea B)'!$A$7:$N$1687,12,FALSE)*H348)</f>
        <v>14435419.354838708</v>
      </c>
      <c r="M348" s="134"/>
    </row>
    <row r="349" spans="1:13" ht="13" x14ac:dyDescent="0.35">
      <c r="A349" s="286"/>
      <c r="B349" s="279"/>
      <c r="C349" s="251"/>
      <c r="D349" s="280"/>
      <c r="E349" s="131" t="s">
        <v>1534</v>
      </c>
      <c r="F349" s="132" t="str">
        <f>VLOOKUP(TRIM(E349),'3. Servicios TH  (línea B)'!$A$8:$N$1615,5,FALSE)</f>
        <v>En sitio (instalaciones de la Entidad)</v>
      </c>
      <c r="G349" s="133" t="str">
        <f>VLOOKUP(TRIM(E349),'3. Servicios TH  (línea B)'!$A$7:$N$1615,6,FALSE)</f>
        <v>Grupo No.5</v>
      </c>
      <c r="H349" s="128">
        <v>1</v>
      </c>
      <c r="I349" s="134" t="str">
        <f>VLOOKUP(E349,'3. Servicios TH  (línea B)'!$A$7:$N$1615,8,FALSE)</f>
        <v>Jornada Única</v>
      </c>
      <c r="J349" s="134" t="str">
        <f>VLOOKUP(E349,'3. Servicios TH  (línea B)'!$A$7:$N$1615,7,FALSE)</f>
        <v>Mensual</v>
      </c>
      <c r="K349" s="135">
        <f>(VLOOKUP(E349,'3. Servicios TH  (línea B)'!$A$7:$N$1687,9,FALSE)*H349)</f>
        <v>15627083.870967742</v>
      </c>
      <c r="L349" s="135">
        <f>(VLOOKUP(E349,'3. Servicios TH  (línea B)'!$A$7:$N$1687,12,FALSE)*H349)</f>
        <v>15356812.903225806</v>
      </c>
      <c r="M349" s="134">
        <f t="shared" si="4"/>
        <v>30983896.774193548</v>
      </c>
    </row>
    <row r="350" spans="1:13" ht="13" x14ac:dyDescent="0.35">
      <c r="A350" s="286"/>
      <c r="B350" s="279"/>
      <c r="C350" s="249" t="s">
        <v>1664</v>
      </c>
      <c r="D350" s="280" t="s">
        <v>60</v>
      </c>
      <c r="E350" s="131" t="s">
        <v>1663</v>
      </c>
      <c r="F350" s="132" t="str">
        <f>VLOOKUP(TRIM(E350),'3. Servicios TH  (línea B)'!$A$8:$N$1615,5,FALSE)</f>
        <v xml:space="preserve">En sitio (Instalaciones de la Entidad) </v>
      </c>
      <c r="G350" s="133" t="str">
        <f>VLOOKUP(TRIM(E350),'3. Servicios TH  (línea B)'!$A$7:$N$1615,6,FALSE)</f>
        <v>Grupo No.1</v>
      </c>
      <c r="H350" s="128">
        <v>1</v>
      </c>
      <c r="I350" s="134" t="str">
        <f>VLOOKUP(E350,'3. Servicios TH  (línea B)'!$A$7:$N$1615,8,FALSE)</f>
        <v>Jornada Única</v>
      </c>
      <c r="J350" s="134" t="str">
        <f>VLOOKUP(E350,'3. Servicios TH  (línea B)'!$A$7:$N$1615,7,FALSE)</f>
        <v>Mensual</v>
      </c>
      <c r="K350" s="135">
        <f>(VLOOKUP(E350,'3. Servicios TH  (línea B)'!$A$7:$N$1687,9,FALSE)*H350)</f>
        <v>11037341.935483871</v>
      </c>
      <c r="L350" s="135">
        <f>(VLOOKUP(E350,'3. Servicios TH  (línea B)'!$A$7:$N$1687,12,FALSE)*H350)</f>
        <v>10846451.612903226</v>
      </c>
      <c r="M350" s="134">
        <f t="shared" si="4"/>
        <v>21883793.548387095</v>
      </c>
    </row>
    <row r="351" spans="1:13" ht="13" x14ac:dyDescent="0.35">
      <c r="A351" s="286"/>
      <c r="B351" s="279"/>
      <c r="C351" s="250"/>
      <c r="D351" s="280"/>
      <c r="E351" s="131" t="s">
        <v>1668</v>
      </c>
      <c r="F351" s="132" t="str">
        <f>VLOOKUP(TRIM(E351),'3. Servicios TH  (línea B)'!$A$8:$N$1615,5,FALSE)</f>
        <v>En sitio (instalaciones del contratista)</v>
      </c>
      <c r="G351" s="133" t="str">
        <f>VLOOKUP(TRIM(E351),'3. Servicios TH  (línea B)'!$A$7:$N$1615,6,FALSE)</f>
        <v>General</v>
      </c>
      <c r="H351" s="128">
        <v>1</v>
      </c>
      <c r="I351" s="134" t="str">
        <f>VLOOKUP(E351,'3. Servicios TH  (línea B)'!$A$7:$N$1615,8,FALSE)</f>
        <v>Jornada Única</v>
      </c>
      <c r="J351" s="134" t="str">
        <f>VLOOKUP(E351,'3. Servicios TH  (línea B)'!$A$7:$N$1615,7,FALSE)</f>
        <v>Mensual</v>
      </c>
      <c r="K351" s="135">
        <f>(VLOOKUP(E351,'3. Servicios TH  (línea B)'!$A$7:$N$1687,9,FALSE)*H351)</f>
        <v>11751948.387096774</v>
      </c>
      <c r="L351" s="135">
        <f>(VLOOKUP(E351,'3. Servicios TH  (línea B)'!$A$7:$N$1687,12,FALSE)*H351)</f>
        <v>11548696.774193548</v>
      </c>
      <c r="M351" s="134">
        <f t="shared" si="4"/>
        <v>23300645.161290321</v>
      </c>
    </row>
    <row r="352" spans="1:13" ht="13" x14ac:dyDescent="0.35">
      <c r="A352" s="286"/>
      <c r="B352" s="279"/>
      <c r="C352" s="250"/>
      <c r="D352" s="280"/>
      <c r="E352" s="131" t="s">
        <v>1672</v>
      </c>
      <c r="F352" s="132" t="str">
        <f>VLOOKUP(TRIM(E352),'3. Servicios TH  (línea B)'!$A$8:$N$1615,5,FALSE)</f>
        <v xml:space="preserve">En sitio (Instalaciones de la Entidad) </v>
      </c>
      <c r="G352" s="133" t="str">
        <f>VLOOKUP(TRIM(E352),'3. Servicios TH  (línea B)'!$A$7:$N$1615,6,FALSE)</f>
        <v>Grupo No.2</v>
      </c>
      <c r="H352" s="128">
        <v>1</v>
      </c>
      <c r="I352" s="134" t="str">
        <f>VLOOKUP(E352,'3. Servicios TH  (línea B)'!$A$7:$N$1615,8,FALSE)</f>
        <v>Jornada Única</v>
      </c>
      <c r="J352" s="134" t="str">
        <f>VLOOKUP(E352,'3. Servicios TH  (línea B)'!$A$7:$N$1615,7,FALSE)</f>
        <v>Mensual</v>
      </c>
      <c r="K352" s="135">
        <f>(VLOOKUP(E352,'3. Servicios TH  (línea B)'!$A$7:$N$1687,9,FALSE)*H352)</f>
        <v>11741870.967741935</v>
      </c>
      <c r="L352" s="135">
        <f>(VLOOKUP(E352,'3. Servicios TH  (línea B)'!$A$7:$N$1687,12,FALSE)*H352)</f>
        <v>11538787.096774193</v>
      </c>
      <c r="M352" s="134">
        <f t="shared" si="4"/>
        <v>23280658.064516127</v>
      </c>
    </row>
    <row r="353" spans="1:13" ht="13" x14ac:dyDescent="0.35">
      <c r="A353" s="286"/>
      <c r="B353" s="279"/>
      <c r="C353" s="250"/>
      <c r="D353" s="280"/>
      <c r="E353" s="131" t="s">
        <v>1676</v>
      </c>
      <c r="F353" s="132" t="str">
        <f>VLOOKUP(TRIM(E353),'3. Servicios TH  (línea B)'!$A$8:$N$1615,5,FALSE)</f>
        <v>En sitio (instalaciones de la Entidad)</v>
      </c>
      <c r="G353" s="133" t="str">
        <f>VLOOKUP(TRIM(E353),'3. Servicios TH  (línea B)'!$A$7:$N$1615,6,FALSE)</f>
        <v>Grupo No.3</v>
      </c>
      <c r="H353" s="128">
        <v>1</v>
      </c>
      <c r="I353" s="134" t="str">
        <f>VLOOKUP(E353,'3. Servicios TH  (línea B)'!$A$7:$N$1615,8,FALSE)</f>
        <v>Jornada Única</v>
      </c>
      <c r="J353" s="134" t="str">
        <f>VLOOKUP(E353,'3. Servicios TH  (línea B)'!$A$7:$N$1615,7,FALSE)</f>
        <v>Mensual</v>
      </c>
      <c r="K353" s="135">
        <f>(VLOOKUP(E353,'3. Servicios TH  (línea B)'!$A$7:$N$1687,9,FALSE)*H353)</f>
        <v>12491341.935483871</v>
      </c>
      <c r="L353" s="135">
        <f>(VLOOKUP(E353,'3. Servicios TH  (línea B)'!$A$7:$N$1687,12,FALSE)*H353)</f>
        <v>12275290.322580645</v>
      </c>
      <c r="M353" s="134"/>
    </row>
    <row r="354" spans="1:13" ht="13" x14ac:dyDescent="0.35">
      <c r="A354" s="286"/>
      <c r="B354" s="279"/>
      <c r="C354" s="250"/>
      <c r="D354" s="280"/>
      <c r="E354" s="131" t="s">
        <v>1680</v>
      </c>
      <c r="F354" s="132" t="str">
        <f>VLOOKUP(TRIM(E354),'3. Servicios TH  (línea B)'!$A$8:$N$1615,5,FALSE)</f>
        <v xml:space="preserve">En sitio (Instalaciones de la Entidad) </v>
      </c>
      <c r="G354" s="133" t="str">
        <f>VLOOKUP(TRIM(E354),'3. Servicios TH  (línea B)'!$A$7:$N$1615,6,FALSE)</f>
        <v>Grupo No.4</v>
      </c>
      <c r="H354" s="128">
        <v>1</v>
      </c>
      <c r="I354" s="134" t="str">
        <f>VLOOKUP(E354,'3. Servicios TH  (línea B)'!$A$7:$N$1615,8,FALSE)</f>
        <v>Jornada Única</v>
      </c>
      <c r="J354" s="134" t="str">
        <f>VLOOKUP(E354,'3. Servicios TH  (línea B)'!$A$7:$N$1615,7,FALSE)</f>
        <v>Mensual</v>
      </c>
      <c r="K354" s="135">
        <f>(VLOOKUP(E354,'3. Servicios TH  (línea B)'!$A$7:$N$1687,9,FALSE)*H354)</f>
        <v>13288658.064516129</v>
      </c>
      <c r="L354" s="135">
        <f>(VLOOKUP(E354,'3. Servicios TH  (línea B)'!$A$7:$N$1687,12,FALSE)*H354)</f>
        <v>13058825.806451613</v>
      </c>
      <c r="M354" s="134"/>
    </row>
    <row r="355" spans="1:13" ht="13" x14ac:dyDescent="0.35">
      <c r="A355" s="286"/>
      <c r="B355" s="276"/>
      <c r="C355" s="251"/>
      <c r="D355" s="280"/>
      <c r="E355" s="131" t="s">
        <v>1684</v>
      </c>
      <c r="F355" s="132" t="str">
        <f>VLOOKUP(TRIM(E355),'3. Servicios TH  (línea B)'!$A$8:$N$1615,5,FALSE)</f>
        <v>En sitio (instalaciones de la Entidad)</v>
      </c>
      <c r="G355" s="133" t="str">
        <f>VLOOKUP(TRIM(E355),'3. Servicios TH  (línea B)'!$A$7:$N$1615,6,FALSE)</f>
        <v>Grupo No.5</v>
      </c>
      <c r="H355" s="128">
        <v>1</v>
      </c>
      <c r="I355" s="134" t="str">
        <f>VLOOKUP(E355,'3. Servicios TH  (línea B)'!$A$7:$N$1615,8,FALSE)</f>
        <v>Jornada Única</v>
      </c>
      <c r="J355" s="134" t="str">
        <f>VLOOKUP(E355,'3. Servicios TH  (línea B)'!$A$7:$N$1615,7,FALSE)</f>
        <v>Mensual</v>
      </c>
      <c r="K355" s="135">
        <f>(VLOOKUP(E355,'3. Servicios TH  (línea B)'!$A$7:$N$1687,9,FALSE)*H355)</f>
        <v>14136864.516129032</v>
      </c>
      <c r="L355" s="135">
        <f>(VLOOKUP(E355,'3. Servicios TH  (línea B)'!$A$7:$N$1687,12,FALSE)*H355)</f>
        <v>13892348.387096774</v>
      </c>
      <c r="M355" s="134">
        <f t="shared" si="4"/>
        <v>28029212.903225806</v>
      </c>
    </row>
    <row r="356" spans="1:13" ht="18" customHeight="1" x14ac:dyDescent="0.35">
      <c r="A356" s="288" t="s">
        <v>6291</v>
      </c>
      <c r="B356" s="284" t="s">
        <v>909</v>
      </c>
      <c r="C356" s="281" t="s">
        <v>910</v>
      </c>
      <c r="D356" s="271" t="s">
        <v>60</v>
      </c>
      <c r="E356" s="125" t="s">
        <v>908</v>
      </c>
      <c r="F356" s="126" t="str">
        <f>VLOOKUP(TRIM(E356),'3. Servicios TH  (línea B)'!$A$8:$N$1615,5,FALSE)</f>
        <v xml:space="preserve">En sitio (Instalaciones de la Entidad) </v>
      </c>
      <c r="G356" s="127" t="str">
        <f>VLOOKUP(TRIM(E356),'3. Servicios TH  (línea B)'!$A$7:$N$1615,6,FALSE)</f>
        <v>Grupo No.1</v>
      </c>
      <c r="H356" s="128">
        <v>1</v>
      </c>
      <c r="I356" s="129" t="str">
        <f>VLOOKUP(E356,'3. Servicios TH  (línea B)'!$A$7:$N$1615,8,FALSE)</f>
        <v>Jornada Única</v>
      </c>
      <c r="J356" s="129" t="str">
        <f>VLOOKUP(E356,'3. Servicios TH  (línea B)'!$A$7:$N$1615,7,FALSE)</f>
        <v>Mensual</v>
      </c>
      <c r="K356" s="130">
        <f>(VLOOKUP(E356,'3. Servicios TH  (línea B)'!$A$7:$N$1687,9,FALSE)*H356)</f>
        <v>28927922.580645159</v>
      </c>
      <c r="L356" s="130">
        <f>(VLOOKUP(E356,'3. Servicios TH  (línea B)'!$A$7:$N$1687,12,FALSE)*H356)</f>
        <v>27816412.903225806</v>
      </c>
      <c r="M356" s="129">
        <f t="shared" si="4"/>
        <v>56744335.483870968</v>
      </c>
    </row>
    <row r="357" spans="1:13" ht="13" x14ac:dyDescent="0.35">
      <c r="A357" s="288"/>
      <c r="B357" s="284"/>
      <c r="C357" s="282"/>
      <c r="D357" s="271"/>
      <c r="E357" s="125" t="s">
        <v>914</v>
      </c>
      <c r="F357" s="126" t="str">
        <f>VLOOKUP(TRIM(E357),'3. Servicios TH  (línea B)'!$A$8:$N$1615,5,FALSE)</f>
        <v>En sitio (instalaciones del contratista)</v>
      </c>
      <c r="G357" s="127" t="str">
        <f>VLOOKUP(TRIM(E357),'3. Servicios TH  (línea B)'!$A$7:$N$1615,6,FALSE)</f>
        <v>General</v>
      </c>
      <c r="H357" s="128">
        <v>1</v>
      </c>
      <c r="I357" s="129" t="str">
        <f>VLOOKUP(E357,'3. Servicios TH  (línea B)'!$A$7:$N$1615,8,FALSE)</f>
        <v>Jornada Única</v>
      </c>
      <c r="J357" s="129" t="str">
        <f>VLOOKUP(E357,'3. Servicios TH  (línea B)'!$A$7:$N$1615,7,FALSE)</f>
        <v>Mensual</v>
      </c>
      <c r="K357" s="130">
        <f>(VLOOKUP(E357,'3. Servicios TH  (línea B)'!$A$7:$N$1687,9,FALSE)*H357)</f>
        <v>24602490.322580643</v>
      </c>
      <c r="L357" s="130">
        <f>(VLOOKUP(E357,'3. Servicios TH  (línea B)'!$A$7:$N$1687,12,FALSE)*H357)</f>
        <v>24176980.64516129</v>
      </c>
      <c r="M357" s="129">
        <f t="shared" si="4"/>
        <v>48779470.967741936</v>
      </c>
    </row>
    <row r="358" spans="1:13" ht="13" x14ac:dyDescent="0.35">
      <c r="A358" s="288"/>
      <c r="B358" s="284"/>
      <c r="C358" s="282"/>
      <c r="D358" s="271"/>
      <c r="E358" s="125" t="s">
        <v>918</v>
      </c>
      <c r="F358" s="126" t="str">
        <f>VLOOKUP(TRIM(E358),'3. Servicios TH  (línea B)'!$A$8:$N$1615,5,FALSE)</f>
        <v xml:space="preserve">En sitio (Instalaciones de la Entidad) </v>
      </c>
      <c r="G358" s="127" t="str">
        <f>VLOOKUP(TRIM(E358),'3. Servicios TH  (línea B)'!$A$7:$N$1615,6,FALSE)</f>
        <v>Grupo No.2</v>
      </c>
      <c r="H358" s="128">
        <v>1</v>
      </c>
      <c r="I358" s="129" t="str">
        <f>VLOOKUP(E358,'3. Servicios TH  (línea B)'!$A$7:$N$1615,8,FALSE)</f>
        <v>Jornada Única</v>
      </c>
      <c r="J358" s="129" t="str">
        <f>VLOOKUP(E358,'3. Servicios TH  (línea B)'!$A$7:$N$1615,7,FALSE)</f>
        <v>Mensual</v>
      </c>
      <c r="K358" s="130">
        <f>(VLOOKUP(E358,'3. Servicios TH  (línea B)'!$A$7:$N$1687,9,FALSE)*H358)</f>
        <v>25435883.870967742</v>
      </c>
      <c r="L358" s="130">
        <f>(VLOOKUP(E358,'3. Servicios TH  (línea B)'!$A$7:$N$1687,12,FALSE)*H358)</f>
        <v>24995961.290322579</v>
      </c>
      <c r="M358" s="129">
        <f t="shared" si="4"/>
        <v>50431845.161290318</v>
      </c>
    </row>
    <row r="359" spans="1:13" ht="13" x14ac:dyDescent="0.35">
      <c r="A359" s="288"/>
      <c r="B359" s="284"/>
      <c r="C359" s="282"/>
      <c r="D359" s="271"/>
      <c r="E359" s="125" t="s">
        <v>922</v>
      </c>
      <c r="F359" s="126" t="str">
        <f>VLOOKUP(TRIM(E359),'3. Servicios TH  (línea B)'!$A$8:$N$1615,5,FALSE)</f>
        <v>En sitio (instalaciones de la Entidad)</v>
      </c>
      <c r="G359" s="127" t="str">
        <f>VLOOKUP(TRIM(E359),'3. Servicios TH  (línea B)'!$A$7:$N$1615,6,FALSE)</f>
        <v>Grupo No.3</v>
      </c>
      <c r="H359" s="128">
        <v>1</v>
      </c>
      <c r="I359" s="129" t="str">
        <f>VLOOKUP(E359,'3. Servicios TH  (línea B)'!$A$7:$N$1615,8,FALSE)</f>
        <v>Jornada Única</v>
      </c>
      <c r="J359" s="129" t="str">
        <f>VLOOKUP(E359,'3. Servicios TH  (línea B)'!$A$7:$N$1615,7,FALSE)</f>
        <v>Mensual</v>
      </c>
      <c r="K359" s="130">
        <f>(VLOOKUP(E359,'3. Servicios TH  (línea B)'!$A$7:$N$1687,9,FALSE)*H359)</f>
        <v>27059458.064516127</v>
      </c>
      <c r="L359" s="130">
        <f>(VLOOKUP(E359,'3. Servicios TH  (línea B)'!$A$7:$N$1687,12,FALSE)*H359)</f>
        <v>26591445.161290321</v>
      </c>
      <c r="M359" s="129"/>
    </row>
    <row r="360" spans="1:13" ht="13" x14ac:dyDescent="0.35">
      <c r="A360" s="288"/>
      <c r="B360" s="284"/>
      <c r="C360" s="282"/>
      <c r="D360" s="271"/>
      <c r="E360" s="125" t="s">
        <v>926</v>
      </c>
      <c r="F360" s="126" t="str">
        <f>VLOOKUP(TRIM(E360),'3. Servicios TH  (línea B)'!$A$8:$N$1615,5,FALSE)</f>
        <v xml:space="preserve">En sitio (Instalaciones de la Entidad) </v>
      </c>
      <c r="G360" s="127" t="str">
        <f>VLOOKUP(TRIM(E360),'3. Servicios TH  (línea B)'!$A$7:$N$1615,6,FALSE)</f>
        <v>Grupo No.4</v>
      </c>
      <c r="H360" s="128">
        <v>1</v>
      </c>
      <c r="I360" s="129" t="str">
        <f>VLOOKUP(E360,'3. Servicios TH  (línea B)'!$A$7:$N$1615,8,FALSE)</f>
        <v>Jornada Única</v>
      </c>
      <c r="J360" s="129" t="str">
        <f>VLOOKUP(E360,'3. Servicios TH  (línea B)'!$A$7:$N$1615,7,FALSE)</f>
        <v>Mensual</v>
      </c>
      <c r="K360" s="130">
        <f>(VLOOKUP(E360,'3. Servicios TH  (línea B)'!$A$7:$N$1687,9,FALSE)*H360)</f>
        <v>28786670.967741936</v>
      </c>
      <c r="L360" s="130">
        <f>(VLOOKUP(E360,'3. Servicios TH  (línea B)'!$A$7:$N$1687,12,FALSE)*H360)</f>
        <v>28288787.096774194</v>
      </c>
      <c r="M360" s="129"/>
    </row>
    <row r="361" spans="1:13" ht="13" x14ac:dyDescent="0.35">
      <c r="A361" s="288"/>
      <c r="B361" s="284"/>
      <c r="C361" s="283"/>
      <c r="D361" s="271"/>
      <c r="E361" s="125" t="s">
        <v>930</v>
      </c>
      <c r="F361" s="126" t="str">
        <f>VLOOKUP(TRIM(E361),'3. Servicios TH  (línea B)'!$A$8:$N$1615,5,FALSE)</f>
        <v>En sitio (instalaciones de la Entidad)</v>
      </c>
      <c r="G361" s="127" t="str">
        <f>VLOOKUP(TRIM(E361),'3. Servicios TH  (línea B)'!$A$7:$N$1615,6,FALSE)</f>
        <v>Grupo No.5</v>
      </c>
      <c r="H361" s="128">
        <v>1</v>
      </c>
      <c r="I361" s="129" t="str">
        <f>VLOOKUP(E361,'3. Servicios TH  (línea B)'!$A$7:$N$1615,8,FALSE)</f>
        <v>Jornada Única</v>
      </c>
      <c r="J361" s="129" t="str">
        <f>VLOOKUP(E361,'3. Servicios TH  (línea B)'!$A$7:$N$1615,7,FALSE)</f>
        <v>Mensual</v>
      </c>
      <c r="K361" s="130">
        <f>(VLOOKUP(E361,'3. Servicios TH  (línea B)'!$A$7:$N$1687,9,FALSE)*H361)</f>
        <v>30624090.322580643</v>
      </c>
      <c r="L361" s="130">
        <f>(VLOOKUP(E361,'3. Servicios TH  (línea B)'!$A$7:$N$1687,12,FALSE)*H361)</f>
        <v>30094425.806451611</v>
      </c>
      <c r="M361" s="129">
        <f t="shared" si="4"/>
        <v>60718516.129032254</v>
      </c>
    </row>
    <row r="362" spans="1:13" ht="13" x14ac:dyDescent="0.35">
      <c r="A362" s="288"/>
      <c r="B362" s="284" t="s">
        <v>708</v>
      </c>
      <c r="C362" s="281" t="s">
        <v>709</v>
      </c>
      <c r="D362" s="271" t="s">
        <v>60</v>
      </c>
      <c r="E362" s="125" t="s">
        <v>707</v>
      </c>
      <c r="F362" s="126" t="str">
        <f>VLOOKUP(TRIM(E362),'3. Servicios TH  (línea B)'!$A$8:$N$1615,5,FALSE)</f>
        <v xml:space="preserve">En sitio (Instalaciones de la Entidad) </v>
      </c>
      <c r="G362" s="127" t="str">
        <f>VLOOKUP(TRIM(E362),'3. Servicios TH  (línea B)'!$A$7:$N$1615,6,FALSE)</f>
        <v>Grupo No.1</v>
      </c>
      <c r="H362" s="128">
        <v>1</v>
      </c>
      <c r="I362" s="129" t="str">
        <f>VLOOKUP(E362,'3. Servicios TH  (línea B)'!$A$7:$N$1615,8,FALSE)</f>
        <v>Jornada Única</v>
      </c>
      <c r="J362" s="129" t="str">
        <f>VLOOKUP(E362,'3. Servicios TH  (línea B)'!$A$7:$N$1615,7,FALSE)</f>
        <v>Mensual</v>
      </c>
      <c r="K362" s="130">
        <f>(VLOOKUP(E362,'3. Servicios TH  (línea B)'!$A$7:$N$1687,9,FALSE)*H362)</f>
        <v>27171083.870967742</v>
      </c>
      <c r="L362" s="130">
        <f>(VLOOKUP(E362,'3. Servicios TH  (línea B)'!$A$7:$N$1687,12,FALSE)*H362)</f>
        <v>26127083.870967742</v>
      </c>
      <c r="M362" s="129">
        <f t="shared" si="4"/>
        <v>53298167.741935484</v>
      </c>
    </row>
    <row r="363" spans="1:13" ht="13" x14ac:dyDescent="0.35">
      <c r="A363" s="288"/>
      <c r="B363" s="284"/>
      <c r="C363" s="282"/>
      <c r="D363" s="271"/>
      <c r="E363" s="125" t="s">
        <v>713</v>
      </c>
      <c r="F363" s="126" t="str">
        <f>VLOOKUP(TRIM(E363),'3. Servicios TH  (línea B)'!$A$8:$N$1615,5,FALSE)</f>
        <v>En sitio (instalaciones del contratista)</v>
      </c>
      <c r="G363" s="127" t="str">
        <f>VLOOKUP(TRIM(E363),'3. Servicios TH  (línea B)'!$A$7:$N$1615,6,FALSE)</f>
        <v>General</v>
      </c>
      <c r="H363" s="128">
        <v>1</v>
      </c>
      <c r="I363" s="129" t="str">
        <f>VLOOKUP(E363,'3. Servicios TH  (línea B)'!$A$7:$N$1615,8,FALSE)</f>
        <v>Jornada Única</v>
      </c>
      <c r="J363" s="129" t="str">
        <f>VLOOKUP(E363,'3. Servicios TH  (línea B)'!$A$7:$N$1615,7,FALSE)</f>
        <v>Mensual</v>
      </c>
      <c r="K363" s="130">
        <f>(VLOOKUP(E363,'3. Servicios TH  (línea B)'!$A$7:$N$1687,9,FALSE)*H363)</f>
        <v>23269574.193548385</v>
      </c>
      <c r="L363" s="130">
        <f>(VLOOKUP(E363,'3. Servicios TH  (línea B)'!$A$7:$N$1687,12,FALSE)*H363)</f>
        <v>22867109.677419353</v>
      </c>
      <c r="M363" s="129">
        <f t="shared" si="4"/>
        <v>46136683.870967738</v>
      </c>
    </row>
    <row r="364" spans="1:13" ht="13" x14ac:dyDescent="0.35">
      <c r="A364" s="288"/>
      <c r="B364" s="284"/>
      <c r="C364" s="282"/>
      <c r="D364" s="271"/>
      <c r="E364" s="125" t="s">
        <v>717</v>
      </c>
      <c r="F364" s="126" t="str">
        <f>VLOOKUP(TRIM(E364),'3. Servicios TH  (línea B)'!$A$8:$N$1615,5,FALSE)</f>
        <v xml:space="preserve">En sitio (Instalaciones de la Entidad) </v>
      </c>
      <c r="G364" s="127" t="str">
        <f>VLOOKUP(TRIM(E364),'3. Servicios TH  (línea B)'!$A$7:$N$1615,6,FALSE)</f>
        <v>Grupo No.2</v>
      </c>
      <c r="H364" s="128">
        <v>1</v>
      </c>
      <c r="I364" s="129" t="str">
        <f>VLOOKUP(E364,'3. Servicios TH  (línea B)'!$A$7:$N$1615,8,FALSE)</f>
        <v>Jornada Única</v>
      </c>
      <c r="J364" s="129" t="str">
        <f>VLOOKUP(E364,'3. Servicios TH  (línea B)'!$A$7:$N$1615,7,FALSE)</f>
        <v>Mensual</v>
      </c>
      <c r="K364" s="130">
        <f>(VLOOKUP(E364,'3. Servicios TH  (línea B)'!$A$7:$N$1687,9,FALSE)*H364)</f>
        <v>23891122.580645159</v>
      </c>
      <c r="L364" s="130">
        <f>(VLOOKUP(E364,'3. Servicios TH  (línea B)'!$A$7:$N$1687,12,FALSE)*H364)</f>
        <v>23477896.774193548</v>
      </c>
      <c r="M364" s="129">
        <f t="shared" si="4"/>
        <v>47369019.354838707</v>
      </c>
    </row>
    <row r="365" spans="1:13" ht="13" x14ac:dyDescent="0.35">
      <c r="A365" s="288"/>
      <c r="B365" s="284"/>
      <c r="C365" s="282"/>
      <c r="D365" s="271"/>
      <c r="E365" s="125" t="s">
        <v>721</v>
      </c>
      <c r="F365" s="126" t="str">
        <f>VLOOKUP(TRIM(E365),'3. Servicios TH  (línea B)'!$A$8:$N$1615,5,FALSE)</f>
        <v>En sitio (instalaciones de la Entidad)</v>
      </c>
      <c r="G365" s="127" t="str">
        <f>VLOOKUP(TRIM(E365),'3. Servicios TH  (línea B)'!$A$7:$N$1615,6,FALSE)</f>
        <v>Grupo No.3</v>
      </c>
      <c r="H365" s="128">
        <v>1</v>
      </c>
      <c r="I365" s="129" t="str">
        <f>VLOOKUP(E365,'3. Servicios TH  (línea B)'!$A$7:$N$1615,8,FALSE)</f>
        <v>Jornada Única</v>
      </c>
      <c r="J365" s="129" t="str">
        <f>VLOOKUP(E365,'3. Servicios TH  (línea B)'!$A$7:$N$1615,7,FALSE)</f>
        <v>Mensual</v>
      </c>
      <c r="K365" s="130">
        <f>(VLOOKUP(E365,'3. Servicios TH  (línea B)'!$A$7:$N$1687,9,FALSE)*H365)</f>
        <v>25416090.322580643</v>
      </c>
      <c r="L365" s="130">
        <f>(VLOOKUP(E365,'3. Servicios TH  (línea B)'!$A$7:$N$1687,12,FALSE)*H365)</f>
        <v>24976503.225806452</v>
      </c>
      <c r="M365" s="129"/>
    </row>
    <row r="366" spans="1:13" ht="13" x14ac:dyDescent="0.35">
      <c r="A366" s="288"/>
      <c r="B366" s="284"/>
      <c r="C366" s="282"/>
      <c r="D366" s="271"/>
      <c r="E366" s="125" t="s">
        <v>725</v>
      </c>
      <c r="F366" s="126" t="str">
        <f>VLOOKUP(TRIM(E366),'3. Servicios TH  (línea B)'!$A$8:$N$1615,5,FALSE)</f>
        <v xml:space="preserve">En sitio (Instalaciones de la Entidad) </v>
      </c>
      <c r="G366" s="127" t="str">
        <f>VLOOKUP(TRIM(E366),'3. Servicios TH  (línea B)'!$A$7:$N$1615,6,FALSE)</f>
        <v>Grupo No.4</v>
      </c>
      <c r="H366" s="128">
        <v>1</v>
      </c>
      <c r="I366" s="129" t="str">
        <f>VLOOKUP(E366,'3. Servicios TH  (línea B)'!$A$7:$N$1615,8,FALSE)</f>
        <v>Jornada Única</v>
      </c>
      <c r="J366" s="129" t="str">
        <f>VLOOKUP(E366,'3. Servicios TH  (línea B)'!$A$7:$N$1615,7,FALSE)</f>
        <v>Mensual</v>
      </c>
      <c r="K366" s="130">
        <f>(VLOOKUP(E366,'3. Servicios TH  (línea B)'!$A$7:$N$1687,9,FALSE)*H366)</f>
        <v>27038361.290322579</v>
      </c>
      <c r="L366" s="130">
        <f>(VLOOKUP(E366,'3. Servicios TH  (línea B)'!$A$7:$N$1687,12,FALSE)*H366)</f>
        <v>26570709.677419353</v>
      </c>
      <c r="M366" s="129"/>
    </row>
    <row r="367" spans="1:13" ht="13" x14ac:dyDescent="0.35">
      <c r="A367" s="288"/>
      <c r="B367" s="284"/>
      <c r="C367" s="283"/>
      <c r="D367" s="271"/>
      <c r="E367" s="125" t="s">
        <v>729</v>
      </c>
      <c r="F367" s="126" t="str">
        <f>VLOOKUP(TRIM(E367),'3. Servicios TH  (línea B)'!$A$8:$N$1615,5,FALSE)</f>
        <v>En sitio (instalaciones de la Entidad)</v>
      </c>
      <c r="G367" s="127" t="str">
        <f>VLOOKUP(TRIM(E367),'3. Servicios TH  (línea B)'!$A$7:$N$1615,6,FALSE)</f>
        <v>Grupo No.5</v>
      </c>
      <c r="H367" s="128">
        <v>1</v>
      </c>
      <c r="I367" s="129" t="str">
        <f>VLOOKUP(E367,'3. Servicios TH  (línea B)'!$A$7:$N$1615,8,FALSE)</f>
        <v>Jornada Única</v>
      </c>
      <c r="J367" s="129" t="str">
        <f>VLOOKUP(E367,'3. Servicios TH  (línea B)'!$A$7:$N$1615,7,FALSE)</f>
        <v>Mensual</v>
      </c>
      <c r="K367" s="130">
        <f>(VLOOKUP(E367,'3. Servicios TH  (línea B)'!$A$7:$N$1687,9,FALSE)*H367)</f>
        <v>28764245.161290321</v>
      </c>
      <c r="L367" s="130">
        <f>(VLOOKUP(E367,'3. Servicios TH  (línea B)'!$A$7:$N$1687,12,FALSE)*H367)</f>
        <v>28266748.387096774</v>
      </c>
      <c r="M367" s="129">
        <f t="shared" si="4"/>
        <v>57030993.548387095</v>
      </c>
    </row>
    <row r="368" spans="1:13" ht="13" x14ac:dyDescent="0.35">
      <c r="A368" s="288"/>
      <c r="B368" s="284"/>
      <c r="C368" s="281" t="s">
        <v>859</v>
      </c>
      <c r="D368" s="271" t="s">
        <v>60</v>
      </c>
      <c r="E368" s="125" t="s">
        <v>858</v>
      </c>
      <c r="F368" s="126" t="str">
        <f>VLOOKUP(TRIM(E368),'3. Servicios TH  (línea B)'!$A$8:$N$1615,5,FALSE)</f>
        <v xml:space="preserve">En sitio (Instalaciones de la Entidad) </v>
      </c>
      <c r="G368" s="127" t="str">
        <f>VLOOKUP(TRIM(E368),'3. Servicios TH  (línea B)'!$A$7:$N$1615,6,FALSE)</f>
        <v>Grupo No.1</v>
      </c>
      <c r="H368" s="128">
        <v>1</v>
      </c>
      <c r="I368" s="129" t="str">
        <f>VLOOKUP(E368,'3. Servicios TH  (línea B)'!$A$7:$N$1615,8,FALSE)</f>
        <v>Jornada Única</v>
      </c>
      <c r="J368" s="129" t="str">
        <f>VLOOKUP(E368,'3. Servicios TH  (línea B)'!$A$7:$N$1615,7,FALSE)</f>
        <v>Mensual</v>
      </c>
      <c r="K368" s="130">
        <f>(VLOOKUP(E368,'3. Servicios TH  (línea B)'!$A$7:$N$1687,9,FALSE)*H368)</f>
        <v>27171083.870967742</v>
      </c>
      <c r="L368" s="130">
        <f>(VLOOKUP(E368,'3. Servicios TH  (línea B)'!$A$7:$N$1687,12,FALSE)*H368)</f>
        <v>26127083.870967742</v>
      </c>
      <c r="M368" s="129">
        <f t="shared" si="4"/>
        <v>53298167.741935484</v>
      </c>
    </row>
    <row r="369" spans="1:13" ht="13" x14ac:dyDescent="0.35">
      <c r="A369" s="288"/>
      <c r="B369" s="284"/>
      <c r="C369" s="282"/>
      <c r="D369" s="271"/>
      <c r="E369" s="125" t="s">
        <v>863</v>
      </c>
      <c r="F369" s="126" t="str">
        <f>VLOOKUP(TRIM(E369),'3. Servicios TH  (línea B)'!$A$8:$N$1615,5,FALSE)</f>
        <v>En sitio (instalaciones del contratista)</v>
      </c>
      <c r="G369" s="127" t="str">
        <f>VLOOKUP(TRIM(E369),'3. Servicios TH  (línea B)'!$A$7:$N$1615,6,FALSE)</f>
        <v>General</v>
      </c>
      <c r="H369" s="128">
        <v>1</v>
      </c>
      <c r="I369" s="129" t="str">
        <f>VLOOKUP(E369,'3. Servicios TH  (línea B)'!$A$7:$N$1615,8,FALSE)</f>
        <v>Jornada Única</v>
      </c>
      <c r="J369" s="129" t="str">
        <f>VLOOKUP(E369,'3. Servicios TH  (línea B)'!$A$7:$N$1615,7,FALSE)</f>
        <v>Mensual</v>
      </c>
      <c r="K369" s="130">
        <f>(VLOOKUP(E369,'3. Servicios TH  (línea B)'!$A$7:$N$1687,9,FALSE)*H369)</f>
        <v>23164361.290322579</v>
      </c>
      <c r="L369" s="130">
        <f>(VLOOKUP(E369,'3. Servicios TH  (línea B)'!$A$7:$N$1687,12,FALSE)*H369)</f>
        <v>22763716.129032258</v>
      </c>
      <c r="M369" s="129">
        <f t="shared" si="4"/>
        <v>45928077.419354841</v>
      </c>
    </row>
    <row r="370" spans="1:13" ht="13" x14ac:dyDescent="0.35">
      <c r="A370" s="288"/>
      <c r="B370" s="284"/>
      <c r="C370" s="282"/>
      <c r="D370" s="271"/>
      <c r="E370" s="125" t="s">
        <v>867</v>
      </c>
      <c r="F370" s="126" t="str">
        <f>VLOOKUP(TRIM(E370),'3. Servicios TH  (línea B)'!$A$8:$N$1615,5,FALSE)</f>
        <v xml:space="preserve">En sitio (Instalaciones de la Entidad) </v>
      </c>
      <c r="G370" s="127" t="str">
        <f>VLOOKUP(TRIM(E370),'3. Servicios TH  (línea B)'!$A$7:$N$1615,6,FALSE)</f>
        <v>Grupo No.2</v>
      </c>
      <c r="H370" s="128">
        <v>1</v>
      </c>
      <c r="I370" s="129" t="str">
        <f>VLOOKUP(E370,'3. Servicios TH  (línea B)'!$A$7:$N$1615,8,FALSE)</f>
        <v>Jornada Única</v>
      </c>
      <c r="J370" s="129" t="str">
        <f>VLOOKUP(E370,'3. Servicios TH  (línea B)'!$A$7:$N$1615,7,FALSE)</f>
        <v>Mensual</v>
      </c>
      <c r="K370" s="130">
        <f>(VLOOKUP(E370,'3. Servicios TH  (línea B)'!$A$7:$N$1687,9,FALSE)*H370)</f>
        <v>23891135.483870968</v>
      </c>
      <c r="L370" s="130">
        <f>(VLOOKUP(E370,'3. Servicios TH  (línea B)'!$A$7:$N$1687,12,FALSE)*H370)</f>
        <v>23477909.677419353</v>
      </c>
      <c r="M370" s="129">
        <f t="shared" si="4"/>
        <v>47369045.161290318</v>
      </c>
    </row>
    <row r="371" spans="1:13" ht="13" x14ac:dyDescent="0.35">
      <c r="A371" s="288"/>
      <c r="B371" s="284"/>
      <c r="C371" s="282"/>
      <c r="D371" s="271"/>
      <c r="E371" s="125" t="s">
        <v>871</v>
      </c>
      <c r="F371" s="126" t="str">
        <f>VLOOKUP(TRIM(E371),'3. Servicios TH  (línea B)'!$A$8:$N$1615,5,FALSE)</f>
        <v>En sitio (instalaciones de la Entidad)</v>
      </c>
      <c r="G371" s="127" t="str">
        <f>VLOOKUP(TRIM(E371),'3. Servicios TH  (línea B)'!$A$7:$N$1615,6,FALSE)</f>
        <v>Grupo No.3</v>
      </c>
      <c r="H371" s="128">
        <v>1</v>
      </c>
      <c r="I371" s="129" t="str">
        <f>VLOOKUP(E371,'3. Servicios TH  (línea B)'!$A$7:$N$1615,8,FALSE)</f>
        <v>Jornada Única</v>
      </c>
      <c r="J371" s="129" t="str">
        <f>VLOOKUP(E371,'3. Servicios TH  (línea B)'!$A$7:$N$1615,7,FALSE)</f>
        <v>Mensual</v>
      </c>
      <c r="K371" s="130">
        <f>(VLOOKUP(E371,'3. Servicios TH  (línea B)'!$A$7:$N$1687,9,FALSE)*H371)</f>
        <v>25416077.419354837</v>
      </c>
      <c r="L371" s="130">
        <f>(VLOOKUP(E371,'3. Servicios TH  (línea B)'!$A$7:$N$1687,12,FALSE)*H371)</f>
        <v>24976490.322580643</v>
      </c>
      <c r="M371" s="129"/>
    </row>
    <row r="372" spans="1:13" ht="13" x14ac:dyDescent="0.35">
      <c r="A372" s="288"/>
      <c r="B372" s="284"/>
      <c r="C372" s="282"/>
      <c r="D372" s="271"/>
      <c r="E372" s="125" t="s">
        <v>875</v>
      </c>
      <c r="F372" s="126" t="str">
        <f>VLOOKUP(TRIM(E372),'3. Servicios TH  (línea B)'!$A$8:$N$1615,5,FALSE)</f>
        <v xml:space="preserve">En sitio (Instalaciones de la Entidad) </v>
      </c>
      <c r="G372" s="127" t="str">
        <f>VLOOKUP(TRIM(E372),'3. Servicios TH  (línea B)'!$A$7:$N$1615,6,FALSE)</f>
        <v>Grupo No.4</v>
      </c>
      <c r="H372" s="128">
        <v>1</v>
      </c>
      <c r="I372" s="129" t="str">
        <f>VLOOKUP(E372,'3. Servicios TH  (línea B)'!$A$7:$N$1615,8,FALSE)</f>
        <v>Jornada Única</v>
      </c>
      <c r="J372" s="129" t="str">
        <f>VLOOKUP(E372,'3. Servicios TH  (línea B)'!$A$7:$N$1615,7,FALSE)</f>
        <v>Mensual</v>
      </c>
      <c r="K372" s="130">
        <f>(VLOOKUP(E372,'3. Servicios TH  (línea B)'!$A$7:$N$1687,9,FALSE)*H372)</f>
        <v>27038400</v>
      </c>
      <c r="L372" s="130">
        <f>(VLOOKUP(E372,'3. Servicios TH  (línea B)'!$A$7:$N$1687,12,FALSE)*H372)</f>
        <v>26570748.387096774</v>
      </c>
      <c r="M372" s="129"/>
    </row>
    <row r="373" spans="1:13" ht="13" x14ac:dyDescent="0.35">
      <c r="A373" s="288"/>
      <c r="B373" s="284"/>
      <c r="C373" s="283"/>
      <c r="D373" s="271"/>
      <c r="E373" s="125" t="s">
        <v>879</v>
      </c>
      <c r="F373" s="126" t="str">
        <f>VLOOKUP(TRIM(E373),'3. Servicios TH  (línea B)'!$A$8:$N$1615,5,FALSE)</f>
        <v>En sitio (instalaciones de la Entidad)</v>
      </c>
      <c r="G373" s="127" t="str">
        <f>VLOOKUP(TRIM(E373),'3. Servicios TH  (línea B)'!$A$7:$N$1615,6,FALSE)</f>
        <v>Grupo No.5</v>
      </c>
      <c r="H373" s="128">
        <v>1</v>
      </c>
      <c r="I373" s="129" t="str">
        <f>VLOOKUP(E373,'3. Servicios TH  (línea B)'!$A$7:$N$1615,8,FALSE)</f>
        <v>Jornada Única</v>
      </c>
      <c r="J373" s="129" t="str">
        <f>VLOOKUP(E373,'3. Servicios TH  (línea B)'!$A$7:$N$1615,7,FALSE)</f>
        <v>Mensual</v>
      </c>
      <c r="K373" s="130">
        <f>(VLOOKUP(E373,'3. Servicios TH  (línea B)'!$A$7:$N$1687,9,FALSE)*H373)</f>
        <v>28764258.064516127</v>
      </c>
      <c r="L373" s="130">
        <f>(VLOOKUP(E373,'3. Servicios TH  (línea B)'!$A$7:$N$1687,12,FALSE)*H373)</f>
        <v>28266761.290322579</v>
      </c>
      <c r="M373" s="129">
        <f t="shared" si="4"/>
        <v>57031019.354838707</v>
      </c>
    </row>
    <row r="374" spans="1:13" ht="13" x14ac:dyDescent="0.35">
      <c r="A374" s="288"/>
      <c r="B374" s="284" t="s">
        <v>505</v>
      </c>
      <c r="C374" s="281" t="s">
        <v>556</v>
      </c>
      <c r="D374" s="271" t="s">
        <v>60</v>
      </c>
      <c r="E374" s="125" t="s">
        <v>555</v>
      </c>
      <c r="F374" s="126" t="str">
        <f>VLOOKUP(TRIM(E374),'3. Servicios TH  (línea B)'!$A$8:$N$1615,5,FALSE)</f>
        <v xml:space="preserve">En sitio (Instalaciones de la Entidad) </v>
      </c>
      <c r="G374" s="127" t="str">
        <f>VLOOKUP(TRIM(E374),'3. Servicios TH  (línea B)'!$A$7:$N$1615,6,FALSE)</f>
        <v>Grupo No.1</v>
      </c>
      <c r="H374" s="128">
        <v>1</v>
      </c>
      <c r="I374" s="129" t="str">
        <f>VLOOKUP(E374,'3. Servicios TH  (línea B)'!$A$7:$N$1615,8,FALSE)</f>
        <v>Jornada Única</v>
      </c>
      <c r="J374" s="129" t="str">
        <f>VLOOKUP(E374,'3. Servicios TH  (línea B)'!$A$7:$N$1615,7,FALSE)</f>
        <v>Mensual</v>
      </c>
      <c r="K374" s="130">
        <f>(VLOOKUP(E374,'3. Servicios TH  (línea B)'!$A$7:$N$1687,9,FALSE)*H374)</f>
        <v>18387122.580645163</v>
      </c>
      <c r="L374" s="130">
        <f>(VLOOKUP(E374,'3. Servicios TH  (línea B)'!$A$7:$N$1687,12,FALSE)*H374)</f>
        <v>17680632.258064516</v>
      </c>
      <c r="M374" s="129">
        <f t="shared" si="4"/>
        <v>36067754.838709682</v>
      </c>
    </row>
    <row r="375" spans="1:13" ht="13" x14ac:dyDescent="0.35">
      <c r="A375" s="288"/>
      <c r="B375" s="284"/>
      <c r="C375" s="282"/>
      <c r="D375" s="271"/>
      <c r="E375" s="125" t="s">
        <v>560</v>
      </c>
      <c r="F375" s="126" t="str">
        <f>VLOOKUP(TRIM(E375),'3. Servicios TH  (línea B)'!$A$8:$N$1615,5,FALSE)</f>
        <v>En sitio (instalaciones del contratista)</v>
      </c>
      <c r="G375" s="127" t="str">
        <f>VLOOKUP(TRIM(E375),'3. Servicios TH  (línea B)'!$A$7:$N$1615,6,FALSE)</f>
        <v>General</v>
      </c>
      <c r="H375" s="128">
        <v>1</v>
      </c>
      <c r="I375" s="129" t="str">
        <f>VLOOKUP(E375,'3. Servicios TH  (línea B)'!$A$7:$N$1615,8,FALSE)</f>
        <v>Jornada Única</v>
      </c>
      <c r="J375" s="129" t="str">
        <f>VLOOKUP(E375,'3. Servicios TH  (línea B)'!$A$7:$N$1615,7,FALSE)</f>
        <v>Mensual</v>
      </c>
      <c r="K375" s="130">
        <f>(VLOOKUP(E375,'3. Servicios TH  (línea B)'!$A$7:$N$1687,9,FALSE)*H375)</f>
        <v>15896980.64516129</v>
      </c>
      <c r="L375" s="130">
        <f>(VLOOKUP(E375,'3. Servicios TH  (línea B)'!$A$7:$N$1687,12,FALSE)*H375)</f>
        <v>15622025.806451613</v>
      </c>
      <c r="M375" s="129">
        <f t="shared" si="4"/>
        <v>31519006.451612905</v>
      </c>
    </row>
    <row r="376" spans="1:13" ht="13" x14ac:dyDescent="0.35">
      <c r="A376" s="288"/>
      <c r="B376" s="284"/>
      <c r="C376" s="282"/>
      <c r="D376" s="271"/>
      <c r="E376" s="125" t="s">
        <v>564</v>
      </c>
      <c r="F376" s="126" t="str">
        <f>VLOOKUP(TRIM(E376),'3. Servicios TH  (línea B)'!$A$8:$N$1615,5,FALSE)</f>
        <v xml:space="preserve">En sitio (Instalaciones de la Entidad) </v>
      </c>
      <c r="G376" s="127" t="str">
        <f>VLOOKUP(TRIM(E376),'3. Servicios TH  (línea B)'!$A$7:$N$1615,6,FALSE)</f>
        <v>Grupo No.2</v>
      </c>
      <c r="H376" s="128">
        <v>1</v>
      </c>
      <c r="I376" s="129" t="str">
        <f>VLOOKUP(E376,'3. Servicios TH  (línea B)'!$A$7:$N$1615,8,FALSE)</f>
        <v>Jornada Única</v>
      </c>
      <c r="J376" s="129" t="str">
        <f>VLOOKUP(E376,'3. Servicios TH  (línea B)'!$A$7:$N$1615,7,FALSE)</f>
        <v>Mensual</v>
      </c>
      <c r="K376" s="130">
        <f>(VLOOKUP(E376,'3. Servicios TH  (línea B)'!$A$7:$N$1687,9,FALSE)*H376)</f>
        <v>16167522.580645161</v>
      </c>
      <c r="L376" s="130">
        <f>(VLOOKUP(E376,'3. Servicios TH  (línea B)'!$A$7:$N$1687,12,FALSE)*H376)</f>
        <v>15887896.774193548</v>
      </c>
      <c r="M376" s="129">
        <f t="shared" si="4"/>
        <v>32055419.354838707</v>
      </c>
    </row>
    <row r="377" spans="1:13" ht="13" x14ac:dyDescent="0.35">
      <c r="A377" s="288"/>
      <c r="B377" s="284"/>
      <c r="C377" s="282"/>
      <c r="D377" s="271"/>
      <c r="E377" s="125" t="s">
        <v>568</v>
      </c>
      <c r="F377" s="126" t="str">
        <f>VLOOKUP(TRIM(E377),'3. Servicios TH  (línea B)'!$A$8:$N$1615,5,FALSE)</f>
        <v>En sitio (instalaciones de la Entidad)</v>
      </c>
      <c r="G377" s="127" t="str">
        <f>VLOOKUP(TRIM(E377),'3. Servicios TH  (línea B)'!$A$7:$N$1615,6,FALSE)</f>
        <v>Grupo No.3</v>
      </c>
      <c r="H377" s="128">
        <v>1</v>
      </c>
      <c r="I377" s="129" t="str">
        <f>VLOOKUP(E377,'3. Servicios TH  (línea B)'!$A$7:$N$1615,8,FALSE)</f>
        <v>Jornada Única</v>
      </c>
      <c r="J377" s="129" t="str">
        <f>VLOOKUP(E377,'3. Servicios TH  (línea B)'!$A$7:$N$1615,7,FALSE)</f>
        <v>Mensual</v>
      </c>
      <c r="K377" s="130">
        <f>(VLOOKUP(E377,'3. Servicios TH  (línea B)'!$A$7:$N$1687,9,FALSE)*H377)</f>
        <v>17199509.677419353</v>
      </c>
      <c r="L377" s="130">
        <f>(VLOOKUP(E377,'3. Servicios TH  (línea B)'!$A$7:$N$1687,12,FALSE)*H377)</f>
        <v>16902038.709677421</v>
      </c>
      <c r="M377" s="129"/>
    </row>
    <row r="378" spans="1:13" ht="13" x14ac:dyDescent="0.35">
      <c r="A378" s="288"/>
      <c r="B378" s="284"/>
      <c r="C378" s="282"/>
      <c r="D378" s="271"/>
      <c r="E378" s="125" t="s">
        <v>572</v>
      </c>
      <c r="F378" s="126" t="str">
        <f>VLOOKUP(TRIM(E378),'3. Servicios TH  (línea B)'!$A$8:$N$1615,5,FALSE)</f>
        <v xml:space="preserve">En sitio (Instalaciones de la Entidad) </v>
      </c>
      <c r="G378" s="127" t="str">
        <f>VLOOKUP(TRIM(E378),'3. Servicios TH  (línea B)'!$A$7:$N$1615,6,FALSE)</f>
        <v>Grupo No.4</v>
      </c>
      <c r="H378" s="128">
        <v>1</v>
      </c>
      <c r="I378" s="129" t="str">
        <f>VLOOKUP(E378,'3. Servicios TH  (línea B)'!$A$7:$N$1615,8,FALSE)</f>
        <v>Jornada Única</v>
      </c>
      <c r="J378" s="129" t="str">
        <f>VLOOKUP(E378,'3. Servicios TH  (línea B)'!$A$7:$N$1615,7,FALSE)</f>
        <v>Mensual</v>
      </c>
      <c r="K378" s="130">
        <f>(VLOOKUP(E378,'3. Servicios TH  (línea B)'!$A$7:$N$1687,9,FALSE)*H378)</f>
        <v>18297341.935483869</v>
      </c>
      <c r="L378" s="130">
        <f>(VLOOKUP(E378,'3. Servicios TH  (línea B)'!$A$7:$N$1687,12,FALSE)*H378)</f>
        <v>17980877.419354837</v>
      </c>
      <c r="M378" s="129"/>
    </row>
    <row r="379" spans="1:13" ht="13" x14ac:dyDescent="0.35">
      <c r="A379" s="288"/>
      <c r="B379" s="284"/>
      <c r="C379" s="283"/>
      <c r="D379" s="271"/>
      <c r="E379" s="125" t="s">
        <v>576</v>
      </c>
      <c r="F379" s="126" t="str">
        <f>VLOOKUP(TRIM(E379),'3. Servicios TH  (línea B)'!$A$8:$N$1615,5,FALSE)</f>
        <v>En sitio (instalaciones de la Entidad)</v>
      </c>
      <c r="G379" s="127" t="str">
        <f>VLOOKUP(TRIM(E379),'3. Servicios TH  (línea B)'!$A$7:$N$1615,6,FALSE)</f>
        <v>Grupo No.5</v>
      </c>
      <c r="H379" s="128">
        <v>1</v>
      </c>
      <c r="I379" s="129" t="str">
        <f>VLOOKUP(E379,'3. Servicios TH  (línea B)'!$A$7:$N$1615,8,FALSE)</f>
        <v>Jornada Única</v>
      </c>
      <c r="J379" s="129" t="str">
        <f>VLOOKUP(E379,'3. Servicios TH  (línea B)'!$A$7:$N$1615,7,FALSE)</f>
        <v>Mensual</v>
      </c>
      <c r="K379" s="130">
        <f>(VLOOKUP(E379,'3. Servicios TH  (línea B)'!$A$7:$N$1687,9,FALSE)*H379)</f>
        <v>19465251.612903226</v>
      </c>
      <c r="L379" s="130">
        <f>(VLOOKUP(E379,'3. Servicios TH  (línea B)'!$A$7:$N$1687,12,FALSE)*H379)</f>
        <v>19128580.64516129</v>
      </c>
      <c r="M379" s="129">
        <f t="shared" si="4"/>
        <v>38593832.258064516</v>
      </c>
    </row>
    <row r="380" spans="1:13" ht="13" x14ac:dyDescent="0.35">
      <c r="A380" s="288"/>
      <c r="B380" s="284" t="s">
        <v>227</v>
      </c>
      <c r="C380" s="281" t="s">
        <v>228</v>
      </c>
      <c r="D380" s="271" t="s">
        <v>60</v>
      </c>
      <c r="E380" s="125" t="s">
        <v>226</v>
      </c>
      <c r="F380" s="126" t="str">
        <f>VLOOKUP(TRIM(E380),'3. Servicios TH  (línea B)'!$A$8:$N$1615,5,FALSE)</f>
        <v xml:space="preserve">En sitio (Instalaciones de la Entidad) </v>
      </c>
      <c r="G380" s="127" t="str">
        <f>VLOOKUP(TRIM(E380),'3. Servicios TH  (línea B)'!$A$7:$N$1615,6,FALSE)</f>
        <v>Grupo No.1</v>
      </c>
      <c r="H380" s="128">
        <v>1</v>
      </c>
      <c r="I380" s="129" t="str">
        <f>VLOOKUP(E380,'3. Servicios TH  (línea B)'!$A$7:$N$1615,8,FALSE)</f>
        <v>Jornada Única</v>
      </c>
      <c r="J380" s="129" t="str">
        <f>VLOOKUP(E380,'3. Servicios TH  (línea B)'!$A$7:$N$1615,7,FALSE)</f>
        <v>Mensual</v>
      </c>
      <c r="K380" s="130">
        <f>(VLOOKUP(E380,'3. Servicios TH  (línea B)'!$A$7:$N$1687,9,FALSE)*H380)</f>
        <v>10320529.032258064</v>
      </c>
      <c r="L380" s="130">
        <f>(VLOOKUP(E380,'3. Servicios TH  (línea B)'!$A$7:$N$1687,12,FALSE)*H380)</f>
        <v>9923974.1935483869</v>
      </c>
      <c r="M380" s="129">
        <f t="shared" si="4"/>
        <v>20244503.225806452</v>
      </c>
    </row>
    <row r="381" spans="1:13" ht="13" x14ac:dyDescent="0.35">
      <c r="A381" s="288"/>
      <c r="B381" s="284"/>
      <c r="C381" s="282"/>
      <c r="D381" s="271"/>
      <c r="E381" s="125" t="s">
        <v>232</v>
      </c>
      <c r="F381" s="126" t="str">
        <f>VLOOKUP(TRIM(E381),'3. Servicios TH  (línea B)'!$A$8:$N$1615,5,FALSE)</f>
        <v>En sitio (instalaciones del contratista)</v>
      </c>
      <c r="G381" s="127" t="str">
        <f>VLOOKUP(TRIM(E381),'3. Servicios TH  (línea B)'!$A$7:$N$1615,6,FALSE)</f>
        <v>General</v>
      </c>
      <c r="H381" s="128">
        <v>1</v>
      </c>
      <c r="I381" s="129" t="str">
        <f>VLOOKUP(E381,'3. Servicios TH  (línea B)'!$A$7:$N$1615,8,FALSE)</f>
        <v>Jornada Única</v>
      </c>
      <c r="J381" s="129" t="str">
        <f>VLOOKUP(E381,'3. Servicios TH  (línea B)'!$A$7:$N$1615,7,FALSE)</f>
        <v>Mensual</v>
      </c>
      <c r="K381" s="130">
        <f>(VLOOKUP(E381,'3. Servicios TH  (línea B)'!$A$7:$N$1687,9,FALSE)*H381)</f>
        <v>9258645.1612903215</v>
      </c>
      <c r="L381" s="130">
        <f>(VLOOKUP(E381,'3. Servicios TH  (línea B)'!$A$7:$N$1687,12,FALSE)*H381)</f>
        <v>9098516.1290322579</v>
      </c>
      <c r="M381" s="129">
        <f t="shared" si="4"/>
        <v>18357161.290322579</v>
      </c>
    </row>
    <row r="382" spans="1:13" ht="13" x14ac:dyDescent="0.35">
      <c r="A382" s="288"/>
      <c r="B382" s="284"/>
      <c r="C382" s="282"/>
      <c r="D382" s="271"/>
      <c r="E382" s="125" t="s">
        <v>236</v>
      </c>
      <c r="F382" s="126" t="str">
        <f>VLOOKUP(TRIM(E382),'3. Servicios TH  (línea B)'!$A$8:$N$1615,5,FALSE)</f>
        <v xml:space="preserve">En sitio (Instalaciones de la Entidad) </v>
      </c>
      <c r="G382" s="127" t="str">
        <f>VLOOKUP(TRIM(E382),'3. Servicios TH  (línea B)'!$A$7:$N$1615,6,FALSE)</f>
        <v>Grupo No.2</v>
      </c>
      <c r="H382" s="128">
        <v>1</v>
      </c>
      <c r="I382" s="129" t="str">
        <f>VLOOKUP(E382,'3. Servicios TH  (línea B)'!$A$7:$N$1615,8,FALSE)</f>
        <v>Jornada Única</v>
      </c>
      <c r="J382" s="129" t="str">
        <f>VLOOKUP(E382,'3. Servicios TH  (línea B)'!$A$7:$N$1615,7,FALSE)</f>
        <v>Mensual</v>
      </c>
      <c r="K382" s="130">
        <f>(VLOOKUP(E382,'3. Servicios TH  (línea B)'!$A$7:$N$1687,9,FALSE)*H382)</f>
        <v>9074670.9677419346</v>
      </c>
      <c r="L382" s="130">
        <f>(VLOOKUP(E382,'3. Servicios TH  (línea B)'!$A$7:$N$1687,12,FALSE)*H382)</f>
        <v>8917716.1290322579</v>
      </c>
      <c r="M382" s="129">
        <f t="shared" si="4"/>
        <v>17992387.096774191</v>
      </c>
    </row>
    <row r="383" spans="1:13" ht="13" x14ac:dyDescent="0.35">
      <c r="A383" s="288"/>
      <c r="B383" s="284"/>
      <c r="C383" s="282"/>
      <c r="D383" s="271"/>
      <c r="E383" s="125" t="s">
        <v>240</v>
      </c>
      <c r="F383" s="126" t="str">
        <f>VLOOKUP(TRIM(E383),'3. Servicios TH  (línea B)'!$A$8:$N$1615,5,FALSE)</f>
        <v>En sitio (instalaciones de la Entidad)</v>
      </c>
      <c r="G383" s="127" t="str">
        <f>VLOOKUP(TRIM(E383),'3. Servicios TH  (línea B)'!$A$7:$N$1615,6,FALSE)</f>
        <v>Grupo No.3</v>
      </c>
      <c r="H383" s="128">
        <v>1</v>
      </c>
      <c r="I383" s="129" t="str">
        <f>VLOOKUP(E383,'3. Servicios TH  (línea B)'!$A$7:$N$1615,8,FALSE)</f>
        <v>Jornada Única</v>
      </c>
      <c r="J383" s="129" t="str">
        <f>VLOOKUP(E383,'3. Servicios TH  (línea B)'!$A$7:$N$1615,7,FALSE)</f>
        <v>Mensual</v>
      </c>
      <c r="K383" s="130">
        <f>(VLOOKUP(E383,'3. Servicios TH  (línea B)'!$A$7:$N$1687,9,FALSE)*H383)</f>
        <v>9653909.6774193551</v>
      </c>
      <c r="L383" s="130">
        <f>(VLOOKUP(E383,'3. Servicios TH  (línea B)'!$A$7:$N$1687,12,FALSE)*H383)</f>
        <v>9486941.935483871</v>
      </c>
      <c r="M383" s="129"/>
    </row>
    <row r="384" spans="1:13" ht="13" x14ac:dyDescent="0.35">
      <c r="A384" s="288"/>
      <c r="B384" s="284"/>
      <c r="C384" s="282"/>
      <c r="D384" s="271"/>
      <c r="E384" s="125" t="s">
        <v>244</v>
      </c>
      <c r="F384" s="126" t="str">
        <f>VLOOKUP(TRIM(E384),'3. Servicios TH  (línea B)'!$A$8:$N$1615,5,FALSE)</f>
        <v xml:space="preserve">En sitio (Instalaciones de la Entidad) </v>
      </c>
      <c r="G384" s="127" t="str">
        <f>VLOOKUP(TRIM(E384),'3. Servicios TH  (línea B)'!$A$7:$N$1615,6,FALSE)</f>
        <v>Grupo No.4</v>
      </c>
      <c r="H384" s="128">
        <v>1</v>
      </c>
      <c r="I384" s="129" t="str">
        <f>VLOOKUP(E384,'3. Servicios TH  (línea B)'!$A$7:$N$1615,8,FALSE)</f>
        <v>Jornada Única</v>
      </c>
      <c r="J384" s="129" t="str">
        <f>VLOOKUP(E384,'3. Servicios TH  (línea B)'!$A$7:$N$1615,7,FALSE)</f>
        <v>Mensual</v>
      </c>
      <c r="K384" s="130">
        <f>(VLOOKUP(E384,'3. Servicios TH  (línea B)'!$A$7:$N$1687,9,FALSE)*H384)</f>
        <v>10270103.22580645</v>
      </c>
      <c r="L384" s="130">
        <f>(VLOOKUP(E384,'3. Servicios TH  (línea B)'!$A$7:$N$1687,12,FALSE)*H384)</f>
        <v>10092477.419354839</v>
      </c>
      <c r="M384" s="129"/>
    </row>
    <row r="385" spans="1:13" ht="13" x14ac:dyDescent="0.35">
      <c r="A385" s="288"/>
      <c r="B385" s="284"/>
      <c r="C385" s="283"/>
      <c r="D385" s="271"/>
      <c r="E385" s="125" t="s">
        <v>248</v>
      </c>
      <c r="F385" s="126" t="str">
        <f>VLOOKUP(TRIM(E385),'3. Servicios TH  (línea B)'!$A$8:$N$1615,5,FALSE)</f>
        <v>En sitio (instalaciones de la Entidad)</v>
      </c>
      <c r="G385" s="127" t="str">
        <f>VLOOKUP(TRIM(E385),'3. Servicios TH  (línea B)'!$A$7:$N$1615,6,FALSE)</f>
        <v>Grupo No.5</v>
      </c>
      <c r="H385" s="128">
        <v>1</v>
      </c>
      <c r="I385" s="129" t="str">
        <f>VLOOKUP(E385,'3. Servicios TH  (línea B)'!$A$7:$N$1615,8,FALSE)</f>
        <v>Jornada Única</v>
      </c>
      <c r="J385" s="129" t="str">
        <f>VLOOKUP(E385,'3. Servicios TH  (línea B)'!$A$7:$N$1615,7,FALSE)</f>
        <v>Mensual</v>
      </c>
      <c r="K385" s="130">
        <f>(VLOOKUP(E385,'3. Servicios TH  (línea B)'!$A$7:$N$1687,9,FALSE)*H385)</f>
        <v>10925638.709677419</v>
      </c>
      <c r="L385" s="130">
        <f>(VLOOKUP(E385,'3. Servicios TH  (línea B)'!$A$7:$N$1687,12,FALSE)*H385)</f>
        <v>10736670.967741935</v>
      </c>
      <c r="M385" s="129">
        <f t="shared" si="4"/>
        <v>21662309.677419353</v>
      </c>
    </row>
    <row r="386" spans="1:13" ht="13" x14ac:dyDescent="0.35">
      <c r="A386" s="288"/>
      <c r="B386" s="287" t="s">
        <v>1263</v>
      </c>
      <c r="C386" s="281" t="s">
        <v>1464</v>
      </c>
      <c r="D386" s="271" t="s">
        <v>60</v>
      </c>
      <c r="E386" s="125" t="s">
        <v>1438</v>
      </c>
      <c r="F386" s="126" t="str">
        <f>VLOOKUP(TRIM(E386),'3. Servicios TH  (línea B)'!$A$8:$N$1615,5,FALSE)</f>
        <v xml:space="preserve">En sitio (Instalaciones de la Entidad) </v>
      </c>
      <c r="G386" s="127" t="str">
        <f>VLOOKUP(TRIM(E386),'3. Servicios TH  (línea B)'!$A$7:$N$1615,6,FALSE)</f>
        <v>Grupo No.1</v>
      </c>
      <c r="H386" s="128">
        <v>1</v>
      </c>
      <c r="I386" s="129" t="str">
        <f>VLOOKUP(E386,'3. Servicios TH  (línea B)'!$A$7:$N$1615,8,FALSE)</f>
        <v>Jornada Única</v>
      </c>
      <c r="J386" s="129" t="str">
        <f>VLOOKUP(E386,'3. Servicios TH  (línea B)'!$A$7:$N$1615,7,FALSE)</f>
        <v>Mensual</v>
      </c>
      <c r="K386" s="130">
        <f>(VLOOKUP(E386,'3. Servicios TH  (línea B)'!$A$7:$N$1687,9,FALSE)*H386)</f>
        <v>35470554.838709675</v>
      </c>
      <c r="L386" s="130">
        <f>(VLOOKUP(E386,'3. Servicios TH  (línea B)'!$A$7:$N$1687,12,FALSE)*H386)</f>
        <v>34857070.967741936</v>
      </c>
      <c r="M386" s="129">
        <f t="shared" si="4"/>
        <v>70327625.806451619</v>
      </c>
    </row>
    <row r="387" spans="1:13" ht="13" x14ac:dyDescent="0.35">
      <c r="A387" s="288"/>
      <c r="B387" s="287"/>
      <c r="C387" s="282"/>
      <c r="D387" s="271"/>
      <c r="E387" s="125" t="s">
        <v>1443</v>
      </c>
      <c r="F387" s="126" t="str">
        <f>VLOOKUP(TRIM(E387),'3. Servicios TH  (línea B)'!$A$8:$N$1615,5,FALSE)</f>
        <v>En sitio (instalaciones del contratista)</v>
      </c>
      <c r="G387" s="127" t="str">
        <f>VLOOKUP(TRIM(E387),'3. Servicios TH  (línea B)'!$A$7:$N$1615,6,FALSE)</f>
        <v>General</v>
      </c>
      <c r="H387" s="128">
        <v>1</v>
      </c>
      <c r="I387" s="129" t="str">
        <f>VLOOKUP(E387,'3. Servicios TH  (línea B)'!$A$7:$N$1615,8,FALSE)</f>
        <v>Jornada Única</v>
      </c>
      <c r="J387" s="129" t="str">
        <f>VLOOKUP(E387,'3. Servicios TH  (línea B)'!$A$7:$N$1615,7,FALSE)</f>
        <v>Mensual</v>
      </c>
      <c r="K387" s="130">
        <f>(VLOOKUP(E387,'3. Servicios TH  (línea B)'!$A$7:$N$1687,9,FALSE)*H387)</f>
        <v>36185174.193548389</v>
      </c>
      <c r="L387" s="130">
        <f>(VLOOKUP(E387,'3. Servicios TH  (línea B)'!$A$7:$N$1687,12,FALSE)*H387)</f>
        <v>35559316.129032254</v>
      </c>
      <c r="M387" s="129">
        <f t="shared" si="4"/>
        <v>71744490.322580636</v>
      </c>
    </row>
    <row r="388" spans="1:13" ht="13" x14ac:dyDescent="0.35">
      <c r="A388" s="288"/>
      <c r="B388" s="287"/>
      <c r="C388" s="282"/>
      <c r="D388" s="271"/>
      <c r="E388" s="125" t="s">
        <v>1447</v>
      </c>
      <c r="F388" s="126" t="str">
        <f>VLOOKUP(TRIM(E388),'3. Servicios TH  (línea B)'!$A$8:$N$1615,5,FALSE)</f>
        <v xml:space="preserve">En sitio (Instalaciones de la Entidad) </v>
      </c>
      <c r="G388" s="127" t="str">
        <f>VLOOKUP(TRIM(E388),'3. Servicios TH  (línea B)'!$A$7:$N$1615,6,FALSE)</f>
        <v>Grupo No.2</v>
      </c>
      <c r="H388" s="128">
        <v>1</v>
      </c>
      <c r="I388" s="129" t="str">
        <f>VLOOKUP(E388,'3. Servicios TH  (línea B)'!$A$7:$N$1615,8,FALSE)</f>
        <v>Jornada Única</v>
      </c>
      <c r="J388" s="129" t="str">
        <f>VLOOKUP(E388,'3. Servicios TH  (línea B)'!$A$7:$N$1615,7,FALSE)</f>
        <v>Mensual</v>
      </c>
      <c r="K388" s="130">
        <f>(VLOOKUP(E388,'3. Servicios TH  (línea B)'!$A$7:$N$1687,9,FALSE)*H388)</f>
        <v>37734632.258064516</v>
      </c>
      <c r="L388" s="130">
        <f>(VLOOKUP(E388,'3. Servicios TH  (línea B)'!$A$7:$N$1687,12,FALSE)*H388)</f>
        <v>37081987.096774191</v>
      </c>
      <c r="M388" s="129">
        <f t="shared" si="4"/>
        <v>74816619.354838699</v>
      </c>
    </row>
    <row r="389" spans="1:13" ht="13" x14ac:dyDescent="0.35">
      <c r="A389" s="288"/>
      <c r="B389" s="287"/>
      <c r="C389" s="282"/>
      <c r="D389" s="271"/>
      <c r="E389" s="125" t="s">
        <v>1451</v>
      </c>
      <c r="F389" s="126" t="str">
        <f>VLOOKUP(TRIM(E389),'3. Servicios TH  (línea B)'!$A$8:$N$1615,5,FALSE)</f>
        <v>En sitio (instalaciones de la Entidad)</v>
      </c>
      <c r="G389" s="127" t="str">
        <f>VLOOKUP(TRIM(E389),'3. Servicios TH  (línea B)'!$A$7:$N$1615,6,FALSE)</f>
        <v>Grupo No.3</v>
      </c>
      <c r="H389" s="128">
        <v>1</v>
      </c>
      <c r="I389" s="129" t="str">
        <f>VLOOKUP(E389,'3. Servicios TH  (línea B)'!$A$7:$N$1615,8,FALSE)</f>
        <v>Jornada Única</v>
      </c>
      <c r="J389" s="129" t="str">
        <f>VLOOKUP(E389,'3. Servicios TH  (línea B)'!$A$7:$N$1615,7,FALSE)</f>
        <v>Mensual</v>
      </c>
      <c r="K389" s="130">
        <f>(VLOOKUP(E389,'3. Servicios TH  (línea B)'!$A$7:$N$1687,9,FALSE)*H389)</f>
        <v>40143225.806451611</v>
      </c>
      <c r="L389" s="130">
        <f>(VLOOKUP(E389,'3. Servicios TH  (línea B)'!$A$7:$N$1687,12,FALSE)*H389)</f>
        <v>39448929.032258064</v>
      </c>
      <c r="M389" s="129"/>
    </row>
    <row r="390" spans="1:13" ht="13" x14ac:dyDescent="0.35">
      <c r="A390" s="288"/>
      <c r="B390" s="287"/>
      <c r="C390" s="282"/>
      <c r="D390" s="271"/>
      <c r="E390" s="125" t="s">
        <v>1455</v>
      </c>
      <c r="F390" s="126" t="str">
        <f>VLOOKUP(TRIM(E390),'3. Servicios TH  (línea B)'!$A$8:$N$1615,5,FALSE)</f>
        <v xml:space="preserve">En sitio (Instalaciones de la Entidad) </v>
      </c>
      <c r="G390" s="127" t="str">
        <f>VLOOKUP(TRIM(E390),'3. Servicios TH  (línea B)'!$A$7:$N$1615,6,FALSE)</f>
        <v>Grupo No.4</v>
      </c>
      <c r="H390" s="128">
        <v>1</v>
      </c>
      <c r="I390" s="129" t="str">
        <f>VLOOKUP(E390,'3. Servicios TH  (línea B)'!$A$7:$N$1615,8,FALSE)</f>
        <v>Jornada Única</v>
      </c>
      <c r="J390" s="129" t="str">
        <f>VLOOKUP(E390,'3. Servicios TH  (línea B)'!$A$7:$N$1615,7,FALSE)</f>
        <v>Mensual</v>
      </c>
      <c r="K390" s="130">
        <f>(VLOOKUP(E390,'3. Servicios TH  (línea B)'!$A$7:$N$1687,9,FALSE)*H390)</f>
        <v>42705561.290322579</v>
      </c>
      <c r="L390" s="130">
        <f>(VLOOKUP(E390,'3. Servicios TH  (línea B)'!$A$7:$N$1687,12,FALSE)*H390)</f>
        <v>41966954.838709675</v>
      </c>
      <c r="M390" s="129"/>
    </row>
    <row r="391" spans="1:13" ht="13" x14ac:dyDescent="0.35">
      <c r="A391" s="288"/>
      <c r="B391" s="287"/>
      <c r="C391" s="283"/>
      <c r="D391" s="271"/>
      <c r="E391" s="125" t="s">
        <v>1484</v>
      </c>
      <c r="F391" s="126" t="str">
        <f>VLOOKUP(TRIM(E391),'3. Servicios TH  (línea B)'!$A$8:$N$1615,5,FALSE)</f>
        <v>En sitio (instalaciones de la Entidad)</v>
      </c>
      <c r="G391" s="127" t="str">
        <f>VLOOKUP(TRIM(E391),'3. Servicios TH  (línea B)'!$A$7:$N$1615,6,FALSE)</f>
        <v>Grupo No.5</v>
      </c>
      <c r="H391" s="128">
        <v>1</v>
      </c>
      <c r="I391" s="129" t="str">
        <f>VLOOKUP(E391,'3. Servicios TH  (línea B)'!$A$7:$N$1615,8,FALSE)</f>
        <v>Jornada Única</v>
      </c>
      <c r="J391" s="129" t="str">
        <f>VLOOKUP(E391,'3. Servicios TH  (línea B)'!$A$7:$N$1615,7,FALSE)</f>
        <v>Mensual</v>
      </c>
      <c r="K391" s="130">
        <f>(VLOOKUP(E391,'3. Servicios TH  (línea B)'!$A$7:$N$1687,9,FALSE)*H391)</f>
        <v>24568400</v>
      </c>
      <c r="L391" s="130">
        <f>(VLOOKUP(E391,'3. Servicios TH  (línea B)'!$A$7:$N$1687,12,FALSE)*H391)</f>
        <v>24143483.870967742</v>
      </c>
      <c r="M391" s="129">
        <f t="shared" si="4"/>
        <v>48711883.870967746</v>
      </c>
    </row>
    <row r="392" spans="1:13" ht="13" x14ac:dyDescent="0.35">
      <c r="A392" s="288"/>
      <c r="B392" s="287"/>
      <c r="C392" s="281" t="s">
        <v>1489</v>
      </c>
      <c r="D392" s="271" t="s">
        <v>60</v>
      </c>
      <c r="E392" s="125" t="s">
        <v>1488</v>
      </c>
      <c r="F392" s="126" t="str">
        <f>VLOOKUP(TRIM(E392),'3. Servicios TH  (línea B)'!$A$8:$N$1615,5,FALSE)</f>
        <v xml:space="preserve">En sitio (Instalaciones de la Entidad) </v>
      </c>
      <c r="G392" s="127" t="str">
        <f>VLOOKUP(TRIM(E392),'3. Servicios TH  (línea B)'!$A$7:$N$1615,6,FALSE)</f>
        <v>Grupo No.1</v>
      </c>
      <c r="H392" s="128">
        <v>1</v>
      </c>
      <c r="I392" s="129" t="str">
        <f>VLOOKUP(E392,'3. Servicios TH  (línea B)'!$A$7:$N$1615,8,FALSE)</f>
        <v>Jornada Única</v>
      </c>
      <c r="J392" s="129" t="str">
        <f>VLOOKUP(E392,'3. Servicios TH  (línea B)'!$A$7:$N$1615,7,FALSE)</f>
        <v>Mensual</v>
      </c>
      <c r="K392" s="130">
        <f>(VLOOKUP(E392,'3. Servicios TH  (línea B)'!$A$7:$N$1687,9,FALSE)*H392)</f>
        <v>14527806.451612903</v>
      </c>
      <c r="L392" s="130">
        <f>(VLOOKUP(E392,'3. Servicios TH  (línea B)'!$A$7:$N$1687,12,FALSE)*H392)</f>
        <v>14276541.935483871</v>
      </c>
      <c r="M392" s="129">
        <f t="shared" si="4"/>
        <v>28804348.387096774</v>
      </c>
    </row>
    <row r="393" spans="1:13" ht="13" x14ac:dyDescent="0.35">
      <c r="A393" s="288"/>
      <c r="B393" s="287"/>
      <c r="C393" s="282"/>
      <c r="D393" s="271"/>
      <c r="E393" s="125" t="s">
        <v>1493</v>
      </c>
      <c r="F393" s="126" t="str">
        <f>VLOOKUP(TRIM(E393),'3. Servicios TH  (línea B)'!$A$8:$N$1615,5,FALSE)</f>
        <v>En sitio (instalaciones del contratista)</v>
      </c>
      <c r="G393" s="127" t="str">
        <f>VLOOKUP(TRIM(E393),'3. Servicios TH  (línea B)'!$A$7:$N$1615,6,FALSE)</f>
        <v>General</v>
      </c>
      <c r="H393" s="128">
        <v>1</v>
      </c>
      <c r="I393" s="129" t="str">
        <f>VLOOKUP(E393,'3. Servicios TH  (línea B)'!$A$7:$N$1615,8,FALSE)</f>
        <v>Jornada Única</v>
      </c>
      <c r="J393" s="129" t="str">
        <f>VLOOKUP(E393,'3. Servicios TH  (línea B)'!$A$7:$N$1615,7,FALSE)</f>
        <v>Mensual</v>
      </c>
      <c r="K393" s="130">
        <f>(VLOOKUP(E393,'3. Servicios TH  (línea B)'!$A$7:$N$1687,9,FALSE)*H393)</f>
        <v>15242412.903225806</v>
      </c>
      <c r="L393" s="130">
        <f>(VLOOKUP(E393,'3. Servicios TH  (línea B)'!$A$7:$N$1687,12,FALSE)*H393)</f>
        <v>14978787.096774193</v>
      </c>
      <c r="M393" s="129">
        <f t="shared" si="4"/>
        <v>30221200</v>
      </c>
    </row>
    <row r="394" spans="1:13" ht="13" x14ac:dyDescent="0.35">
      <c r="A394" s="288"/>
      <c r="B394" s="287"/>
      <c r="C394" s="282"/>
      <c r="D394" s="271"/>
      <c r="E394" s="125" t="s">
        <v>1497</v>
      </c>
      <c r="F394" s="126" t="str">
        <f>VLOOKUP(TRIM(E394),'3. Servicios TH  (línea B)'!$A$8:$N$1615,5,FALSE)</f>
        <v xml:space="preserve">En sitio (Instalaciones de la Entidad) </v>
      </c>
      <c r="G394" s="127" t="str">
        <f>VLOOKUP(TRIM(E394),'3. Servicios TH  (línea B)'!$A$7:$N$1615,6,FALSE)</f>
        <v>Grupo No.2</v>
      </c>
      <c r="H394" s="128">
        <v>1</v>
      </c>
      <c r="I394" s="129" t="str">
        <f>VLOOKUP(E394,'3. Servicios TH  (línea B)'!$A$7:$N$1615,8,FALSE)</f>
        <v>Jornada Única</v>
      </c>
      <c r="J394" s="129" t="str">
        <f>VLOOKUP(E394,'3. Servicios TH  (línea B)'!$A$7:$N$1615,7,FALSE)</f>
        <v>Mensual</v>
      </c>
      <c r="K394" s="130">
        <f>(VLOOKUP(E394,'3. Servicios TH  (línea B)'!$A$7:$N$1687,9,FALSE)*H394)</f>
        <v>15455109.677419355</v>
      </c>
      <c r="L394" s="130">
        <f>(VLOOKUP(E394,'3. Servicios TH  (línea B)'!$A$7:$N$1687,12,FALSE)*H394)</f>
        <v>15187806.451612903</v>
      </c>
      <c r="M394" s="129">
        <f t="shared" si="4"/>
        <v>30642916.129032258</v>
      </c>
    </row>
    <row r="395" spans="1:13" ht="13" x14ac:dyDescent="0.35">
      <c r="A395" s="288"/>
      <c r="B395" s="287"/>
      <c r="C395" s="282"/>
      <c r="D395" s="271"/>
      <c r="E395" s="125" t="s">
        <v>1501</v>
      </c>
      <c r="F395" s="126" t="str">
        <f>VLOOKUP(TRIM(E395),'3. Servicios TH  (línea B)'!$A$8:$N$1615,5,FALSE)</f>
        <v>En sitio (instalaciones de la Entidad)</v>
      </c>
      <c r="G395" s="127" t="str">
        <f>VLOOKUP(TRIM(E395),'3. Servicios TH  (línea B)'!$A$7:$N$1615,6,FALSE)</f>
        <v>Grupo No.3</v>
      </c>
      <c r="H395" s="128">
        <v>1</v>
      </c>
      <c r="I395" s="129" t="str">
        <f>VLOOKUP(E395,'3. Servicios TH  (línea B)'!$A$7:$N$1615,8,FALSE)</f>
        <v>Jornada Única</v>
      </c>
      <c r="J395" s="129" t="str">
        <f>VLOOKUP(E395,'3. Servicios TH  (línea B)'!$A$7:$N$1615,7,FALSE)</f>
        <v>Mensual</v>
      </c>
      <c r="K395" s="130">
        <f>(VLOOKUP(E395,'3. Servicios TH  (línea B)'!$A$7:$N$1687,9,FALSE)*H395)</f>
        <v>16441612.903225806</v>
      </c>
      <c r="L395" s="130">
        <f>(VLOOKUP(E395,'3. Servicios TH  (línea B)'!$A$7:$N$1687,12,FALSE)*H395)</f>
        <v>16157238.709677419</v>
      </c>
      <c r="M395" s="129"/>
    </row>
    <row r="396" spans="1:13" ht="13" x14ac:dyDescent="0.35">
      <c r="A396" s="288"/>
      <c r="B396" s="287"/>
      <c r="C396" s="282"/>
      <c r="D396" s="271"/>
      <c r="E396" s="125" t="s">
        <v>1505</v>
      </c>
      <c r="F396" s="126" t="str">
        <f>VLOOKUP(TRIM(E396),'3. Servicios TH  (línea B)'!$A$8:$N$1615,5,FALSE)</f>
        <v xml:space="preserve">En sitio (Instalaciones de la Entidad) </v>
      </c>
      <c r="G396" s="127" t="str">
        <f>VLOOKUP(TRIM(E396),'3. Servicios TH  (línea B)'!$A$7:$N$1615,6,FALSE)</f>
        <v>Grupo No.4</v>
      </c>
      <c r="H396" s="128">
        <v>1</v>
      </c>
      <c r="I396" s="129" t="str">
        <f>VLOOKUP(E396,'3. Servicios TH  (línea B)'!$A$7:$N$1615,8,FALSE)</f>
        <v>Jornada Única</v>
      </c>
      <c r="J396" s="129" t="str">
        <f>VLOOKUP(E396,'3. Servicios TH  (línea B)'!$A$7:$N$1615,7,FALSE)</f>
        <v>Mensual</v>
      </c>
      <c r="K396" s="130">
        <f>(VLOOKUP(E396,'3. Servicios TH  (línea B)'!$A$7:$N$1687,9,FALSE)*H396)</f>
        <v>17491070.967741936</v>
      </c>
      <c r="L396" s="130">
        <f>(VLOOKUP(E396,'3. Servicios TH  (línea B)'!$A$7:$N$1687,12,FALSE)*H396)</f>
        <v>17188554.838709679</v>
      </c>
      <c r="M396" s="129"/>
    </row>
    <row r="397" spans="1:13" ht="13" x14ac:dyDescent="0.35">
      <c r="A397" s="288"/>
      <c r="B397" s="287"/>
      <c r="C397" s="283"/>
      <c r="D397" s="271"/>
      <c r="E397" s="125" t="s">
        <v>1509</v>
      </c>
      <c r="F397" s="126" t="str">
        <f>VLOOKUP(TRIM(E397),'3. Servicios TH  (línea B)'!$A$8:$N$1615,5,FALSE)</f>
        <v>En sitio (instalaciones de la Entidad)</v>
      </c>
      <c r="G397" s="127" t="str">
        <f>VLOOKUP(TRIM(E397),'3. Servicios TH  (línea B)'!$A$7:$N$1615,6,FALSE)</f>
        <v>Grupo No.5</v>
      </c>
      <c r="H397" s="128">
        <v>1</v>
      </c>
      <c r="I397" s="129" t="str">
        <f>VLOOKUP(E397,'3. Servicios TH  (línea B)'!$A$7:$N$1615,8,FALSE)</f>
        <v>Jornada Única</v>
      </c>
      <c r="J397" s="129" t="str">
        <f>VLOOKUP(E397,'3. Servicios TH  (línea B)'!$A$7:$N$1615,7,FALSE)</f>
        <v>Mensual</v>
      </c>
      <c r="K397" s="130">
        <f>(VLOOKUP(E397,'3. Servicios TH  (línea B)'!$A$7:$N$1687,9,FALSE)*H397)</f>
        <v>18607548.387096774</v>
      </c>
      <c r="L397" s="130">
        <f>(VLOOKUP(E397,'3. Servicios TH  (línea B)'!$A$7:$N$1687,12,FALSE)*H397)</f>
        <v>18285716.129032258</v>
      </c>
      <c r="M397" s="129">
        <f t="shared" si="4"/>
        <v>36893264.516129032</v>
      </c>
    </row>
    <row r="398" spans="1:13" ht="13" x14ac:dyDescent="0.35">
      <c r="A398" s="288"/>
      <c r="B398" s="287"/>
      <c r="C398" s="281" t="s">
        <v>1389</v>
      </c>
      <c r="D398" s="271" t="s">
        <v>60</v>
      </c>
      <c r="E398" s="125" t="s">
        <v>1388</v>
      </c>
      <c r="F398" s="126" t="str">
        <f>VLOOKUP(TRIM(E398),'3. Servicios TH  (línea B)'!$A$8:$N$1615,5,FALSE)</f>
        <v xml:space="preserve">En sitio (Instalaciones de la Entidad) </v>
      </c>
      <c r="G398" s="127" t="str">
        <f>VLOOKUP(TRIM(E398),'3. Servicios TH  (línea B)'!$A$7:$N$1615,6,FALSE)</f>
        <v>Grupo No.1</v>
      </c>
      <c r="H398" s="128">
        <v>1</v>
      </c>
      <c r="I398" s="129" t="str">
        <f>VLOOKUP(E398,'3. Servicios TH  (línea B)'!$A$7:$N$1615,8,FALSE)</f>
        <v>Jornada Única</v>
      </c>
      <c r="J398" s="129" t="str">
        <f>VLOOKUP(E398,'3. Servicios TH  (línea B)'!$A$7:$N$1615,7,FALSE)</f>
        <v>Mensual</v>
      </c>
      <c r="K398" s="130">
        <f>(VLOOKUP(E398,'3. Servicios TH  (línea B)'!$A$7:$N$1687,9,FALSE)*H398)</f>
        <v>12200838.709677419</v>
      </c>
      <c r="L398" s="130">
        <f>(VLOOKUP(E398,'3. Servicios TH  (línea B)'!$A$7:$N$1687,12,FALSE)*H398)</f>
        <v>11989819.354838708</v>
      </c>
      <c r="M398" s="129">
        <f t="shared" si="4"/>
        <v>24190658.064516127</v>
      </c>
    </row>
    <row r="399" spans="1:13" ht="13" x14ac:dyDescent="0.35">
      <c r="A399" s="288"/>
      <c r="B399" s="287"/>
      <c r="C399" s="282"/>
      <c r="D399" s="271"/>
      <c r="E399" s="125" t="s">
        <v>1393</v>
      </c>
      <c r="F399" s="126" t="str">
        <f>VLOOKUP(TRIM(E399),'3. Servicios TH  (línea B)'!$A$8:$N$1615,5,FALSE)</f>
        <v>En sitio (instalaciones del contratista)</v>
      </c>
      <c r="G399" s="127" t="str">
        <f>VLOOKUP(TRIM(E399),'3. Servicios TH  (línea B)'!$A$7:$N$1615,6,FALSE)</f>
        <v>General</v>
      </c>
      <c r="H399" s="128">
        <v>1</v>
      </c>
      <c r="I399" s="129" t="str">
        <f>VLOOKUP(E399,'3. Servicios TH  (línea B)'!$A$7:$N$1615,8,FALSE)</f>
        <v>Jornada Única</v>
      </c>
      <c r="J399" s="129" t="str">
        <f>VLOOKUP(E399,'3. Servicios TH  (línea B)'!$A$7:$N$1615,7,FALSE)</f>
        <v>Mensual</v>
      </c>
      <c r="K399" s="130">
        <f>(VLOOKUP(E399,'3. Servicios TH  (línea B)'!$A$7:$N$1687,9,FALSE)*H399)</f>
        <v>12915458.064516129</v>
      </c>
      <c r="L399" s="130">
        <f>(VLOOKUP(E399,'3. Servicios TH  (línea B)'!$A$7:$N$1687,12,FALSE)*H399)</f>
        <v>12692077.419354839</v>
      </c>
      <c r="M399" s="129">
        <f t="shared" ref="M399:M415" si="5">SUM(K399:L399)</f>
        <v>25607535.483870968</v>
      </c>
    </row>
    <row r="400" spans="1:13" ht="13" x14ac:dyDescent="0.35">
      <c r="A400" s="288"/>
      <c r="B400" s="287"/>
      <c r="C400" s="282"/>
      <c r="D400" s="271"/>
      <c r="E400" s="125" t="s">
        <v>1397</v>
      </c>
      <c r="F400" s="126" t="str">
        <f>VLOOKUP(TRIM(E400),'3. Servicios TH  (línea B)'!$A$8:$N$1615,5,FALSE)</f>
        <v xml:space="preserve">En sitio (Instalaciones de la Entidad) </v>
      </c>
      <c r="G400" s="127" t="str">
        <f>VLOOKUP(TRIM(E400),'3. Servicios TH  (línea B)'!$A$7:$N$1615,6,FALSE)</f>
        <v>Grupo No.2</v>
      </c>
      <c r="H400" s="128">
        <v>1</v>
      </c>
      <c r="I400" s="129" t="str">
        <f>VLOOKUP(E400,'3. Servicios TH  (línea B)'!$A$7:$N$1615,8,FALSE)</f>
        <v>Jornada Única</v>
      </c>
      <c r="J400" s="129" t="str">
        <f>VLOOKUP(E400,'3. Servicios TH  (línea B)'!$A$7:$N$1615,7,FALSE)</f>
        <v>Mensual</v>
      </c>
      <c r="K400" s="130">
        <f>(VLOOKUP(E400,'3. Servicios TH  (línea B)'!$A$7:$N$1687,9,FALSE)*H400)</f>
        <v>12979625.806451613</v>
      </c>
      <c r="L400" s="130">
        <f>(VLOOKUP(E400,'3. Servicios TH  (línea B)'!$A$7:$N$1687,12,FALSE)*H400)</f>
        <v>12755122.580645161</v>
      </c>
      <c r="M400" s="129">
        <f t="shared" si="5"/>
        <v>25734748.387096774</v>
      </c>
    </row>
    <row r="401" spans="1:13" ht="13" x14ac:dyDescent="0.35">
      <c r="A401" s="288"/>
      <c r="B401" s="287"/>
      <c r="C401" s="282"/>
      <c r="D401" s="271"/>
      <c r="E401" s="125" t="s">
        <v>1401</v>
      </c>
      <c r="F401" s="126" t="str">
        <f>VLOOKUP(TRIM(E401),'3. Servicios TH  (línea B)'!$A$8:$N$1615,5,FALSE)</f>
        <v>En sitio (instalaciones de la Entidad)</v>
      </c>
      <c r="G401" s="127" t="str">
        <f>VLOOKUP(TRIM(E401),'3. Servicios TH  (línea B)'!$A$7:$N$1615,6,FALSE)</f>
        <v>Grupo No.3</v>
      </c>
      <c r="H401" s="128">
        <v>1</v>
      </c>
      <c r="I401" s="129" t="str">
        <f>VLOOKUP(E401,'3. Servicios TH  (línea B)'!$A$7:$N$1615,8,FALSE)</f>
        <v>Jornada Única</v>
      </c>
      <c r="J401" s="129" t="str">
        <f>VLOOKUP(E401,'3. Servicios TH  (línea B)'!$A$7:$N$1615,7,FALSE)</f>
        <v>Mensual</v>
      </c>
      <c r="K401" s="130">
        <f>(VLOOKUP(E401,'3. Servicios TH  (línea B)'!$A$7:$N$1687,9,FALSE)*H401)</f>
        <v>13808090.322580645</v>
      </c>
      <c r="L401" s="130">
        <f>(VLOOKUP(E401,'3. Servicios TH  (línea B)'!$A$7:$N$1687,12,FALSE)*H401)</f>
        <v>13569264.516129032</v>
      </c>
      <c r="M401" s="129"/>
    </row>
    <row r="402" spans="1:13" ht="13" x14ac:dyDescent="0.35">
      <c r="A402" s="288"/>
      <c r="B402" s="287"/>
      <c r="C402" s="282"/>
      <c r="D402" s="271"/>
      <c r="E402" s="125" t="s">
        <v>1405</v>
      </c>
      <c r="F402" s="126" t="str">
        <f>VLOOKUP(TRIM(E402),'3. Servicios TH  (línea B)'!$A$8:$N$1615,5,FALSE)</f>
        <v xml:space="preserve">En sitio (Instalaciones de la Entidad) </v>
      </c>
      <c r="G402" s="127" t="str">
        <f>VLOOKUP(TRIM(E402),'3. Servicios TH  (línea B)'!$A$7:$N$1615,6,FALSE)</f>
        <v>Grupo No.4</v>
      </c>
      <c r="H402" s="128">
        <v>1</v>
      </c>
      <c r="I402" s="129" t="str">
        <f>VLOOKUP(E402,'3. Servicios TH  (línea B)'!$A$7:$N$1615,8,FALSE)</f>
        <v>Jornada Única</v>
      </c>
      <c r="J402" s="129" t="str">
        <f>VLOOKUP(E402,'3. Servicios TH  (línea B)'!$A$7:$N$1615,7,FALSE)</f>
        <v>Mensual</v>
      </c>
      <c r="K402" s="130">
        <f>(VLOOKUP(E402,'3. Servicios TH  (línea B)'!$A$7:$N$1687,9,FALSE)*H402)</f>
        <v>14689483.870967742</v>
      </c>
      <c r="L402" s="130">
        <f>(VLOOKUP(E402,'3. Servicios TH  (línea B)'!$A$7:$N$1687,12,FALSE)*H402)</f>
        <v>14435419.354838708</v>
      </c>
      <c r="M402" s="129"/>
    </row>
    <row r="403" spans="1:13" ht="13" x14ac:dyDescent="0.35">
      <c r="A403" s="288"/>
      <c r="B403" s="287"/>
      <c r="C403" s="283"/>
      <c r="D403" s="271"/>
      <c r="E403" s="125" t="s">
        <v>1409</v>
      </c>
      <c r="F403" s="126" t="str">
        <f>VLOOKUP(TRIM(E403),'3. Servicios TH  (línea B)'!$A$8:$N$1615,5,FALSE)</f>
        <v>En sitio (instalaciones de la Entidad)</v>
      </c>
      <c r="G403" s="127" t="str">
        <f>VLOOKUP(TRIM(E403),'3. Servicios TH  (línea B)'!$A$7:$N$1615,6,FALSE)</f>
        <v>Grupo No.5</v>
      </c>
      <c r="H403" s="128">
        <v>1</v>
      </c>
      <c r="I403" s="129" t="str">
        <f>VLOOKUP(E403,'3. Servicios TH  (línea B)'!$A$7:$N$1615,8,FALSE)</f>
        <v>Jornada Única</v>
      </c>
      <c r="J403" s="129" t="str">
        <f>VLOOKUP(E403,'3. Servicios TH  (línea B)'!$A$7:$N$1615,7,FALSE)</f>
        <v>Mensual</v>
      </c>
      <c r="K403" s="130">
        <f>(VLOOKUP(E403,'3. Servicios TH  (línea B)'!$A$7:$N$1687,9,FALSE)*H403)</f>
        <v>15627083.870967742</v>
      </c>
      <c r="L403" s="130">
        <f>(VLOOKUP(E403,'3. Servicios TH  (línea B)'!$A$7:$N$1687,12,FALSE)*H403)</f>
        <v>15356812.903225806</v>
      </c>
      <c r="M403" s="129">
        <f t="shared" si="5"/>
        <v>30983896.774193548</v>
      </c>
    </row>
    <row r="404" spans="1:13" ht="13" x14ac:dyDescent="0.35">
      <c r="A404" s="288"/>
      <c r="B404" s="287"/>
      <c r="C404" s="281" t="s">
        <v>6292</v>
      </c>
      <c r="D404" s="271" t="s">
        <v>60</v>
      </c>
      <c r="E404" s="125" t="s">
        <v>1413</v>
      </c>
      <c r="F404" s="126" t="str">
        <f>VLOOKUP(TRIM(E404),'3. Servicios TH  (línea B)'!$A$8:$N$1615,5,FALSE)</f>
        <v xml:space="preserve">En sitio (Instalaciones de la Entidad) </v>
      </c>
      <c r="G404" s="127" t="str">
        <f>VLOOKUP(TRIM(E404),'3. Servicios TH  (línea B)'!$A$7:$N$1615,6,FALSE)</f>
        <v>Grupo No.1</v>
      </c>
      <c r="H404" s="128">
        <v>1</v>
      </c>
      <c r="I404" s="129" t="str">
        <f>VLOOKUP(E404,'3. Servicios TH  (línea B)'!$A$7:$N$1615,8,FALSE)</f>
        <v>Jornada Única</v>
      </c>
      <c r="J404" s="129" t="str">
        <f>VLOOKUP(E404,'3. Servicios TH  (línea B)'!$A$7:$N$1615,7,FALSE)</f>
        <v>Mensual</v>
      </c>
      <c r="K404" s="130">
        <f>(VLOOKUP(E404,'3. Servicios TH  (línea B)'!$A$7:$N$1687,9,FALSE)*H404)</f>
        <v>30816606.451612901</v>
      </c>
      <c r="L404" s="130">
        <f>(VLOOKUP(E404,'3. Servicios TH  (línea B)'!$A$7:$N$1687,12,FALSE)*H404)</f>
        <v>30283612.903225806</v>
      </c>
      <c r="M404" s="129">
        <f t="shared" si="5"/>
        <v>61100219.354838707</v>
      </c>
    </row>
    <row r="405" spans="1:13" ht="13" x14ac:dyDescent="0.35">
      <c r="A405" s="288"/>
      <c r="B405" s="287"/>
      <c r="C405" s="282"/>
      <c r="D405" s="271"/>
      <c r="E405" s="125" t="s">
        <v>1418</v>
      </c>
      <c r="F405" s="126" t="str">
        <f>VLOOKUP(TRIM(E405),'3. Servicios TH  (línea B)'!$A$8:$N$1615,5,FALSE)</f>
        <v>En sitio (instalaciones del contratista)</v>
      </c>
      <c r="G405" s="127" t="str">
        <f>VLOOKUP(TRIM(E405),'3. Servicios TH  (línea B)'!$A$7:$N$1615,6,FALSE)</f>
        <v>General</v>
      </c>
      <c r="H405" s="128">
        <v>1</v>
      </c>
      <c r="I405" s="129" t="str">
        <f>VLOOKUP(E405,'3. Servicios TH  (línea B)'!$A$7:$N$1615,8,FALSE)</f>
        <v>Jornada Única</v>
      </c>
      <c r="J405" s="129" t="str">
        <f>VLOOKUP(E405,'3. Servicios TH  (línea B)'!$A$7:$N$1615,7,FALSE)</f>
        <v>Mensual</v>
      </c>
      <c r="K405" s="130">
        <f>(VLOOKUP(E405,'3. Servicios TH  (línea B)'!$A$7:$N$1687,9,FALSE)*H405)</f>
        <v>31531212.903225806</v>
      </c>
      <c r="L405" s="130">
        <f>(VLOOKUP(E405,'3. Servicios TH  (línea B)'!$A$7:$N$1687,12,FALSE)*H405)</f>
        <v>30985870.967741936</v>
      </c>
      <c r="M405" s="129">
        <f t="shared" si="5"/>
        <v>62517083.870967746</v>
      </c>
    </row>
    <row r="406" spans="1:13" ht="13" x14ac:dyDescent="0.35">
      <c r="A406" s="288"/>
      <c r="B406" s="287"/>
      <c r="C406" s="282"/>
      <c r="D406" s="271"/>
      <c r="E406" s="125" t="s">
        <v>1422</v>
      </c>
      <c r="F406" s="126" t="str">
        <f>VLOOKUP(TRIM(E406),'3. Servicios TH  (línea B)'!$A$8:$N$1615,5,FALSE)</f>
        <v xml:space="preserve">En sitio (Instalaciones de la Entidad) </v>
      </c>
      <c r="G406" s="127" t="str">
        <f>VLOOKUP(TRIM(E406),'3. Servicios TH  (línea B)'!$A$7:$N$1615,6,FALSE)</f>
        <v>Grupo No.2</v>
      </c>
      <c r="H406" s="128">
        <v>1</v>
      </c>
      <c r="I406" s="129" t="str">
        <f>VLOOKUP(E406,'3. Servicios TH  (línea B)'!$A$7:$N$1615,8,FALSE)</f>
        <v>Jornada Única</v>
      </c>
      <c r="J406" s="129" t="str">
        <f>VLOOKUP(E406,'3. Servicios TH  (línea B)'!$A$7:$N$1615,7,FALSE)</f>
        <v>Mensual</v>
      </c>
      <c r="K406" s="130">
        <f>(VLOOKUP(E406,'3. Servicios TH  (línea B)'!$A$7:$N$1687,9,FALSE)*H406)</f>
        <v>32783638.709677417</v>
      </c>
      <c r="L406" s="130">
        <f>(VLOOKUP(E406,'3. Servicios TH  (línea B)'!$A$7:$N$1687,12,FALSE)*H406)</f>
        <v>32216619.35483871</v>
      </c>
      <c r="M406" s="129">
        <f t="shared" si="5"/>
        <v>65000258.064516127</v>
      </c>
    </row>
    <row r="407" spans="1:13" ht="13" x14ac:dyDescent="0.35">
      <c r="A407" s="288"/>
      <c r="B407" s="287"/>
      <c r="C407" s="282"/>
      <c r="D407" s="271"/>
      <c r="E407" s="125" t="s">
        <v>1426</v>
      </c>
      <c r="F407" s="126" t="str">
        <f>VLOOKUP(TRIM(E407),'3. Servicios TH  (línea B)'!$A$8:$N$1615,5,FALSE)</f>
        <v>En sitio (instalaciones de la Entidad)</v>
      </c>
      <c r="G407" s="127" t="str">
        <f>VLOOKUP(TRIM(E407),'3. Servicios TH  (línea B)'!$A$7:$N$1615,6,FALSE)</f>
        <v>Grupo No.3</v>
      </c>
      <c r="H407" s="128">
        <v>1</v>
      </c>
      <c r="I407" s="129" t="str">
        <f>VLOOKUP(E407,'3. Servicios TH  (línea B)'!$A$7:$N$1615,8,FALSE)</f>
        <v>Jornada Única</v>
      </c>
      <c r="J407" s="129" t="str">
        <f>VLOOKUP(E407,'3. Servicios TH  (línea B)'!$A$7:$N$1615,7,FALSE)</f>
        <v>Mensual</v>
      </c>
      <c r="K407" s="130">
        <f>(VLOOKUP(E407,'3. Servicios TH  (línea B)'!$A$7:$N$1687,9,FALSE)*H407)</f>
        <v>34876206.451612905</v>
      </c>
      <c r="L407" s="130">
        <f>(VLOOKUP(E407,'3. Servicios TH  (línea B)'!$A$7:$N$1687,12,FALSE)*H407)</f>
        <v>34272993.548387095</v>
      </c>
      <c r="M407" s="129"/>
    </row>
    <row r="408" spans="1:13" ht="13" x14ac:dyDescent="0.35">
      <c r="A408" s="288"/>
      <c r="B408" s="287"/>
      <c r="C408" s="282"/>
      <c r="D408" s="271"/>
      <c r="E408" s="125" t="s">
        <v>1430</v>
      </c>
      <c r="F408" s="126" t="str">
        <f>VLOOKUP(TRIM(E408),'3. Servicios TH  (línea B)'!$A$8:$N$1615,5,FALSE)</f>
        <v xml:space="preserve">En sitio (Instalaciones de la Entidad) </v>
      </c>
      <c r="G408" s="127" t="str">
        <f>VLOOKUP(TRIM(E408),'3. Servicios TH  (línea B)'!$A$7:$N$1615,6,FALSE)</f>
        <v>Grupo No.4</v>
      </c>
      <c r="H408" s="128">
        <v>1</v>
      </c>
      <c r="I408" s="129" t="str">
        <f>VLOOKUP(E408,'3. Servicios TH  (línea B)'!$A$7:$N$1615,8,FALSE)</f>
        <v>Jornada Única</v>
      </c>
      <c r="J408" s="129" t="str">
        <f>VLOOKUP(E408,'3. Servicios TH  (línea B)'!$A$7:$N$1615,7,FALSE)</f>
        <v>Mensual</v>
      </c>
      <c r="K408" s="130">
        <f>(VLOOKUP(E408,'3. Servicios TH  (línea B)'!$A$7:$N$1687,9,FALSE)*H408)</f>
        <v>37102348.38709677</v>
      </c>
      <c r="L408" s="130">
        <f>(VLOOKUP(E408,'3. Servicios TH  (línea B)'!$A$7:$N$1687,12,FALSE)*H408)</f>
        <v>36460645.161290325</v>
      </c>
      <c r="M408" s="129"/>
    </row>
    <row r="409" spans="1:13" ht="13" x14ac:dyDescent="0.35">
      <c r="A409" s="288"/>
      <c r="B409" s="287"/>
      <c r="C409" s="283"/>
      <c r="D409" s="271"/>
      <c r="E409" s="125" t="s">
        <v>1434</v>
      </c>
      <c r="F409" s="126" t="str">
        <f>VLOOKUP(TRIM(E409),'3. Servicios TH  (línea B)'!$A$8:$N$1615,5,FALSE)</f>
        <v>En sitio (instalaciones de la Entidad)</v>
      </c>
      <c r="G409" s="127" t="str">
        <f>VLOOKUP(TRIM(E409),'3. Servicios TH  (línea B)'!$A$7:$N$1615,6,FALSE)</f>
        <v>Grupo No.5</v>
      </c>
      <c r="H409" s="128">
        <v>1</v>
      </c>
      <c r="I409" s="129" t="str">
        <f>VLOOKUP(E409,'3. Servicios TH  (línea B)'!$A$7:$N$1615,8,FALSE)</f>
        <v>Jornada Única</v>
      </c>
      <c r="J409" s="129" t="str">
        <f>VLOOKUP(E409,'3. Servicios TH  (línea B)'!$A$7:$N$1615,7,FALSE)</f>
        <v>Mensual</v>
      </c>
      <c r="K409" s="130">
        <f>(VLOOKUP(E409,'3. Servicios TH  (línea B)'!$A$7:$N$1687,9,FALSE)*H409)</f>
        <v>39470567.741935484</v>
      </c>
      <c r="L409" s="130">
        <f>(VLOOKUP(E409,'3. Servicios TH  (línea B)'!$A$7:$N$1687,12,FALSE)*H409)</f>
        <v>38787896.774193548</v>
      </c>
      <c r="M409" s="129">
        <f t="shared" si="5"/>
        <v>78258464.516129032</v>
      </c>
    </row>
    <row r="410" spans="1:13" ht="13" x14ac:dyDescent="0.35">
      <c r="A410" s="288"/>
      <c r="B410" s="287"/>
      <c r="C410" s="281" t="s">
        <v>6293</v>
      </c>
      <c r="D410" s="271" t="s">
        <v>60</v>
      </c>
      <c r="E410" s="125" t="s">
        <v>1438</v>
      </c>
      <c r="F410" s="126" t="str">
        <f>VLOOKUP(TRIM(E410),'3. Servicios TH  (línea B)'!$A$8:$N$1615,5,FALSE)</f>
        <v xml:space="preserve">En sitio (Instalaciones de la Entidad) </v>
      </c>
      <c r="G410" s="127" t="str">
        <f>VLOOKUP(TRIM(E410),'3. Servicios TH  (línea B)'!$A$7:$N$1615,6,FALSE)</f>
        <v>Grupo No.1</v>
      </c>
      <c r="H410" s="128">
        <v>1</v>
      </c>
      <c r="I410" s="129" t="str">
        <f>VLOOKUP(E410,'3. Servicios TH  (línea B)'!$A$7:$N$1615,8,FALSE)</f>
        <v>Jornada Única</v>
      </c>
      <c r="J410" s="129" t="str">
        <f>VLOOKUP(E410,'3. Servicios TH  (línea B)'!$A$7:$N$1615,7,FALSE)</f>
        <v>Mensual</v>
      </c>
      <c r="K410" s="130">
        <f>(VLOOKUP(E410,'3. Servicios TH  (línea B)'!$A$7:$N$1687,9,FALSE)*H410)</f>
        <v>35470554.838709675</v>
      </c>
      <c r="L410" s="130">
        <f>(VLOOKUP(E410,'3. Servicios TH  (línea B)'!$A$7:$N$1687,12,FALSE)*H410)</f>
        <v>34857070.967741936</v>
      </c>
      <c r="M410" s="129">
        <f t="shared" si="5"/>
        <v>70327625.806451619</v>
      </c>
    </row>
    <row r="411" spans="1:13" ht="13" x14ac:dyDescent="0.35">
      <c r="A411" s="288"/>
      <c r="B411" s="287"/>
      <c r="C411" s="282"/>
      <c r="D411" s="271"/>
      <c r="E411" s="125" t="s">
        <v>1443</v>
      </c>
      <c r="F411" s="126" t="str">
        <f>VLOOKUP(TRIM(E411),'3. Servicios TH  (línea B)'!$A$8:$N$1615,5,FALSE)</f>
        <v>En sitio (instalaciones del contratista)</v>
      </c>
      <c r="G411" s="127" t="str">
        <f>VLOOKUP(TRIM(E411),'3. Servicios TH  (línea B)'!$A$7:$N$1615,6,FALSE)</f>
        <v>General</v>
      </c>
      <c r="H411" s="128">
        <v>1</v>
      </c>
      <c r="I411" s="129" t="str">
        <f>VLOOKUP(E411,'3. Servicios TH  (línea B)'!$A$7:$N$1615,8,FALSE)</f>
        <v>Jornada Única</v>
      </c>
      <c r="J411" s="129" t="str">
        <f>VLOOKUP(E411,'3. Servicios TH  (línea B)'!$A$7:$N$1615,7,FALSE)</f>
        <v>Mensual</v>
      </c>
      <c r="K411" s="130">
        <f>(VLOOKUP(E411,'3. Servicios TH  (línea B)'!$A$7:$N$1687,9,FALSE)*H411)</f>
        <v>36185174.193548389</v>
      </c>
      <c r="L411" s="130">
        <f>(VLOOKUP(E411,'3. Servicios TH  (línea B)'!$A$7:$N$1687,12,FALSE)*H411)</f>
        <v>35559316.129032254</v>
      </c>
      <c r="M411" s="129">
        <f t="shared" si="5"/>
        <v>71744490.322580636</v>
      </c>
    </row>
    <row r="412" spans="1:13" ht="13" x14ac:dyDescent="0.35">
      <c r="A412" s="288"/>
      <c r="B412" s="287"/>
      <c r="C412" s="282"/>
      <c r="D412" s="271"/>
      <c r="E412" s="125" t="s">
        <v>1447</v>
      </c>
      <c r="F412" s="126" t="str">
        <f>VLOOKUP(TRIM(E412),'3. Servicios TH  (línea B)'!$A$8:$N$1615,5,FALSE)</f>
        <v xml:space="preserve">En sitio (Instalaciones de la Entidad) </v>
      </c>
      <c r="G412" s="127" t="str">
        <f>VLOOKUP(TRIM(E412),'3. Servicios TH  (línea B)'!$A$7:$N$1615,6,FALSE)</f>
        <v>Grupo No.2</v>
      </c>
      <c r="H412" s="128">
        <v>1</v>
      </c>
      <c r="I412" s="129" t="str">
        <f>VLOOKUP(E412,'3. Servicios TH  (línea B)'!$A$7:$N$1615,8,FALSE)</f>
        <v>Jornada Única</v>
      </c>
      <c r="J412" s="129" t="str">
        <f>VLOOKUP(E412,'3. Servicios TH  (línea B)'!$A$7:$N$1615,7,FALSE)</f>
        <v>Mensual</v>
      </c>
      <c r="K412" s="130">
        <f>(VLOOKUP(E412,'3. Servicios TH  (línea B)'!$A$7:$N$1687,9,FALSE)*H412)</f>
        <v>37734632.258064516</v>
      </c>
      <c r="L412" s="130">
        <f>(VLOOKUP(E412,'3. Servicios TH  (línea B)'!$A$7:$N$1687,12,FALSE)*H412)</f>
        <v>37081987.096774191</v>
      </c>
      <c r="M412" s="129">
        <f t="shared" si="5"/>
        <v>74816619.354838699</v>
      </c>
    </row>
    <row r="413" spans="1:13" ht="13" x14ac:dyDescent="0.35">
      <c r="A413" s="288"/>
      <c r="B413" s="287"/>
      <c r="C413" s="282"/>
      <c r="D413" s="271"/>
      <c r="E413" s="125" t="s">
        <v>1451</v>
      </c>
      <c r="F413" s="126" t="str">
        <f>VLOOKUP(TRIM(E413),'3. Servicios TH  (línea B)'!$A$8:$N$1615,5,FALSE)</f>
        <v>En sitio (instalaciones de la Entidad)</v>
      </c>
      <c r="G413" s="127" t="str">
        <f>VLOOKUP(TRIM(E413),'3. Servicios TH  (línea B)'!$A$7:$N$1615,6,FALSE)</f>
        <v>Grupo No.3</v>
      </c>
      <c r="H413" s="128">
        <v>1</v>
      </c>
      <c r="I413" s="129" t="str">
        <f>VLOOKUP(E413,'3. Servicios TH  (línea B)'!$A$7:$N$1615,8,FALSE)</f>
        <v>Jornada Única</v>
      </c>
      <c r="J413" s="129" t="str">
        <f>VLOOKUP(E413,'3. Servicios TH  (línea B)'!$A$7:$N$1615,7,FALSE)</f>
        <v>Mensual</v>
      </c>
      <c r="K413" s="130">
        <f>(VLOOKUP(E413,'3. Servicios TH  (línea B)'!$A$7:$N$1687,9,FALSE)*H413)</f>
        <v>40143225.806451611</v>
      </c>
      <c r="L413" s="130">
        <f>(VLOOKUP(E413,'3. Servicios TH  (línea B)'!$A$7:$N$1687,12,FALSE)*H413)</f>
        <v>39448929.032258064</v>
      </c>
      <c r="M413" s="129"/>
    </row>
    <row r="414" spans="1:13" ht="13" x14ac:dyDescent="0.35">
      <c r="A414" s="288"/>
      <c r="B414" s="287"/>
      <c r="C414" s="282"/>
      <c r="D414" s="271"/>
      <c r="E414" s="125" t="s">
        <v>1455</v>
      </c>
      <c r="F414" s="126" t="str">
        <f>VLOOKUP(TRIM(E414),'3. Servicios TH  (línea B)'!$A$8:$N$1615,5,FALSE)</f>
        <v xml:space="preserve">En sitio (Instalaciones de la Entidad) </v>
      </c>
      <c r="G414" s="127" t="str">
        <f>VLOOKUP(TRIM(E414),'3. Servicios TH  (línea B)'!$A$7:$N$1615,6,FALSE)</f>
        <v>Grupo No.4</v>
      </c>
      <c r="H414" s="128">
        <v>1</v>
      </c>
      <c r="I414" s="129" t="str">
        <f>VLOOKUP(E414,'3. Servicios TH  (línea B)'!$A$7:$N$1615,8,FALSE)</f>
        <v>Jornada Única</v>
      </c>
      <c r="J414" s="129" t="str">
        <f>VLOOKUP(E414,'3. Servicios TH  (línea B)'!$A$7:$N$1615,7,FALSE)</f>
        <v>Mensual</v>
      </c>
      <c r="K414" s="130">
        <f>(VLOOKUP(E414,'3. Servicios TH  (línea B)'!$A$7:$N$1687,9,FALSE)*H414)</f>
        <v>42705561.290322579</v>
      </c>
      <c r="L414" s="130">
        <f>(VLOOKUP(E414,'3. Servicios TH  (línea B)'!$A$7:$N$1687,12,FALSE)*H414)</f>
        <v>41966954.838709675</v>
      </c>
      <c r="M414" s="129"/>
    </row>
    <row r="415" spans="1:13" ht="13" x14ac:dyDescent="0.35">
      <c r="A415" s="288"/>
      <c r="B415" s="287"/>
      <c r="C415" s="285"/>
      <c r="D415" s="292"/>
      <c r="E415" s="125" t="s">
        <v>1459</v>
      </c>
      <c r="F415" s="126" t="str">
        <f>VLOOKUP(TRIM(E415),'3. Servicios TH  (línea B)'!$A$8:$N$1615,5,FALSE)</f>
        <v>En sitio (instalaciones de la Entidad)</v>
      </c>
      <c r="G415" s="127" t="str">
        <f>VLOOKUP(TRIM(E415),'3. Servicios TH  (línea B)'!$A$7:$N$1615,6,FALSE)</f>
        <v>Grupo No.5</v>
      </c>
      <c r="H415" s="128">
        <v>1</v>
      </c>
      <c r="I415" s="129" t="str">
        <f>VLOOKUP(E415,'3. Servicios TH  (línea B)'!$A$7:$N$1615,8,FALSE)</f>
        <v>Jornada Única</v>
      </c>
      <c r="J415" s="129" t="str">
        <f>VLOOKUP(E415,'3. Servicios TH  (línea B)'!$A$7:$N$1615,7,FALSE)</f>
        <v>Mensual</v>
      </c>
      <c r="K415" s="130">
        <f>(VLOOKUP(E415,'3. Servicios TH  (línea B)'!$A$7:$N$1687,9,FALSE)*H415)</f>
        <v>45431445.161290318</v>
      </c>
      <c r="L415" s="130">
        <f>(VLOOKUP(E415,'3. Servicios TH  (línea B)'!$A$7:$N$1687,12,FALSE)*H415)</f>
        <v>44645677.419354841</v>
      </c>
      <c r="M415" s="129">
        <f t="shared" si="5"/>
        <v>90077122.580645159</v>
      </c>
    </row>
    <row r="416" spans="1:13" ht="30" customHeight="1" x14ac:dyDescent="0.35">
      <c r="A416" s="288"/>
      <c r="B416" s="287"/>
      <c r="C416" s="289" t="s">
        <v>1763</v>
      </c>
      <c r="D416" s="287" t="s">
        <v>60</v>
      </c>
      <c r="E416" s="125" t="s">
        <v>1762</v>
      </c>
      <c r="F416" s="126" t="str">
        <f>VLOOKUP(TRIM(E416),'3. Servicios TH  (línea B)'!$A$8:$N$1663,5,FALSE)</f>
        <v xml:space="preserve">En sitio (Instalaciones de la Entidad) </v>
      </c>
      <c r="G416" s="127" t="str">
        <f>VLOOKUP(TRIM(E416),'3. Servicios TH  (línea B)'!$A$7:$N$1663,6,FALSE)</f>
        <v>Grupo No.1</v>
      </c>
      <c r="H416" s="128">
        <v>1</v>
      </c>
      <c r="I416" s="129" t="str">
        <f>VLOOKUP(E416,'3. Servicios TH  (línea B)'!$A$7:$N$1663,8,FALSE)</f>
        <v>Jornada Única</v>
      </c>
      <c r="J416" s="129" t="str">
        <f>VLOOKUP(E416,'3. Servicios TH  (línea B)'!$A$7:$N$1663,7,FALSE)</f>
        <v>Mensual</v>
      </c>
      <c r="K416" s="130">
        <f>(VLOOKUP(E416,'3. Servicios TH  (línea B)'!$A$7:$N$1687,9,FALSE)*H416)</f>
        <v>15576219.354838708</v>
      </c>
      <c r="L416" s="130">
        <f>(VLOOKUP(E416,'3. Servicios TH  (línea B)'!$A$7:$N$1687,12,FALSE)*H416)</f>
        <v>14977729.032258064</v>
      </c>
      <c r="M416" s="136"/>
    </row>
    <row r="417" spans="1:13" ht="30" customHeight="1" x14ac:dyDescent="0.35">
      <c r="A417" s="288"/>
      <c r="B417" s="287"/>
      <c r="C417" s="290"/>
      <c r="D417" s="287"/>
      <c r="E417" s="125" t="s">
        <v>1767</v>
      </c>
      <c r="F417" s="126" t="str">
        <f>VLOOKUP(TRIM(E417),'3. Servicios TH  (línea B)'!$A$8:$N$1999,5,FALSE)</f>
        <v>En sitio (instalaciones del contratista)</v>
      </c>
      <c r="G417" s="127" t="str">
        <f>VLOOKUP(TRIM(E417),'3. Servicios TH  (línea B)'!$A$7:$N$1999,6,FALSE)</f>
        <v>General</v>
      </c>
      <c r="H417" s="128">
        <v>1</v>
      </c>
      <c r="I417" s="129" t="str">
        <f>VLOOKUP(E417,'3. Servicios TH  (línea B)'!$A$7:$N$1999,8,FALSE)</f>
        <v>Jornada Única</v>
      </c>
      <c r="J417" s="129" t="str">
        <f>VLOOKUP(E417,'3. Servicios TH  (línea B)'!$A$7:$N$1999,7,FALSE)</f>
        <v>Mensual</v>
      </c>
      <c r="K417" s="130">
        <f>(VLOOKUP(E417,'3. Servicios TH  (línea B)'!$A$7:$N$1687,9,FALSE)*H417)</f>
        <v>13799948.387096774</v>
      </c>
      <c r="L417" s="130">
        <f>(VLOOKUP(E417,'3. Servicios TH  (línea B)'!$A$7:$N$1687,12,FALSE)*H417)</f>
        <v>13561264.516129032</v>
      </c>
      <c r="M417" s="136"/>
    </row>
    <row r="418" spans="1:13" ht="30" customHeight="1" x14ac:dyDescent="0.35">
      <c r="A418" s="288"/>
      <c r="B418" s="287"/>
      <c r="C418" s="290"/>
      <c r="D418" s="287"/>
      <c r="E418" s="125" t="s">
        <v>1771</v>
      </c>
      <c r="F418" s="126" t="str">
        <f>VLOOKUP(TRIM(E418),'3. Servicios TH  (línea B)'!$A$8:$N$1999,5,FALSE)</f>
        <v xml:space="preserve">En sitio (Instalaciones de la Entidad) </v>
      </c>
      <c r="G418" s="127" t="str">
        <f>VLOOKUP(TRIM(E418),'3. Servicios TH  (línea B)'!$A$7:$N$1999,6,FALSE)</f>
        <v>Grupo No.2</v>
      </c>
      <c r="H418" s="128">
        <v>1</v>
      </c>
      <c r="I418" s="129" t="str">
        <f>VLOOKUP(E418,'3. Servicios TH  (línea B)'!$A$7:$N$1999,8,FALSE)</f>
        <v>Jornada Única</v>
      </c>
      <c r="J418" s="129" t="str">
        <f>VLOOKUP(E418,'3. Servicios TH  (línea B)'!$A$7:$N$1999,7,FALSE)</f>
        <v>Mensual</v>
      </c>
      <c r="K418" s="130">
        <f>(VLOOKUP(E418,'3. Servicios TH  (línea B)'!$A$7:$N$1687,9,FALSE)*H418)</f>
        <v>13695935.483870968</v>
      </c>
      <c r="L418" s="130">
        <f>(VLOOKUP(E418,'3. Servicios TH  (línea B)'!$A$7:$N$1687,12,FALSE)*H418)</f>
        <v>13459058.064516129</v>
      </c>
      <c r="M418" s="136"/>
    </row>
    <row r="419" spans="1:13" ht="30" customHeight="1" x14ac:dyDescent="0.35">
      <c r="A419" s="288"/>
      <c r="B419" s="287"/>
      <c r="C419" s="290"/>
      <c r="D419" s="287"/>
      <c r="E419" s="125" t="s">
        <v>1775</v>
      </c>
      <c r="F419" s="126" t="str">
        <f>VLOOKUP(TRIM(E419),'3. Servicios TH  (línea B)'!$A$8:$N$1999,5,FALSE)</f>
        <v>En sitio (instalaciones de la Entidad)</v>
      </c>
      <c r="G419" s="127" t="str">
        <f>VLOOKUP(TRIM(E419),'3. Servicios TH  (línea B)'!$A$7:$N$1999,6,FALSE)</f>
        <v>Grupo No.3</v>
      </c>
      <c r="H419" s="128">
        <v>1</v>
      </c>
      <c r="I419" s="129" t="str">
        <f>VLOOKUP(E419,'3. Servicios TH  (línea B)'!$A$7:$N$1999,8,FALSE)</f>
        <v>Jornada Única</v>
      </c>
      <c r="J419" s="129" t="str">
        <f>VLOOKUP(E419,'3. Servicios TH  (línea B)'!$A$7:$N$1999,7,FALSE)</f>
        <v>Mensual</v>
      </c>
      <c r="K419" s="130">
        <f>(VLOOKUP(E419,'3. Servicios TH  (línea B)'!$A$7:$N$1687,9,FALSE)*H419)</f>
        <v>14570141.935483871</v>
      </c>
      <c r="L419" s="130">
        <f>(VLOOKUP(E419,'3. Servicios TH  (línea B)'!$A$7:$N$1687,12,FALSE)*H419)</f>
        <v>14318141.935483871</v>
      </c>
      <c r="M419" s="136"/>
    </row>
    <row r="420" spans="1:13" ht="30" customHeight="1" x14ac:dyDescent="0.35">
      <c r="A420" s="288"/>
      <c r="B420" s="287"/>
      <c r="C420" s="290"/>
      <c r="D420" s="287"/>
      <c r="E420" s="125" t="s">
        <v>1779</v>
      </c>
      <c r="F420" s="126" t="str">
        <f>VLOOKUP(TRIM(E420),'3. Servicios TH  (línea B)'!$A$8:$N$1999,5,FALSE)</f>
        <v xml:space="preserve">En sitio (Instalaciones de la Entidad) </v>
      </c>
      <c r="G420" s="127" t="str">
        <f>VLOOKUP(TRIM(E420),'3. Servicios TH  (línea B)'!$A$7:$N$1999,6,FALSE)</f>
        <v>Grupo No.4</v>
      </c>
      <c r="H420" s="128">
        <v>1</v>
      </c>
      <c r="I420" s="129" t="str">
        <f>VLOOKUP(E420,'3. Servicios TH  (línea B)'!$A$7:$N$1999,8,FALSE)</f>
        <v>Jornada Única</v>
      </c>
      <c r="J420" s="129" t="str">
        <f>VLOOKUP(E420,'3. Servicios TH  (línea B)'!$A$7:$N$1999,7,FALSE)</f>
        <v>Mensual</v>
      </c>
      <c r="K420" s="130">
        <f>(VLOOKUP(E420,'3. Servicios TH  (línea B)'!$A$7:$N$1687,9,FALSE)*H420)</f>
        <v>15500154.838709677</v>
      </c>
      <c r="L420" s="130">
        <f>(VLOOKUP(E420,'3. Servicios TH  (línea B)'!$A$7:$N$1687,12,FALSE)*H420)</f>
        <v>15232064.516129032</v>
      </c>
      <c r="M420" s="136"/>
    </row>
    <row r="421" spans="1:13" ht="30" customHeight="1" x14ac:dyDescent="0.35">
      <c r="A421" s="288"/>
      <c r="B421" s="287"/>
      <c r="C421" s="291"/>
      <c r="D421" s="287"/>
      <c r="E421" s="125" t="s">
        <v>1783</v>
      </c>
      <c r="F421" s="126" t="str">
        <f>VLOOKUP(TRIM(E421),'3. Servicios TH  (línea B)'!$A$8:$N$1999,5,FALSE)</f>
        <v>En sitio (instalaciones de la Entidad)</v>
      </c>
      <c r="G421" s="127" t="str">
        <f>VLOOKUP(TRIM(E421),'3. Servicios TH  (línea B)'!$A$7:$N$1999,6,FALSE)</f>
        <v>Grupo No.5</v>
      </c>
      <c r="H421" s="128">
        <v>1</v>
      </c>
      <c r="I421" s="129" t="str">
        <f>VLOOKUP(E421,'3. Servicios TH  (línea B)'!$A$7:$N$1999,8,FALSE)</f>
        <v>Jornada Única</v>
      </c>
      <c r="J421" s="129" t="str">
        <f>VLOOKUP(E421,'3. Servicios TH  (línea B)'!$A$7:$N$1999,7,FALSE)</f>
        <v>Mensual</v>
      </c>
      <c r="K421" s="130">
        <f>(VLOOKUP(E421,'3. Servicios TH  (línea B)'!$A$7:$N$1687,9,FALSE)*H421)</f>
        <v>16489535.483870966</v>
      </c>
      <c r="L421" s="130">
        <f>(VLOOKUP(E421,'3. Servicios TH  (línea B)'!$A$7:$N$1687,12,FALSE)*H421)</f>
        <v>16204335.483870966</v>
      </c>
      <c r="M421" s="136"/>
    </row>
    <row r="422" spans="1:13" ht="13" x14ac:dyDescent="0.35">
      <c r="A422" s="288"/>
      <c r="B422" s="287"/>
      <c r="C422" s="289" t="s">
        <v>1788</v>
      </c>
      <c r="D422" s="287" t="s">
        <v>60</v>
      </c>
      <c r="E422" s="125" t="s">
        <v>1787</v>
      </c>
      <c r="F422" s="126" t="str">
        <f>VLOOKUP(TRIM(E422),'3. Servicios TH  (línea B)'!$A$8:$N$1999,5,FALSE)</f>
        <v xml:space="preserve">En sitio (Instalaciones de la Entidad) </v>
      </c>
      <c r="G422" s="127" t="str">
        <f>VLOOKUP(TRIM(E422),'3. Servicios TH  (línea B)'!$A$7:$N$1999,6,FALSE)</f>
        <v>Grupo No.1</v>
      </c>
      <c r="H422" s="128">
        <v>1</v>
      </c>
      <c r="I422" s="129" t="str">
        <f>VLOOKUP(E422,'3. Servicios TH  (línea B)'!$A$7:$N$1999,8,FALSE)</f>
        <v>Jornada Única</v>
      </c>
      <c r="J422" s="129" t="str">
        <f>VLOOKUP(E422,'3. Servicios TH  (línea B)'!$A$7:$N$1999,7,FALSE)</f>
        <v>Mensual</v>
      </c>
      <c r="K422" s="130">
        <f>(VLOOKUP(E422,'3. Servicios TH  (línea B)'!$A$7:$N$1687,9,FALSE)*H422)</f>
        <v>15576219.354838708</v>
      </c>
      <c r="L422" s="130">
        <f>(VLOOKUP(E422,'3. Servicios TH  (línea B)'!$A$7:$N$1687,12,FALSE)*H422)</f>
        <v>14977729.032258064</v>
      </c>
      <c r="M422" s="136"/>
    </row>
    <row r="423" spans="1:13" ht="13" x14ac:dyDescent="0.35">
      <c r="A423" s="288"/>
      <c r="B423" s="287"/>
      <c r="C423" s="290"/>
      <c r="D423" s="287"/>
      <c r="E423" s="125" t="s">
        <v>1792</v>
      </c>
      <c r="F423" s="126" t="str">
        <f>VLOOKUP(TRIM(E423),'3. Servicios TH  (línea B)'!$A$8:$N$1999,5,FALSE)</f>
        <v>En sitio (instalaciones del contratista)</v>
      </c>
      <c r="G423" s="127" t="str">
        <f>VLOOKUP(TRIM(E423),'3. Servicios TH  (línea B)'!$A$7:$N$1999,6,FALSE)</f>
        <v>General</v>
      </c>
      <c r="H423" s="128">
        <v>1</v>
      </c>
      <c r="I423" s="129" t="str">
        <f>VLOOKUP(E423,'3. Servicios TH  (línea B)'!$A$7:$N$1999,8,FALSE)</f>
        <v>Jornada Única</v>
      </c>
      <c r="J423" s="129" t="str">
        <f>VLOOKUP(E423,'3. Servicios TH  (línea B)'!$A$7:$N$1999,7,FALSE)</f>
        <v>Mensual</v>
      </c>
      <c r="K423" s="130">
        <f>(VLOOKUP(E423,'3. Servicios TH  (línea B)'!$A$7:$N$1687,9,FALSE)*H423)</f>
        <v>14283148.387096774</v>
      </c>
      <c r="L423" s="130">
        <f>(VLOOKUP(E423,'3. Servicios TH  (línea B)'!$A$7:$N$1687,12,FALSE)*H423)</f>
        <v>14036116.129032258</v>
      </c>
      <c r="M423" s="136"/>
    </row>
    <row r="424" spans="1:13" ht="13" x14ac:dyDescent="0.35">
      <c r="A424" s="288"/>
      <c r="B424" s="287"/>
      <c r="C424" s="290"/>
      <c r="D424" s="287"/>
      <c r="E424" s="125" t="s">
        <v>1796</v>
      </c>
      <c r="F424" s="126" t="str">
        <f>VLOOKUP(TRIM(E424),'3. Servicios TH  (línea B)'!$A$8:$N$1999,5,FALSE)</f>
        <v xml:space="preserve">En sitio (Instalaciones de la Entidad) </v>
      </c>
      <c r="G424" s="127" t="str">
        <f>VLOOKUP(TRIM(E424),'3. Servicios TH  (línea B)'!$A$7:$N$1999,6,FALSE)</f>
        <v>Grupo No.2</v>
      </c>
      <c r="H424" s="128">
        <v>1</v>
      </c>
      <c r="I424" s="129" t="str">
        <f>VLOOKUP(E424,'3. Servicios TH  (línea B)'!$A$7:$N$1999,8,FALSE)</f>
        <v>Jornada Única</v>
      </c>
      <c r="J424" s="129" t="str">
        <f>VLOOKUP(E424,'3. Servicios TH  (línea B)'!$A$7:$N$1999,7,FALSE)</f>
        <v>Mensual</v>
      </c>
      <c r="K424" s="130">
        <f>(VLOOKUP(E424,'3. Servicios TH  (línea B)'!$A$7:$N$1687,9,FALSE)*H424)</f>
        <v>13695922.580645161</v>
      </c>
      <c r="L424" s="130">
        <f>(VLOOKUP(E424,'3. Servicios TH  (línea B)'!$A$7:$N$1687,12,FALSE)*H424)</f>
        <v>13459045.161290321</v>
      </c>
      <c r="M424" s="136"/>
    </row>
    <row r="425" spans="1:13" ht="13" x14ac:dyDescent="0.35">
      <c r="A425" s="288"/>
      <c r="B425" s="287"/>
      <c r="C425" s="290"/>
      <c r="D425" s="287"/>
      <c r="E425" s="125" t="s">
        <v>1800</v>
      </c>
      <c r="F425" s="126" t="str">
        <f>VLOOKUP(TRIM(E425),'3. Servicios TH  (línea B)'!$A$8:$N$1999,5,FALSE)</f>
        <v>En sitio (instalaciones de la Entidad)</v>
      </c>
      <c r="G425" s="127" t="str">
        <f>VLOOKUP(TRIM(E425),'3. Servicios TH  (línea B)'!$A$7:$N$1999,6,FALSE)</f>
        <v>Grupo No.3</v>
      </c>
      <c r="H425" s="128">
        <v>1</v>
      </c>
      <c r="I425" s="129" t="str">
        <f>VLOOKUP(E425,'3. Servicios TH  (línea B)'!$A$7:$N$1999,8,FALSE)</f>
        <v>Jornada Única</v>
      </c>
      <c r="J425" s="129" t="str">
        <f>VLOOKUP(E425,'3. Servicios TH  (línea B)'!$A$7:$N$1999,7,FALSE)</f>
        <v>Mensual</v>
      </c>
      <c r="K425" s="130">
        <f>(VLOOKUP(E425,'3. Servicios TH  (línea B)'!$A$7:$N$1687,9,FALSE)*H425)</f>
        <v>14570129.032258064</v>
      </c>
      <c r="L425" s="130">
        <f>(VLOOKUP(E425,'3. Servicios TH  (línea B)'!$A$7:$N$1687,12,FALSE)*H425)</f>
        <v>14318129.032258064</v>
      </c>
      <c r="M425" s="136"/>
    </row>
    <row r="426" spans="1:13" ht="13" x14ac:dyDescent="0.35">
      <c r="A426" s="288"/>
      <c r="B426" s="287"/>
      <c r="C426" s="290"/>
      <c r="D426" s="287"/>
      <c r="E426" s="125" t="s">
        <v>1804</v>
      </c>
      <c r="F426" s="126" t="str">
        <f>VLOOKUP(TRIM(E426),'3. Servicios TH  (línea B)'!$A$8:$N$1999,5,FALSE)</f>
        <v xml:space="preserve">En sitio (Instalaciones de la Entidad) </v>
      </c>
      <c r="G426" s="127" t="str">
        <f>VLOOKUP(TRIM(E426),'3. Servicios TH  (línea B)'!$A$7:$N$1999,6,FALSE)</f>
        <v>Grupo No.4</v>
      </c>
      <c r="H426" s="128">
        <v>1</v>
      </c>
      <c r="I426" s="129" t="str">
        <f>VLOOKUP(E426,'3. Servicios TH  (línea B)'!$A$7:$N$1999,8,FALSE)</f>
        <v>Jornada Única</v>
      </c>
      <c r="J426" s="129" t="str">
        <f>VLOOKUP(E426,'3. Servicios TH  (línea B)'!$A$7:$N$1999,7,FALSE)</f>
        <v>Mensual</v>
      </c>
      <c r="K426" s="130">
        <f>(VLOOKUP(E426,'3. Servicios TH  (línea B)'!$A$7:$N$1687,9,FALSE)*H426)</f>
        <v>15500154.838709677</v>
      </c>
      <c r="L426" s="130">
        <f>(VLOOKUP(E426,'3. Servicios TH  (línea B)'!$A$7:$N$1687,12,FALSE)*H426)</f>
        <v>15232064.516129032</v>
      </c>
      <c r="M426" s="136"/>
    </row>
    <row r="427" spans="1:13" ht="13" x14ac:dyDescent="0.35">
      <c r="A427" s="288"/>
      <c r="B427" s="287"/>
      <c r="C427" s="291"/>
      <c r="D427" s="287"/>
      <c r="E427" s="125" t="s">
        <v>1808</v>
      </c>
      <c r="F427" s="126" t="str">
        <f>VLOOKUP(TRIM(E427),'3. Servicios TH  (línea B)'!$A$8:$N$1999,5,FALSE)</f>
        <v>En sitio (instalaciones de la Entidad)</v>
      </c>
      <c r="G427" s="127" t="str">
        <f>VLOOKUP(TRIM(E427),'3. Servicios TH  (línea B)'!$A$7:$N$1999,6,FALSE)</f>
        <v>Grupo No.5</v>
      </c>
      <c r="H427" s="128">
        <v>1</v>
      </c>
      <c r="I427" s="129" t="str">
        <f>VLOOKUP(E427,'3. Servicios TH  (línea B)'!$A$7:$N$1999,8,FALSE)</f>
        <v>Jornada Única</v>
      </c>
      <c r="J427" s="129" t="str">
        <f>VLOOKUP(E427,'3. Servicios TH  (línea B)'!$A$7:$N$1999,7,FALSE)</f>
        <v>Mensual</v>
      </c>
      <c r="K427" s="130">
        <f>(VLOOKUP(E427,'3. Servicios TH  (línea B)'!$A$7:$N$1687,9,FALSE)*H427)</f>
        <v>16489509.677419355</v>
      </c>
      <c r="L427" s="130">
        <f>(VLOOKUP(E427,'3. Servicios TH  (línea B)'!$A$7:$N$1687,12,FALSE)*H427)</f>
        <v>16204309.677419355</v>
      </c>
      <c r="M427" s="136"/>
    </row>
    <row r="428" spans="1:13" ht="15.75" customHeight="1" x14ac:dyDescent="0.35">
      <c r="A428" s="119" t="s">
        <v>6294</v>
      </c>
      <c r="B428" s="120"/>
      <c r="C428" s="121"/>
      <c r="D428" s="121"/>
      <c r="E428" s="137"/>
      <c r="F428" s="137"/>
      <c r="G428" s="137"/>
      <c r="H428" s="137"/>
      <c r="I428" s="137"/>
      <c r="J428" s="137"/>
      <c r="K428" s="138">
        <f>SUM(K8:K427)</f>
        <v>7025624141.9354868</v>
      </c>
      <c r="L428" s="138">
        <f>SUM(L8:L427)</f>
        <v>6881806916.1290369</v>
      </c>
      <c r="M428" s="137">
        <f>SUM(M8:M415)</f>
        <v>8459757909.6774158</v>
      </c>
    </row>
  </sheetData>
  <sheetProtection algorithmName="SHA-512" hashValue="bzKyL8Jd/xzo3Y2J9FzKRRVBRT6B2j7MK3UfFxCknoX5OjJ+PTg9hAT5Kr7SqjLhfRu84wzBDqEHRxLfNY0DOw==" saltValue="9vMjTXCBAkrGV9TwLqL1hw==" spinCount="100000" sheet="1" objects="1" scenarios="1"/>
  <autoFilter ref="C7:L428" xr:uid="{B3695900-E81F-4CFA-B4C8-6A039ED45418}"/>
  <mergeCells count="177">
    <mergeCell ref="C410:C415"/>
    <mergeCell ref="D380:D385"/>
    <mergeCell ref="D386:D391"/>
    <mergeCell ref="D392:D397"/>
    <mergeCell ref="A200:A355"/>
    <mergeCell ref="D212:D217"/>
    <mergeCell ref="D218:D223"/>
    <mergeCell ref="D224:D229"/>
    <mergeCell ref="D230:D235"/>
    <mergeCell ref="D236:D241"/>
    <mergeCell ref="D254:D259"/>
    <mergeCell ref="D260:D265"/>
    <mergeCell ref="B386:B427"/>
    <mergeCell ref="A356:A427"/>
    <mergeCell ref="D416:D421"/>
    <mergeCell ref="D422:D427"/>
    <mergeCell ref="C416:C421"/>
    <mergeCell ref="C422:C427"/>
    <mergeCell ref="D398:D403"/>
    <mergeCell ref="D404:D409"/>
    <mergeCell ref="D410:D415"/>
    <mergeCell ref="D356:D361"/>
    <mergeCell ref="B380:B385"/>
    <mergeCell ref="C380:C385"/>
    <mergeCell ref="C386:C391"/>
    <mergeCell ref="C392:C397"/>
    <mergeCell ref="C398:C403"/>
    <mergeCell ref="C404:C409"/>
    <mergeCell ref="B362:B373"/>
    <mergeCell ref="B356:B361"/>
    <mergeCell ref="C356:C361"/>
    <mergeCell ref="C362:C367"/>
    <mergeCell ref="C368:C373"/>
    <mergeCell ref="B374:B379"/>
    <mergeCell ref="C374:C379"/>
    <mergeCell ref="D362:D367"/>
    <mergeCell ref="D368:D373"/>
    <mergeCell ref="D374:D379"/>
    <mergeCell ref="D350:D355"/>
    <mergeCell ref="B266:B277"/>
    <mergeCell ref="B278:B289"/>
    <mergeCell ref="C266:C271"/>
    <mergeCell ref="C272:C277"/>
    <mergeCell ref="C278:C283"/>
    <mergeCell ref="D266:D271"/>
    <mergeCell ref="D272:D277"/>
    <mergeCell ref="D278:D283"/>
    <mergeCell ref="D284:D289"/>
    <mergeCell ref="C284:C289"/>
    <mergeCell ref="C332:C337"/>
    <mergeCell ref="C338:C343"/>
    <mergeCell ref="C344:C349"/>
    <mergeCell ref="B290:B313"/>
    <mergeCell ref="C290:C295"/>
    <mergeCell ref="C296:C301"/>
    <mergeCell ref="C302:C307"/>
    <mergeCell ref="C308:C313"/>
    <mergeCell ref="D296:D301"/>
    <mergeCell ref="D302:D307"/>
    <mergeCell ref="D308:D313"/>
    <mergeCell ref="D314:D319"/>
    <mergeCell ref="C326:C331"/>
    <mergeCell ref="D320:D325"/>
    <mergeCell ref="D290:D295"/>
    <mergeCell ref="B314:B355"/>
    <mergeCell ref="C314:C319"/>
    <mergeCell ref="C320:C325"/>
    <mergeCell ref="C350:C355"/>
    <mergeCell ref="D326:D331"/>
    <mergeCell ref="D332:D337"/>
    <mergeCell ref="D338:D343"/>
    <mergeCell ref="D344:D349"/>
    <mergeCell ref="C200:C205"/>
    <mergeCell ref="D200:D205"/>
    <mergeCell ref="B206:B217"/>
    <mergeCell ref="B200:B205"/>
    <mergeCell ref="B254:B265"/>
    <mergeCell ref="D242:D247"/>
    <mergeCell ref="C242:C247"/>
    <mergeCell ref="C248:C253"/>
    <mergeCell ref="D248:D253"/>
    <mergeCell ref="C260:C265"/>
    <mergeCell ref="C230:C235"/>
    <mergeCell ref="C236:C241"/>
    <mergeCell ref="B218:B253"/>
    <mergeCell ref="C254:C259"/>
    <mergeCell ref="C212:C217"/>
    <mergeCell ref="C218:C223"/>
    <mergeCell ref="C224:C229"/>
    <mergeCell ref="C206:C211"/>
    <mergeCell ref="D206:D211"/>
    <mergeCell ref="D146:D151"/>
    <mergeCell ref="B134:B139"/>
    <mergeCell ref="C134:C139"/>
    <mergeCell ref="D134:D139"/>
    <mergeCell ref="C164:C169"/>
    <mergeCell ref="D164:D169"/>
    <mergeCell ref="C170:C175"/>
    <mergeCell ref="D170:D175"/>
    <mergeCell ref="B170:B199"/>
    <mergeCell ref="C158:C163"/>
    <mergeCell ref="D158:D163"/>
    <mergeCell ref="C176:C181"/>
    <mergeCell ref="D176:D181"/>
    <mergeCell ref="C152:C157"/>
    <mergeCell ref="D152:D157"/>
    <mergeCell ref="C140:C145"/>
    <mergeCell ref="D140:D145"/>
    <mergeCell ref="C182:C187"/>
    <mergeCell ref="D182:D187"/>
    <mergeCell ref="C188:C193"/>
    <mergeCell ref="D188:D193"/>
    <mergeCell ref="C194:C199"/>
    <mergeCell ref="D194:D199"/>
    <mergeCell ref="A134:A199"/>
    <mergeCell ref="B140:B145"/>
    <mergeCell ref="B164:B169"/>
    <mergeCell ref="C8:C13"/>
    <mergeCell ref="B44:B49"/>
    <mergeCell ref="C44:C49"/>
    <mergeCell ref="D44:D49"/>
    <mergeCell ref="C50:C55"/>
    <mergeCell ref="D50:D55"/>
    <mergeCell ref="B8:B19"/>
    <mergeCell ref="B50:B103"/>
    <mergeCell ref="D56:D61"/>
    <mergeCell ref="D62:D67"/>
    <mergeCell ref="D68:D73"/>
    <mergeCell ref="D74:D79"/>
    <mergeCell ref="D80:D85"/>
    <mergeCell ref="C56:C61"/>
    <mergeCell ref="C62:C67"/>
    <mergeCell ref="C68:C73"/>
    <mergeCell ref="C74:C79"/>
    <mergeCell ref="B152:B163"/>
    <mergeCell ref="C122:C127"/>
    <mergeCell ref="B146:B151"/>
    <mergeCell ref="C146:C151"/>
    <mergeCell ref="B104:B133"/>
    <mergeCell ref="A44:A133"/>
    <mergeCell ref="C26:C31"/>
    <mergeCell ref="D26:D31"/>
    <mergeCell ref="B32:B37"/>
    <mergeCell ref="C32:C37"/>
    <mergeCell ref="D32:D37"/>
    <mergeCell ref="C128:C133"/>
    <mergeCell ref="D128:D133"/>
    <mergeCell ref="C80:C85"/>
    <mergeCell ref="D122:D127"/>
    <mergeCell ref="C104:C109"/>
    <mergeCell ref="D104:D109"/>
    <mergeCell ref="C110:C115"/>
    <mergeCell ref="D110:D115"/>
    <mergeCell ref="C116:C121"/>
    <mergeCell ref="D116:D121"/>
    <mergeCell ref="B38:B43"/>
    <mergeCell ref="C38:C43"/>
    <mergeCell ref="D38:D43"/>
    <mergeCell ref="C86:C91"/>
    <mergeCell ref="D86:D91"/>
    <mergeCell ref="D92:D97"/>
    <mergeCell ref="C92:C97"/>
    <mergeCell ref="D98:D103"/>
    <mergeCell ref="C98:C103"/>
    <mergeCell ref="A2:M2"/>
    <mergeCell ref="K6:M6"/>
    <mergeCell ref="A6:C6"/>
    <mergeCell ref="D6:J6"/>
    <mergeCell ref="B26:B31"/>
    <mergeCell ref="C14:C19"/>
    <mergeCell ref="D14:D19"/>
    <mergeCell ref="D8:D13"/>
    <mergeCell ref="B20:B25"/>
    <mergeCell ref="C20:C25"/>
    <mergeCell ref="D20:D25"/>
    <mergeCell ref="A8:A43"/>
    <mergeCell ref="A3:L3"/>
  </mergeCells>
  <phoneticPr fontId="2" type="noConversion"/>
  <pageMargins left="0.7" right="0.7" top="0.75" bottom="0.75" header="0.3" footer="0.3"/>
  <pageSetup orientation="portrait"/>
  <ignoredErrors>
    <ignoredError sqref="F416:G416 I416:J416" formula="1"/>
    <ignoredError sqref="K427:L427" emptyCellReference="1"/>
  </ignoredErrors>
  <drawing r:id="rId1"/>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EE9DC203-51C5-48F2-A55A-6E93451D2466}">
          <x14:formula1>
            <xm:f>'3. Servicios TH  (línea B)'!$A$8:$A$1615</xm:f>
          </x14:formula1>
          <xm:sqref>E98:E415 E14:E91</xm:sqref>
        </x14:dataValidation>
        <x14:dataValidation type="list" allowBlank="1" showInputMessage="1" showErrorMessage="1" xr:uid="{742504A5-8883-4743-A678-E4533B00C26B}">
          <x14:formula1>
            <xm:f>'3. Servicios TH  (línea B)'!$A$8:$A$1663</xm:f>
          </x14:formula1>
          <xm:sqref>E416:E427</xm:sqref>
        </x14:dataValidation>
        <x14:dataValidation type="list" allowBlank="1" showInputMessage="1" showErrorMessage="1" xr:uid="{99CFCB27-38F7-4BD0-BF03-FD6C3C31AA80}">
          <x14:formula1>
            <xm:f>'3. Servicios TH  (línea B)'!$A$8:$A$1687</xm:f>
          </x14:formula1>
          <xm:sqref>E92:E97 E8:E13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12C32-0BB3-4AD1-A96E-99759E089A2A}">
  <sheetPr>
    <tabColor rgb="FF0070C0"/>
  </sheetPr>
  <dimension ref="A1:L66"/>
  <sheetViews>
    <sheetView showGridLines="0" topLeftCell="A18" zoomScale="90" zoomScaleNormal="90" workbookViewId="0">
      <selection activeCell="D36" sqref="D36"/>
    </sheetView>
  </sheetViews>
  <sheetFormatPr baseColWidth="10" defaultColWidth="12.26953125" defaultRowHeight="18" customHeight="1" x14ac:dyDescent="0.35"/>
  <cols>
    <col min="1" max="1" width="53" style="3" customWidth="1"/>
    <col min="2" max="2" width="27.81640625" style="3" customWidth="1"/>
    <col min="3" max="3" width="23.26953125" style="4" customWidth="1"/>
    <col min="4" max="4" width="19.81640625" style="4" bestFit="1" customWidth="1"/>
    <col min="5" max="5" width="22.1796875" style="4" customWidth="1"/>
    <col min="6" max="6" width="25" style="3" customWidth="1"/>
    <col min="7" max="7" width="27.26953125" style="4" customWidth="1"/>
    <col min="8" max="9" width="18.453125" style="4" customWidth="1"/>
    <col min="10" max="10" width="23" style="4" customWidth="1"/>
    <col min="11" max="11" width="26.1796875" style="3" customWidth="1"/>
    <col min="12" max="12" width="27.54296875" style="3" customWidth="1"/>
    <col min="13" max="18" width="12.26953125" style="3" customWidth="1"/>
    <col min="19" max="16384" width="12.26953125" style="3"/>
  </cols>
  <sheetData>
    <row r="1" spans="1:12" ht="60" customHeight="1" x14ac:dyDescent="0.35"/>
    <row r="2" spans="1:12" ht="22.5" customHeight="1" x14ac:dyDescent="0.35">
      <c r="A2" s="294" t="s">
        <v>6345</v>
      </c>
      <c r="B2" s="294"/>
      <c r="C2" s="294"/>
      <c r="D2" s="294"/>
      <c r="E2" s="294"/>
      <c r="F2" s="294"/>
      <c r="G2" s="294"/>
      <c r="H2" s="294"/>
      <c r="I2" s="294"/>
      <c r="J2" s="294"/>
      <c r="K2" s="294"/>
    </row>
    <row r="3" spans="1:12" ht="14.5" x14ac:dyDescent="0.35">
      <c r="A3" s="139"/>
    </row>
    <row r="4" spans="1:12" s="140" customFormat="1" ht="30" customHeight="1" x14ac:dyDescent="0.35">
      <c r="A4" s="293" t="s">
        <v>6348</v>
      </c>
      <c r="B4" s="293"/>
      <c r="C4" s="293"/>
      <c r="D4" s="293"/>
      <c r="E4" s="293"/>
      <c r="F4" s="293"/>
      <c r="G4" s="293"/>
      <c r="H4" s="293"/>
      <c r="I4" s="293"/>
      <c r="J4" s="293"/>
      <c r="K4" s="293"/>
    </row>
    <row r="5" spans="1:12" ht="14.5" x14ac:dyDescent="0.35">
      <c r="A5" s="141"/>
      <c r="B5" s="141"/>
      <c r="F5" s="141"/>
      <c r="K5" s="141"/>
    </row>
    <row r="6" spans="1:12" ht="14.5" x14ac:dyDescent="0.35">
      <c r="A6" s="142" t="s">
        <v>6347</v>
      </c>
      <c r="B6" s="304" t="str">
        <f>'1. Información del Oferente'!C4</f>
        <v>ETB SA ESP</v>
      </c>
      <c r="C6" s="305"/>
      <c r="D6" s="305"/>
      <c r="E6" s="305"/>
      <c r="F6" s="306"/>
      <c r="G6" s="3"/>
      <c r="H6" s="3"/>
      <c r="I6" s="3"/>
      <c r="J6" s="3"/>
    </row>
    <row r="7" spans="1:12" ht="14.5" x14ac:dyDescent="0.35">
      <c r="A7" s="142" t="s">
        <v>6324</v>
      </c>
      <c r="B7" s="304" t="str">
        <f>'1. Información del Oferente'!C5</f>
        <v>899999115-8</v>
      </c>
      <c r="C7" s="305"/>
      <c r="D7" s="305"/>
      <c r="E7" s="305"/>
      <c r="F7" s="306"/>
      <c r="G7" s="3"/>
      <c r="H7" s="3"/>
      <c r="I7" s="3"/>
      <c r="J7" s="3"/>
    </row>
    <row r="8" spans="1:12" ht="14.5" x14ac:dyDescent="0.35">
      <c r="A8" s="143"/>
      <c r="B8" s="141"/>
      <c r="F8" s="141"/>
      <c r="K8" s="141"/>
    </row>
    <row r="9" spans="1:12" ht="14.5" x14ac:dyDescent="0.35">
      <c r="A9" s="144" t="s">
        <v>6295</v>
      </c>
      <c r="B9" s="145"/>
      <c r="C9" s="3"/>
      <c r="D9" s="3"/>
      <c r="E9" s="3"/>
      <c r="G9" s="3"/>
      <c r="H9" s="3"/>
      <c r="I9" s="3"/>
      <c r="J9" s="3"/>
    </row>
    <row r="10" spans="1:12" ht="15" thickBot="1" x14ac:dyDescent="0.4">
      <c r="C10" s="3"/>
      <c r="D10" s="3"/>
      <c r="E10" s="3"/>
      <c r="G10" s="3"/>
      <c r="H10" s="3"/>
      <c r="I10" s="3"/>
      <c r="J10" s="3"/>
    </row>
    <row r="11" spans="1:12" ht="15" thickBot="1" x14ac:dyDescent="0.4">
      <c r="A11" s="146"/>
      <c r="B11" s="299">
        <v>2025</v>
      </c>
      <c r="C11" s="300"/>
      <c r="D11" s="300"/>
      <c r="E11" s="301"/>
      <c r="F11" s="302">
        <v>2026</v>
      </c>
      <c r="G11" s="303"/>
      <c r="H11" s="303"/>
      <c r="I11" s="303"/>
      <c r="J11" s="303"/>
      <c r="K11" s="147"/>
    </row>
    <row r="12" spans="1:12" ht="14.5" x14ac:dyDescent="0.35">
      <c r="A12" s="148" t="s">
        <v>6296</v>
      </c>
      <c r="B12" s="295" t="s">
        <v>6297</v>
      </c>
      <c r="C12" s="149" t="s">
        <v>6298</v>
      </c>
      <c r="D12" s="307" t="s">
        <v>6300</v>
      </c>
      <c r="E12" s="313" t="s">
        <v>6301</v>
      </c>
      <c r="F12" s="297" t="s">
        <v>6297</v>
      </c>
      <c r="G12" s="150" t="s">
        <v>6298</v>
      </c>
      <c r="H12" s="151" t="s">
        <v>6299</v>
      </c>
      <c r="I12" s="315" t="s">
        <v>6300</v>
      </c>
      <c r="J12" s="311" t="s">
        <v>6301</v>
      </c>
      <c r="K12" s="309" t="s">
        <v>6302</v>
      </c>
    </row>
    <row r="13" spans="1:12" ht="15" thickBot="1" x14ac:dyDescent="0.4">
      <c r="A13" s="148"/>
      <c r="B13" s="296"/>
      <c r="C13" s="152">
        <v>0.19</v>
      </c>
      <c r="D13" s="308"/>
      <c r="E13" s="314"/>
      <c r="F13" s="298"/>
      <c r="G13" s="153">
        <v>0.19</v>
      </c>
      <c r="H13" s="154">
        <v>0.03</v>
      </c>
      <c r="I13" s="316"/>
      <c r="J13" s="312"/>
      <c r="K13" s="310"/>
    </row>
    <row r="14" spans="1:12" ht="14.5" x14ac:dyDescent="0.35">
      <c r="A14" s="155" t="s">
        <v>6303</v>
      </c>
      <c r="B14" s="156">
        <f>SUM('7. Costo Línea B (TH)'!$K$8:$K$43)</f>
        <v>425769277.41935474</v>
      </c>
      <c r="C14" s="157">
        <f>B14*$C$13</f>
        <v>80896162.709677398</v>
      </c>
      <c r="D14" s="176">
        <v>1</v>
      </c>
      <c r="E14" s="157">
        <f>SUM(B14:C14)*D14</f>
        <v>506665440.12903214</v>
      </c>
      <c r="F14" s="158">
        <f>$B$14</f>
        <v>425769277.41935474</v>
      </c>
      <c r="G14" s="158">
        <f>F14*$G$13</f>
        <v>80896162.709677398</v>
      </c>
      <c r="H14" s="159">
        <f>SUM(F14:G14)*$H$13</f>
        <v>15199963.203870963</v>
      </c>
      <c r="I14" s="177">
        <v>1</v>
      </c>
      <c r="J14" s="160">
        <f>SUM(F14:H14)*I14</f>
        <v>521865403.33290309</v>
      </c>
      <c r="K14" s="161">
        <f>E14+J14</f>
        <v>1028530843.4619353</v>
      </c>
      <c r="L14" s="162"/>
    </row>
    <row r="15" spans="1:12" ht="43.5" x14ac:dyDescent="0.35">
      <c r="A15" s="155" t="s">
        <v>6304</v>
      </c>
      <c r="B15" s="156">
        <f>SUM('7. Costo Línea B (TH)'!$K$44:$K$133)</f>
        <v>1080377225.8064516</v>
      </c>
      <c r="C15" s="157">
        <f t="shared" ref="C15:C18" si="0">B15*$C$13</f>
        <v>205271672.90322581</v>
      </c>
      <c r="D15" s="176">
        <v>1</v>
      </c>
      <c r="E15" s="157">
        <f>SUM(B15:C15)*D15</f>
        <v>1285648898.7096775</v>
      </c>
      <c r="F15" s="158">
        <f>$B$15</f>
        <v>1080377225.8064516</v>
      </c>
      <c r="G15" s="158">
        <f t="shared" ref="G15:G18" si="1">F15*$G$13</f>
        <v>205271672.90322581</v>
      </c>
      <c r="H15" s="159">
        <f t="shared" ref="H15:H18" si="2">SUM(F15:G15)*$H$13</f>
        <v>38569466.961290322</v>
      </c>
      <c r="I15" s="177">
        <v>1</v>
      </c>
      <c r="J15" s="160">
        <f t="shared" ref="J15:J18" si="3">SUM(F15:H15)*I15</f>
        <v>1324218365.6709678</v>
      </c>
      <c r="K15" s="161">
        <f t="shared" ref="K15:K18" si="4">E15+J15</f>
        <v>2609867264.3806453</v>
      </c>
      <c r="L15" s="162"/>
    </row>
    <row r="16" spans="1:12" ht="29" x14ac:dyDescent="0.35">
      <c r="A16" s="155" t="s">
        <v>6305</v>
      </c>
      <c r="B16" s="156">
        <f>SUM('7. Costo Línea B (TH)'!$K$134:$K$199)</f>
        <v>1230815148.3870966</v>
      </c>
      <c r="C16" s="157">
        <f t="shared" si="0"/>
        <v>233854878.19354835</v>
      </c>
      <c r="D16" s="176">
        <v>1</v>
      </c>
      <c r="E16" s="157">
        <f>SUM(B16:C16)*D16</f>
        <v>1464670026.5806451</v>
      </c>
      <c r="F16" s="158">
        <f>$B$16</f>
        <v>1230815148.3870966</v>
      </c>
      <c r="G16" s="158">
        <f t="shared" si="1"/>
        <v>233854878.19354835</v>
      </c>
      <c r="H16" s="159">
        <f t="shared" si="2"/>
        <v>43940100.797419354</v>
      </c>
      <c r="I16" s="177">
        <v>1</v>
      </c>
      <c r="J16" s="160">
        <f t="shared" si="3"/>
        <v>1508610127.3780644</v>
      </c>
      <c r="K16" s="161">
        <f t="shared" si="4"/>
        <v>2973280153.9587097</v>
      </c>
      <c r="L16" s="162"/>
    </row>
    <row r="17" spans="1:12" ht="29" x14ac:dyDescent="0.35">
      <c r="A17" s="155" t="s">
        <v>6306</v>
      </c>
      <c r="B17" s="156">
        <f>SUM('7. Costo Línea B (TH)'!$K$200:$K$355)</f>
        <v>2626521070.9677429</v>
      </c>
      <c r="C17" s="157">
        <f t="shared" si="0"/>
        <v>499039003.48387116</v>
      </c>
      <c r="D17" s="176">
        <v>1</v>
      </c>
      <c r="E17" s="157">
        <f>SUM(B17:C17)*D17</f>
        <v>3125560074.4516139</v>
      </c>
      <c r="F17" s="158">
        <f>$B$17</f>
        <v>2626521070.9677429</v>
      </c>
      <c r="G17" s="158">
        <f t="shared" si="1"/>
        <v>499039003.48387116</v>
      </c>
      <c r="H17" s="159">
        <f t="shared" si="2"/>
        <v>93766802.233548418</v>
      </c>
      <c r="I17" s="177">
        <v>1</v>
      </c>
      <c r="J17" s="160">
        <f t="shared" si="3"/>
        <v>3219326876.6851625</v>
      </c>
      <c r="K17" s="161">
        <f t="shared" si="4"/>
        <v>6344886951.136776</v>
      </c>
      <c r="L17" s="162"/>
    </row>
    <row r="18" spans="1:12" ht="29" x14ac:dyDescent="0.35">
      <c r="A18" s="155" t="s">
        <v>6307</v>
      </c>
      <c r="B18" s="156">
        <f>SUM('7. Costo Línea B (TH)'!$K$356:$K$427)</f>
        <v>1662141419.3548388</v>
      </c>
      <c r="C18" s="157">
        <f t="shared" si="0"/>
        <v>315806869.67741936</v>
      </c>
      <c r="D18" s="176">
        <v>1</v>
      </c>
      <c r="E18" s="157">
        <f>SUM(B18:C18)*D18</f>
        <v>1977948289.0322583</v>
      </c>
      <c r="F18" s="158">
        <f>$B$18</f>
        <v>1662141419.3548388</v>
      </c>
      <c r="G18" s="158">
        <f t="shared" si="1"/>
        <v>315806869.67741936</v>
      </c>
      <c r="H18" s="159">
        <f t="shared" si="2"/>
        <v>59338448.670967743</v>
      </c>
      <c r="I18" s="177">
        <v>1</v>
      </c>
      <c r="J18" s="160">
        <f t="shared" si="3"/>
        <v>2037286737.7032261</v>
      </c>
      <c r="K18" s="161">
        <f t="shared" si="4"/>
        <v>4015235026.7354841</v>
      </c>
      <c r="L18" s="162"/>
    </row>
    <row r="19" spans="1:12" ht="15" thickBot="1" x14ac:dyDescent="0.4">
      <c r="A19" s="163" t="s">
        <v>6294</v>
      </c>
      <c r="B19" s="164"/>
      <c r="C19" s="164"/>
      <c r="D19" s="164"/>
      <c r="E19" s="165">
        <f>SUM(E14:E18)</f>
        <v>8360492728.9032259</v>
      </c>
      <c r="F19" s="166"/>
      <c r="G19" s="166"/>
      <c r="H19" s="166"/>
      <c r="I19" s="166"/>
      <c r="J19" s="167">
        <f>SUM(J14:J18)</f>
        <v>8611307510.7703247</v>
      </c>
      <c r="K19" s="168">
        <f>SUM(K14:K18)</f>
        <v>16971800239.67355</v>
      </c>
    </row>
    <row r="20" spans="1:12" s="2" customFormat="1" ht="14.5" x14ac:dyDescent="0.35">
      <c r="A20" s="169"/>
      <c r="B20" s="170"/>
      <c r="C20" s="170"/>
      <c r="D20" s="170"/>
      <c r="E20" s="171"/>
      <c r="F20" s="170"/>
      <c r="G20" s="170"/>
      <c r="H20" s="170"/>
      <c r="I20" s="170"/>
      <c r="J20" s="171"/>
      <c r="K20" s="171"/>
    </row>
    <row r="21" spans="1:12" s="2" customFormat="1" ht="14.5" x14ac:dyDescent="0.35">
      <c r="A21" s="144" t="s">
        <v>6308</v>
      </c>
      <c r="B21" s="170"/>
      <c r="C21" s="170"/>
      <c r="D21" s="170"/>
      <c r="E21" s="171"/>
      <c r="F21" s="170"/>
      <c r="G21" s="170"/>
      <c r="H21" s="170"/>
      <c r="I21" s="170"/>
      <c r="J21" s="171"/>
      <c r="K21" s="171"/>
    </row>
    <row r="22" spans="1:12" s="2" customFormat="1" ht="15" thickBot="1" x14ac:dyDescent="0.4">
      <c r="A22" s="169"/>
      <c r="B22" s="170"/>
      <c r="C22" s="170"/>
      <c r="D22" s="170"/>
      <c r="E22" s="171"/>
      <c r="F22" s="170"/>
      <c r="G22" s="170"/>
      <c r="H22" s="170"/>
      <c r="I22" s="170"/>
      <c r="J22" s="171"/>
      <c r="K22" s="171"/>
    </row>
    <row r="23" spans="1:12" ht="15" thickBot="1" x14ac:dyDescent="0.4">
      <c r="A23" s="146"/>
      <c r="B23" s="299">
        <v>2025</v>
      </c>
      <c r="C23" s="300"/>
      <c r="D23" s="300"/>
      <c r="E23" s="301"/>
      <c r="F23" s="302">
        <v>2026</v>
      </c>
      <c r="G23" s="303"/>
      <c r="H23" s="303"/>
      <c r="I23" s="303"/>
      <c r="J23" s="303"/>
      <c r="K23" s="147"/>
    </row>
    <row r="24" spans="1:12" ht="14.5" x14ac:dyDescent="0.35">
      <c r="A24" s="148" t="s">
        <v>6296</v>
      </c>
      <c r="B24" s="295" t="s">
        <v>6297</v>
      </c>
      <c r="C24" s="149" t="s">
        <v>6298</v>
      </c>
      <c r="D24" s="307" t="s">
        <v>6300</v>
      </c>
      <c r="E24" s="313" t="s">
        <v>6301</v>
      </c>
      <c r="F24" s="297" t="s">
        <v>6297</v>
      </c>
      <c r="G24" s="150" t="s">
        <v>6298</v>
      </c>
      <c r="H24" s="151" t="s">
        <v>6299</v>
      </c>
      <c r="I24" s="315" t="s">
        <v>6300</v>
      </c>
      <c r="J24" s="311" t="s">
        <v>6301</v>
      </c>
      <c r="K24" s="309" t="s">
        <v>6302</v>
      </c>
    </row>
    <row r="25" spans="1:12" ht="15" thickBot="1" x14ac:dyDescent="0.4">
      <c r="A25" s="148"/>
      <c r="B25" s="296"/>
      <c r="C25" s="152">
        <v>0.19</v>
      </c>
      <c r="D25" s="308"/>
      <c r="E25" s="314"/>
      <c r="F25" s="298"/>
      <c r="G25" s="153">
        <v>0.19</v>
      </c>
      <c r="H25" s="154">
        <v>0.03</v>
      </c>
      <c r="I25" s="316"/>
      <c r="J25" s="312"/>
      <c r="K25" s="310"/>
    </row>
    <row r="26" spans="1:12" ht="14.5" x14ac:dyDescent="0.35">
      <c r="A26" s="155" t="s">
        <v>6309</v>
      </c>
      <c r="B26" s="156">
        <f>SUM('7. Costo Línea B (TH)'!$L$8:$L$43)</f>
        <v>415558709.67741942</v>
      </c>
      <c r="C26" s="157">
        <f t="shared" ref="C26:C30" si="5">B26*$C$13</f>
        <v>78956154.838709697</v>
      </c>
      <c r="D26" s="176">
        <v>1</v>
      </c>
      <c r="E26" s="157">
        <f>SUM(B26:C26)*D26</f>
        <v>494514864.51612914</v>
      </c>
      <c r="F26" s="158">
        <f>$B$26</f>
        <v>415558709.67741942</v>
      </c>
      <c r="G26" s="158">
        <f>F26*$G$25</f>
        <v>78956154.838709697</v>
      </c>
      <c r="H26" s="159">
        <f>SUM(F26:G26)*$H$25</f>
        <v>14835445.935483873</v>
      </c>
      <c r="I26" s="177">
        <v>1</v>
      </c>
      <c r="J26" s="160">
        <f t="shared" ref="J26:J30" si="6">SUM(F26:H26)*I26</f>
        <v>509350310.45161301</v>
      </c>
      <c r="K26" s="161">
        <f t="shared" ref="K26:K27" si="7">E26+J26</f>
        <v>1003865174.9677422</v>
      </c>
    </row>
    <row r="27" spans="1:12" ht="43.5" x14ac:dyDescent="0.35">
      <c r="A27" s="155" t="s">
        <v>6310</v>
      </c>
      <c r="B27" s="156">
        <f>SUM('7. Costo Línea B (TH)'!$L$44:$L$133)</f>
        <v>1057274103.2258059</v>
      </c>
      <c r="C27" s="157">
        <f t="shared" si="5"/>
        <v>200882079.61290312</v>
      </c>
      <c r="D27" s="176">
        <v>1</v>
      </c>
      <c r="E27" s="157">
        <f>SUM(B27:C27)*D27</f>
        <v>1258156182.8387089</v>
      </c>
      <c r="F27" s="158">
        <f>$B$27</f>
        <v>1057274103.2258059</v>
      </c>
      <c r="G27" s="158">
        <f>F27*$G$25</f>
        <v>200882079.61290312</v>
      </c>
      <c r="H27" s="159">
        <f>SUM(F27:G27)*$H$25</f>
        <v>37744685.485161267</v>
      </c>
      <c r="I27" s="177">
        <v>1</v>
      </c>
      <c r="J27" s="160">
        <f t="shared" si="6"/>
        <v>1295900868.3238702</v>
      </c>
      <c r="K27" s="161">
        <f t="shared" si="7"/>
        <v>2554057051.1625791</v>
      </c>
    </row>
    <row r="28" spans="1:12" ht="29" x14ac:dyDescent="0.35">
      <c r="A28" s="155" t="s">
        <v>6311</v>
      </c>
      <c r="B28" s="156">
        <f>SUM('7. Costo Línea B (TH)'!$L$134:$L$199)</f>
        <v>1207218503.2258067</v>
      </c>
      <c r="C28" s="157">
        <f t="shared" si="5"/>
        <v>229371515.61290327</v>
      </c>
      <c r="D28" s="176">
        <v>1</v>
      </c>
      <c r="E28" s="157">
        <f>SUM(B28:C28)*D28</f>
        <v>1436590018.8387101</v>
      </c>
      <c r="F28" s="158">
        <f>$B$28</f>
        <v>1207218503.2258067</v>
      </c>
      <c r="G28" s="158">
        <f>F28*$G$25</f>
        <v>229371515.61290327</v>
      </c>
      <c r="H28" s="159">
        <f>SUM(F28:G28)*$H$25</f>
        <v>43097700.565161303</v>
      </c>
      <c r="I28" s="177">
        <v>1</v>
      </c>
      <c r="J28" s="160">
        <f t="shared" si="6"/>
        <v>1479687719.4038713</v>
      </c>
      <c r="K28" s="161">
        <f t="shared" ref="K28:K30" si="8">E28+J28</f>
        <v>2916277738.2425814</v>
      </c>
    </row>
    <row r="29" spans="1:12" ht="29" x14ac:dyDescent="0.35">
      <c r="A29" s="155" t="s">
        <v>6312</v>
      </c>
      <c r="B29" s="156">
        <f>SUM('7. Costo Línea B (TH)'!$L$200:$L$355)</f>
        <v>2571386012.9032269</v>
      </c>
      <c r="C29" s="157">
        <f t="shared" si="5"/>
        <v>488563342.45161313</v>
      </c>
      <c r="D29" s="176">
        <v>1</v>
      </c>
      <c r="E29" s="157">
        <f>SUM(B29:C29)*D29</f>
        <v>3059949355.3548398</v>
      </c>
      <c r="F29" s="158">
        <f>$B$29</f>
        <v>2571386012.9032269</v>
      </c>
      <c r="G29" s="158">
        <f>F29*$G$25</f>
        <v>488563342.45161313</v>
      </c>
      <c r="H29" s="159">
        <f>SUM(F29:G29)*$H$25</f>
        <v>91798480.660645187</v>
      </c>
      <c r="I29" s="177">
        <v>1</v>
      </c>
      <c r="J29" s="160">
        <f t="shared" si="6"/>
        <v>3151747836.0154848</v>
      </c>
      <c r="K29" s="161">
        <f t="shared" si="8"/>
        <v>6211697191.3703251</v>
      </c>
    </row>
    <row r="30" spans="1:12" ht="29" x14ac:dyDescent="0.35">
      <c r="A30" s="155" t="s">
        <v>6313</v>
      </c>
      <c r="B30" s="156">
        <f>SUM('7. Costo Línea B (TH)'!$L$356:$L$427)</f>
        <v>1630369587.0967741</v>
      </c>
      <c r="C30" s="157">
        <f t="shared" si="5"/>
        <v>309770221.54838711</v>
      </c>
      <c r="D30" s="176">
        <v>1</v>
      </c>
      <c r="E30" s="157">
        <f>SUM(B30:C30)*D30</f>
        <v>1940139808.6451612</v>
      </c>
      <c r="F30" s="158">
        <f>$B$30</f>
        <v>1630369587.0967741</v>
      </c>
      <c r="G30" s="158">
        <f>F30*$G$25</f>
        <v>309770221.54838711</v>
      </c>
      <c r="H30" s="159">
        <f>SUM(F30:G30)*$H$25</f>
        <v>58204194.25935483</v>
      </c>
      <c r="I30" s="177">
        <v>1</v>
      </c>
      <c r="J30" s="160">
        <f t="shared" si="6"/>
        <v>1998344002.904516</v>
      </c>
      <c r="K30" s="161">
        <f t="shared" si="8"/>
        <v>3938483811.5496769</v>
      </c>
    </row>
    <row r="31" spans="1:12" ht="15" thickBot="1" x14ac:dyDescent="0.4">
      <c r="A31" s="163" t="s">
        <v>6294</v>
      </c>
      <c r="B31" s="164"/>
      <c r="C31" s="164"/>
      <c r="D31" s="164"/>
      <c r="E31" s="165">
        <f>SUM(E26:E30)</f>
        <v>8189350230.1935482</v>
      </c>
      <c r="F31" s="166"/>
      <c r="G31" s="166"/>
      <c r="H31" s="166"/>
      <c r="I31" s="166"/>
      <c r="J31" s="167">
        <f>SUM(J26:J30)</f>
        <v>8435030737.0993557</v>
      </c>
      <c r="K31" s="168">
        <f>SUM(K26:K30)</f>
        <v>16624380967.292906</v>
      </c>
    </row>
    <row r="40" spans="1:11" ht="14.5" x14ac:dyDescent="0.35">
      <c r="A40" s="3" t="s">
        <v>6314</v>
      </c>
    </row>
    <row r="41" spans="1:11" ht="55.5" customHeight="1" x14ac:dyDescent="0.35">
      <c r="A41" s="318" t="s">
        <v>6342</v>
      </c>
      <c r="B41" s="318"/>
      <c r="C41" s="318"/>
      <c r="D41" s="318"/>
      <c r="E41" s="318"/>
      <c r="F41" s="318"/>
      <c r="G41" s="318"/>
      <c r="H41" s="318"/>
      <c r="I41" s="318"/>
      <c r="J41" s="318"/>
      <c r="K41" s="318"/>
    </row>
    <row r="42" spans="1:11" ht="14.5" x14ac:dyDescent="0.35">
      <c r="A42" s="317" t="s">
        <v>6343</v>
      </c>
      <c r="B42" s="317"/>
      <c r="C42" s="317"/>
      <c r="D42" s="317"/>
      <c r="E42" s="317"/>
      <c r="F42" s="317"/>
      <c r="G42" s="317"/>
      <c r="H42" s="317"/>
      <c r="I42" s="317"/>
      <c r="J42" s="317"/>
      <c r="K42" s="317"/>
    </row>
    <row r="43" spans="1:11" ht="41.25" customHeight="1" x14ac:dyDescent="0.35">
      <c r="A43" s="318" t="s">
        <v>6344</v>
      </c>
      <c r="B43" s="318"/>
      <c r="C43" s="318"/>
      <c r="D43" s="318"/>
      <c r="E43" s="318"/>
      <c r="F43" s="318"/>
      <c r="G43" s="318"/>
      <c r="H43" s="318"/>
      <c r="I43" s="318"/>
      <c r="J43" s="318"/>
      <c r="K43" s="318"/>
    </row>
    <row r="45" spans="1:11" ht="14.5" x14ac:dyDescent="0.35">
      <c r="A45" s="3" t="s">
        <v>6315</v>
      </c>
    </row>
    <row r="46" spans="1:11" ht="14.5" x14ac:dyDescent="0.35">
      <c r="A46" s="172" t="s">
        <v>6297</v>
      </c>
      <c r="B46" s="3" t="s">
        <v>6316</v>
      </c>
    </row>
    <row r="47" spans="1:11" ht="14.5" x14ac:dyDescent="0.35">
      <c r="A47" s="173" t="s">
        <v>6317</v>
      </c>
      <c r="B47" s="3" t="s">
        <v>6318</v>
      </c>
    </row>
    <row r="48" spans="1:11" ht="14.5" x14ac:dyDescent="0.35">
      <c r="A48" s="172" t="s">
        <v>6300</v>
      </c>
      <c r="B48" s="3" t="s">
        <v>6319</v>
      </c>
    </row>
    <row r="49" spans="1:4" ht="14.5" x14ac:dyDescent="0.35">
      <c r="A49" s="172" t="s">
        <v>6301</v>
      </c>
      <c r="B49" s="3" t="s">
        <v>6320</v>
      </c>
    </row>
    <row r="50" spans="1:4" ht="14.5" x14ac:dyDescent="0.35">
      <c r="A50" s="4"/>
      <c r="B50" s="4"/>
    </row>
    <row r="51" spans="1:4" ht="14.5" x14ac:dyDescent="0.35">
      <c r="A51" s="141" t="s">
        <v>6346</v>
      </c>
    </row>
    <row r="52" spans="1:4" ht="14.5" x14ac:dyDescent="0.35"/>
    <row r="53" spans="1:4" ht="14.5" x14ac:dyDescent="0.35"/>
    <row r="54" spans="1:4" ht="14.5" x14ac:dyDescent="0.35"/>
    <row r="55" spans="1:4" ht="14.5" x14ac:dyDescent="0.35"/>
    <row r="56" spans="1:4" ht="14.5" x14ac:dyDescent="0.35"/>
    <row r="64" spans="1:4" ht="18" customHeight="1" x14ac:dyDescent="0.35">
      <c r="D64" s="174"/>
    </row>
    <row r="65" spans="4:4" ht="18" customHeight="1" x14ac:dyDescent="0.35">
      <c r="D65" s="175"/>
    </row>
    <row r="66" spans="4:4" ht="18" customHeight="1" x14ac:dyDescent="0.35">
      <c r="D66" s="174"/>
    </row>
  </sheetData>
  <sheetProtection algorithmName="SHA-512" hashValue="BvBGVR42lc+9RzcMCuEwHM1bGOrxdhhL4w4QxiR70UMYx7ROfk2+wY8NDWdLBSFZZYi/eoxQM44IKCZ4gLygGg==" saltValue="BGGRCdEajfjcqMNC9fooIA==" spinCount="100000" sheet="1" objects="1" scenarios="1"/>
  <mergeCells count="25">
    <mergeCell ref="A42:K42"/>
    <mergeCell ref="A43:K43"/>
    <mergeCell ref="B23:E23"/>
    <mergeCell ref="F23:J23"/>
    <mergeCell ref="B24:B25"/>
    <mergeCell ref="D24:D25"/>
    <mergeCell ref="E24:E25"/>
    <mergeCell ref="F24:F25"/>
    <mergeCell ref="I24:I25"/>
    <mergeCell ref="J24:J25"/>
    <mergeCell ref="K24:K25"/>
    <mergeCell ref="A41:K41"/>
    <mergeCell ref="A4:K4"/>
    <mergeCell ref="A2:K2"/>
    <mergeCell ref="B12:B13"/>
    <mergeCell ref="F12:F13"/>
    <mergeCell ref="B11:E11"/>
    <mergeCell ref="F11:J11"/>
    <mergeCell ref="B6:F6"/>
    <mergeCell ref="B7:F7"/>
    <mergeCell ref="D12:D13"/>
    <mergeCell ref="K12:K13"/>
    <mergeCell ref="J12:J13"/>
    <mergeCell ref="E12:E13"/>
    <mergeCell ref="I12:I13"/>
  </mergeCells>
  <pageMargins left="0.7" right="0.7" top="0.75" bottom="0.75" header="0.3" footer="0.3"/>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4CAC1-8D07-4972-8185-EFE5522AB802}">
  <sheetPr>
    <tabColor rgb="FFFFFF00"/>
  </sheetPr>
  <dimension ref="A1:E12"/>
  <sheetViews>
    <sheetView tabSelected="1" topLeftCell="A4" workbookViewId="0">
      <selection activeCell="C12" sqref="C12"/>
    </sheetView>
  </sheetViews>
  <sheetFormatPr baseColWidth="10" defaultRowHeight="14.5" x14ac:dyDescent="0.35"/>
  <cols>
    <col min="1" max="1" width="63.453125" style="328" bestFit="1" customWidth="1"/>
    <col min="2" max="2" width="29.1796875" bestFit="1" customWidth="1"/>
    <col min="3" max="3" width="29.54296875" bestFit="1" customWidth="1"/>
    <col min="4" max="4" width="19.453125" bestFit="1" customWidth="1"/>
    <col min="5" max="5" width="13.54296875" bestFit="1" customWidth="1"/>
  </cols>
  <sheetData>
    <row r="1" spans="1:5" ht="81" customHeight="1" x14ac:dyDescent="0.35">
      <c r="A1" s="320"/>
      <c r="B1" s="320"/>
      <c r="C1" s="320"/>
      <c r="D1" s="320"/>
    </row>
    <row r="2" spans="1:5" ht="91.4" customHeight="1" x14ac:dyDescent="0.35">
      <c r="A2" s="319" t="s">
        <v>6360</v>
      </c>
      <c r="B2" s="319"/>
      <c r="C2" s="319"/>
      <c r="D2" s="319"/>
    </row>
    <row r="3" spans="1:5" x14ac:dyDescent="0.35">
      <c r="A3" s="321"/>
      <c r="B3" s="321"/>
      <c r="C3" s="321"/>
      <c r="D3" s="321"/>
    </row>
    <row r="4" spans="1:5" ht="59.5" customHeight="1" x14ac:dyDescent="0.35">
      <c r="A4" s="322" t="s">
        <v>6361</v>
      </c>
      <c r="B4" s="322"/>
      <c r="C4" s="322"/>
      <c r="D4" s="322"/>
    </row>
    <row r="6" spans="1:5" x14ac:dyDescent="0.35">
      <c r="A6" s="323" t="s">
        <v>6362</v>
      </c>
      <c r="B6" s="323" t="s">
        <v>6363</v>
      </c>
      <c r="C6" s="323" t="s">
        <v>6364</v>
      </c>
    </row>
    <row r="7" spans="1:5" ht="58" x14ac:dyDescent="0.35">
      <c r="A7" s="324" t="s">
        <v>6365</v>
      </c>
      <c r="B7" s="325">
        <v>280420658.06451613</v>
      </c>
      <c r="C7" s="326">
        <v>0</v>
      </c>
      <c r="E7" s="327"/>
    </row>
    <row r="8" spans="1:5" ht="29" x14ac:dyDescent="0.35">
      <c r="A8" s="324" t="s">
        <v>6366</v>
      </c>
      <c r="B8" s="325">
        <v>40298302.125227265</v>
      </c>
      <c r="C8" s="326"/>
      <c r="E8" s="327"/>
    </row>
    <row r="9" spans="1:5" x14ac:dyDescent="0.35">
      <c r="A9" s="323" t="s">
        <v>6367</v>
      </c>
      <c r="B9" s="329">
        <f>SUM(B7:B8)</f>
        <v>320718960.1897434</v>
      </c>
      <c r="C9" s="326">
        <f>SUM(C7:C7)</f>
        <v>0</v>
      </c>
    </row>
    <row r="11" spans="1:5" x14ac:dyDescent="0.35">
      <c r="C11" s="327"/>
    </row>
    <row r="12" spans="1:5" x14ac:dyDescent="0.35">
      <c r="C12" s="327"/>
    </row>
  </sheetData>
  <mergeCells count="2">
    <mergeCell ref="A2:D2"/>
    <mergeCell ref="A4:D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2a80729f-877f-4822-9363-16377a607390">
      <UserInfo>
        <DisplayName>Martha Catalina Rodríguez Cervantes</DisplayName>
        <AccountId>417</AccountId>
        <AccountType/>
      </UserInfo>
    </SharedWithUsers>
    <lcf76f155ced4ddcb4097134ff3c332f xmlns="7c78c1ab-431e-4f15-955b-e5f2f26e9c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97511CAA019B74E8FF3B7D74DE2C143" ma:contentTypeVersion="14" ma:contentTypeDescription="Crear nuevo documento." ma:contentTypeScope="" ma:versionID="56dc695eb8092f015cd786c5c92546ac">
  <xsd:schema xmlns:xsd="http://www.w3.org/2001/XMLSchema" xmlns:xs="http://www.w3.org/2001/XMLSchema" xmlns:p="http://schemas.microsoft.com/office/2006/metadata/properties" xmlns:ns2="7c78c1ab-431e-4f15-955b-e5f2f26e9cd9" xmlns:ns3="2a80729f-877f-4822-9363-16377a607390" targetNamespace="http://schemas.microsoft.com/office/2006/metadata/properties" ma:root="true" ma:fieldsID="c96180a625276c7fdfc6a780e755cf70" ns2:_="" ns3:_="">
    <xsd:import namespace="7c78c1ab-431e-4f15-955b-e5f2f26e9cd9"/>
    <xsd:import namespace="2a80729f-877f-4822-9363-16377a60739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element ref="ns2:MediaServiceDateTake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78c1ab-431e-4f15-955b-e5f2f26e9c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80729f-877f-4822-9363-16377a607390"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373202-DD38-4D32-9893-35AFE6FC3AD5}">
  <ds:schemaRefs>
    <ds:schemaRef ds:uri="http://schemas.microsoft.com/office/infopath/2007/PartnerControls"/>
    <ds:schemaRef ds:uri="http://purl.org/dc/dcmitype/"/>
    <ds:schemaRef ds:uri="http://schemas.microsoft.com/office/2006/documentManagement/types"/>
    <ds:schemaRef ds:uri="http://purl.org/dc/terms/"/>
    <ds:schemaRef ds:uri="http://www.w3.org/XML/1998/namespace"/>
    <ds:schemaRef ds:uri="http://schemas.openxmlformats.org/package/2006/metadata/core-properties"/>
    <ds:schemaRef ds:uri="2a80729f-877f-4822-9363-16377a607390"/>
    <ds:schemaRef ds:uri="7c78c1ab-431e-4f15-955b-e5f2f26e9cd9"/>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DD941A14-E4F1-4AF8-811E-7AC95108E1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78c1ab-431e-4f15-955b-e5f2f26e9cd9"/>
    <ds:schemaRef ds:uri="2a80729f-877f-4822-9363-16377a6073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16F2FAC-6CD7-422E-B557-81EC0139F9F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Instructivo</vt:lpstr>
      <vt:lpstr>1. Información del Oferente</vt:lpstr>
      <vt:lpstr>2. Líneas de servicios </vt:lpstr>
      <vt:lpstr>3. Servicios TH  (línea B)</vt:lpstr>
      <vt:lpstr>4. Recursos por demanda</vt:lpstr>
      <vt:lpstr>5. Otros Servicios por demanda</vt:lpstr>
      <vt:lpstr>6. Servicios Complementarios</vt:lpstr>
      <vt:lpstr>7. Costo Línea B (TH)</vt:lpstr>
      <vt:lpstr>8. Costo Consolidado (TH)</vt:lpstr>
      <vt:lpstr>9. Otros Costos</vt:lpstr>
      <vt:lpstr>'2. Líneas de servicios '!_Toc181894164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Fernando Rocha Arango</dc:creator>
  <cp:keywords/>
  <dc:description/>
  <cp:lastModifiedBy>JENNY MARCELA RODRIGUEZ GIRALDO</cp:lastModifiedBy>
  <cp:revision/>
  <dcterms:created xsi:type="dcterms:W3CDTF">2022-05-24T21:50:25Z</dcterms:created>
  <dcterms:modified xsi:type="dcterms:W3CDTF">2025-04-26T03:50:19Z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0x010100297511CAA019B74E8FF3B7D74DE2C143</vt:lpwstr>
  </property>
</Properties>
</file>