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santb\Documents\ICCU 2025\Licitaciones\CM-XXX-2025 interventoria subachoque paso el rejo\"/>
    </mc:Choice>
  </mc:AlternateContent>
  <xr:revisionPtr revIDLastSave="0" documentId="13_ncr:1_{804D7DC0-EBC3-4DC5-9D08-C67B4950E2F7}" xr6:coauthVersionLast="47" xr6:coauthVersionMax="47" xr10:uidLastSave="{00000000-0000-0000-0000-000000000000}"/>
  <bookViews>
    <workbookView xWindow="-110" yWindow="-110" windowWidth="19420" windowHeight="10300" activeTab="1" xr2:uid="{20570075-B946-4736-9D63-94D0850C07E8}"/>
  </bookViews>
  <sheets>
    <sheet name="Presupuesto oficial(Entidad)" sheetId="1" r:id="rId1"/>
    <sheet name="Oferta economica (proponente)" sheetId="3"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________key2" hidden="1">[2]INST!#REF!</definedName>
    <definedName name="________key2" hidden="1">[3]INST!#REF!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NE16" hidden="1">{#N/A,#N/A,FALSE,"Hoja1";#N/A,#N/A,FALSE,"Hoja2"}</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[3]INST!#REF!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ov1" hidden="1">{#N/A,#N/A,FALSE,"Hoja1";#N/A,#N/A,FALSE,"Hoja2"}</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localSheetId="1" hidden="1">[4]G.G!#REF!</definedName>
    <definedName name="__123Graph_A" localSheetId="0" hidden="1">[4]G.G!#REF!</definedName>
    <definedName name="__123Graph_A" hidden="1">#REF!</definedName>
    <definedName name="__123Graph_Acaja" localSheetId="1" hidden="1">[5]EVA!$D$39:$AD$39</definedName>
    <definedName name="__123Graph_Acaja" localSheetId="0" hidden="1">[5]EVA!$D$39:$AD$39</definedName>
    <definedName name="__123Graph_Acaja" hidden="1">#REF!</definedName>
    <definedName name="__123Graph_ACart_AnticAdic" localSheetId="1" hidden="1">[5]EVA!$F$95:$I$95</definedName>
    <definedName name="__123Graph_ACart_AnticAdic" localSheetId="0" hidden="1">[5]EVA!$F$95:$I$95</definedName>
    <definedName name="__123Graph_ACart_AnticAdic" hidden="1">#REF!</definedName>
    <definedName name="__123Graph_AFACTURAC" localSheetId="1" hidden="1">[5]Program!$B$120:$Y$120</definedName>
    <definedName name="__123Graph_AFACTURAC" localSheetId="0" hidden="1">[5]Program!$B$120:$Y$120</definedName>
    <definedName name="__123Graph_AFACTURAC" hidden="1">#REF!</definedName>
    <definedName name="__123Graph_AGraph2" localSheetId="1" hidden="1">[4]G.G!#REF!</definedName>
    <definedName name="__123Graph_AGraph2" localSheetId="0" hidden="1">[4]G.G!#REF!</definedName>
    <definedName name="__123Graph_AGraph2" hidden="1">#REF!</definedName>
    <definedName name="__123Graph_B" hidden="1">#REF!</definedName>
    <definedName name="__123Graph_Bcaja" localSheetId="1" hidden="1">[5]EVA!$D$56:$AD$56</definedName>
    <definedName name="__123Graph_Bcaja" localSheetId="0" hidden="1">[5]EVA!$D$56:$AD$56</definedName>
    <definedName name="__123Graph_Bcaja" hidden="1">#REF!</definedName>
    <definedName name="__123Graph_BCart_AnticAdic" localSheetId="1" hidden="1">[5]EVA!$F$96:$I$96</definedName>
    <definedName name="__123Graph_BCart_AnticAdic" localSheetId="0" hidden="1">[5]EVA!$F$96:$I$96</definedName>
    <definedName name="__123Graph_BCart_AnticAdic" hidden="1">#REF!</definedName>
    <definedName name="__123Graph_Ccaja" localSheetId="1" hidden="1">[5]EVA!$D$58:$AD$58</definedName>
    <definedName name="__123Graph_Ccaja" localSheetId="0" hidden="1">[5]EVA!$D$58:$AD$58</definedName>
    <definedName name="__123Graph_Ccaja" hidden="1">#REF!</definedName>
    <definedName name="__123Graph_CCart_AnticAdic" localSheetId="1" hidden="1">[5]EVA!$F$97:$I$97</definedName>
    <definedName name="__123Graph_CCart_AnticAdic" localSheetId="0" hidden="1">[5]EVA!$F$97:$I$97</definedName>
    <definedName name="__123Graph_CCart_AnticAdic" hidden="1">#REF!</definedName>
    <definedName name="__123Graph_Dcaja" localSheetId="1" hidden="1">[5]EVA!$D$61:$AD$61</definedName>
    <definedName name="__123Graph_Dcaja" localSheetId="0" hidden="1">[5]EVA!$D$61:$AD$61</definedName>
    <definedName name="__123Graph_Dcaja" hidden="1">#REF!</definedName>
    <definedName name="__123Graph_DCart_AnticAdic" localSheetId="1" hidden="1">[5]EVA!$F$99:$I$99</definedName>
    <definedName name="__123Graph_DCart_AnticAdic" localSheetId="0" hidden="1">[5]EVA!$F$99:$I$99</definedName>
    <definedName name="__123Graph_DCart_AnticAdic" hidden="1">#REF!</definedName>
    <definedName name="__123Graph_ECart_AnticAdic" localSheetId="1" hidden="1">[5]EVA!$F$99:$I$99</definedName>
    <definedName name="__123Graph_ECart_AnticAdic" localSheetId="0" hidden="1">[5]EVA!$F$99:$I$99</definedName>
    <definedName name="__123Graph_ECart_AnticAdic" hidden="1">#REF!</definedName>
    <definedName name="__123Graph_LBL_ACart_AnticAdic" localSheetId="1" hidden="1">[5]EVA!$J$95:$K$95</definedName>
    <definedName name="__123Graph_LBL_ACart_AnticAdic" localSheetId="0" hidden="1">[5]EVA!$J$95:$K$95</definedName>
    <definedName name="__123Graph_LBL_ACart_AnticAdic" hidden="1">#REF!</definedName>
    <definedName name="__123Graph_LBL_Ccaja" localSheetId="1" hidden="1">[5]EVA!$D$58:$AD$58</definedName>
    <definedName name="__123Graph_LBL_Ccaja" localSheetId="0" hidden="1">[5]EVA!$D$58:$AD$58</definedName>
    <definedName name="__123Graph_LBL_Ccaja" hidden="1">#REF!</definedName>
    <definedName name="__123Graph_LBL_DCart_AnticAdic" localSheetId="1" hidden="1">[5]EVA!$F$98:$I$98</definedName>
    <definedName name="__123Graph_LBL_DCart_AnticAdic" localSheetId="0" hidden="1">[5]EVA!$F$98:$I$98</definedName>
    <definedName name="__123Graph_LBL_DCart_AnticAdic" hidden="1">#REF!</definedName>
    <definedName name="__123Graph_X" localSheetId="1" hidden="1">[4]G.G!#REF!</definedName>
    <definedName name="__123Graph_X" localSheetId="0" hidden="1">[4]G.G!#REF!</definedName>
    <definedName name="__123Graph_X" hidden="1">#REF!</definedName>
    <definedName name="__123Graph_Xcaja" localSheetId="1" hidden="1">[5]EVA!$D$6:$AD$6</definedName>
    <definedName name="__123Graph_Xcaja" localSheetId="0" hidden="1">[5]EVA!$D$6:$AD$6</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NE16" hidden="1">{#N/A,#N/A,FALSE,"Hoja1";#N/A,#N/A,FALSE,"Hoja2"}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[6]INST!#REF!</definedName>
    <definedName name="__key21" hidden="1">[3]INST!#REF!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v1" hidden="1">{#N/A,#N/A,FALSE,"Hoja1";#N/A,#N/A,FALSE,"Hoja2"}</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localSheetId="1" hidden="1">[5]EVA!$F$104:$I$104</definedName>
    <definedName name="_1__123Graph_ACart_Utilidad" localSheetId="0" hidden="1">[5]EVA!$F$104:$I$104</definedName>
    <definedName name="_1__123Graph_ACart_Utilidad" hidden="1">#REF!</definedName>
    <definedName name="_123" hidden="1">#REF!</definedName>
    <definedName name="_2__123Graph_BCart_Utilidad" localSheetId="1" hidden="1">[5]EVA!$F$105:$I$105</definedName>
    <definedName name="_2__123Graph_BCart_Utilidad" localSheetId="0" hidden="1">[5]EVA!$F$105:$I$105</definedName>
    <definedName name="_2__123Graph_BCart_Utilidad" hidden="1">#REF!</definedName>
    <definedName name="_3" hidden="1">#REF!</definedName>
    <definedName name="_3__123Graph_CCart_Utilidad" localSheetId="1" hidden="1">[5]EVA!$F$106:$I$106</definedName>
    <definedName name="_3__123Graph_CCart_Utilidad" localSheetId="0" hidden="1">[5]EVA!$F$106:$I$106</definedName>
    <definedName name="_3__123Graph_CCart_Utilidad" hidden="1">#REF!</definedName>
    <definedName name="_4__123Graph_LBL_ACart_Utilidad" localSheetId="1" hidden="1">[5]EVA!$F$109:$I$109</definedName>
    <definedName name="_4__123Graph_LBL_ACart_Utilidad" localSheetId="0" hidden="1">[5]EVA!$F$109:$I$109</definedName>
    <definedName name="_4__123Graph_LBL_ACart_Utilidad" hidden="1">#REF!</definedName>
    <definedName name="_5__123Graph_LBL_BCart_Utilidad" localSheetId="1" hidden="1">[5]EVA!$F$110:$I$110</definedName>
    <definedName name="_5__123Graph_LBL_BCart_Utilidad" localSheetId="0" hidden="1">[5]EVA!$F$110:$I$110</definedName>
    <definedName name="_5__123Graph_LBL_BCart_Utilidad" hidden="1">#REF!</definedName>
    <definedName name="_6__123Graph_LBL_CCart_Utilidad" localSheetId="1" hidden="1">[5]EVA!$F$111:$I$111</definedName>
    <definedName name="_6__123Graph_LBL_CCart_Utilidad" localSheetId="0" hidden="1">[5]EVA!$F$111:$I$111</definedName>
    <definedName name="_6__123Graph_LBL_CCart_Utilidad" hidden="1">#REF!</definedName>
    <definedName name="_7__123Graph_XCart_Utilidad" localSheetId="1" hidden="1">[5]EVA!$F$103:$I$103</definedName>
    <definedName name="_7__123Graph_XCart_Utilidad" localSheetId="0" hidden="1">[5]EVA!$F$103:$I$103</definedName>
    <definedName name="_7__123Graph_XCart_Utilidad" hidden="1">#REF!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1_2" hidden="1">{#N/A,#N/A,TRUE,"1842CWN0"}</definedName>
    <definedName name="_A2006" localSheetId="1" hidden="1">[4]G.G!#REF!</definedName>
    <definedName name="_A2006" localSheetId="0" hidden="1">[4]G.G!#REF!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ENE16" hidden="1">{#N/A,#N/A,FALSE,"Hoja1";#N/A,#N/A,FALSE,"Hoja2"}</definedName>
    <definedName name="_Fill" hidden="1">#REF!</definedName>
    <definedName name="_xlnm._FilterDatabase"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[7]INST!#REF!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ov1" hidden="1">{#N/A,#N/A,FALSE,"Hoja1";#N/A,#N/A,FALSE,"Hoja2"}</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1" hidden="1">255</definedName>
    <definedName name="_Order1" localSheetId="0" hidden="1">255</definedName>
    <definedName name="_Order1" hidden="1">0</definedName>
    <definedName name="_Order2" localSheetId="1" hidden="1">0</definedName>
    <definedName name="_Order2" localSheetId="0" hidden="1">0</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'[8]7422CW00'!#REF!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hidden="1">#REF!</definedName>
    <definedName name="_Sort1"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JUSTES4B" localSheetId="1" hidden="1">[4]G.G!#REF!</definedName>
    <definedName name="AJUSTES4B" localSheetId="0" hidden="1">[4]G.G!#REF!</definedName>
    <definedName name="AJUSTES4B" hidden="1">#REF!</definedName>
    <definedName name="Ambien" hidden="1">#REF!</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(proponente)'!$A$1:$K$69</definedName>
    <definedName name="_xlnm.Print_Area" localSheetId="0">'Presupuesto oficial(Entidad)'!$A$1:$K$69</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hidden="1">#REF!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-1602700874</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fgrtfd" hidden="1">#REF!</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iv" hidden="1">{#N/A,#N/A,TRUE,"1842CWN0"}</definedName>
    <definedName name="civ_1" hidden="1">{#N/A,#N/A,TRUE,"1842CWN0"}</definedName>
    <definedName name="civ_2" hidden="1">{#N/A,#N/A,TRUE,"1842CWN0"}</definedName>
    <definedName name="cjsa" hidden="1">#REF!</definedName>
    <definedName name="contador" hidden="1">1</definedName>
    <definedName name="costo2" hidden="1">#REF!</definedName>
    <definedName name="CPoblado" hidden="1">""</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scapote"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 localSheetId="1">'Oferta economica (proponente)'!$J$10</definedName>
    <definedName name="Duracion" localSheetId="0">'Presupuesto oficial(Entidad)'!$J$10</definedName>
    <definedName name="DWPRICE" hidden="1">#REF!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ll1" hidden="1">#REF!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jo11" hidden="1">#REF!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dicadores" hidden="1">{#N/A,#N/A,FALSE,"Hoja1";#N/A,#N/A,FALSE,"Hoja2"}</definedName>
    <definedName name="INGENIERIA1" hidden="1">#REF!</definedName>
    <definedName name="INGENIERIA11" hidden="1">#REF!</definedName>
    <definedName name="INTERVENTORIA" hidden="1">#REF!</definedName>
    <definedName name="irng" hidden="1">#REF!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K" hidden="1">#REF!</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DL" hidden="1">{#N/A,#N/A,TRUE,"1842CWN0"}</definedName>
    <definedName name="KDL_1" hidden="1">{#N/A,#N/A,TRUE,"1842CWN0"}</definedName>
    <definedName name="KDL_2" hidden="1">{#N/A,#N/A,TRUE,"1842CWN0"}</definedName>
    <definedName name="kdmfm" hidden="1">#REF!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jwhdfnñewkrgnwekñl" hidden="1">{"TAB1",#N/A,TRUE,"GENERAL";"TAB2",#N/A,TRUE,"GENERAL";"TAB3",#N/A,TRUE,"GENERAL";"TAB4",#N/A,TRUE,"GENERAL";"TAB5",#N/A,TRUE,"GENERAL"}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hidden="1">{#N/A,#N/A,FALSE,"Hoja1";#N/A,#N/A,FALSE,"Hoja2"}</definedName>
    <definedName name="MOdificad" hidden="1">#REF!</definedName>
    <definedName name="MODIVejec" hidden="1">{#N/A,#N/A,FALSE,"Hoja1";#N/A,#N/A,FALSE,"Hoja2"}</definedName>
    <definedName name="MOE" hidden="1">{#N/A,#N/A,FALSE,"Hoja1";#N/A,#N/A,FALSE,"Hoja2"}</definedName>
    <definedName name="MOV" hidden="1">{#N/A,#N/A,FALSE,"Hoja1";#N/A,#N/A,FALSE,"Hoja2"}</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 hidden="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[2]INST!#REF!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supuesto" hidden="1">#REF!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hidden="1">#REF!</definedName>
    <definedName name="PRUE" hidden="1">{#N/A,#N/A,FALSE,"Hoja1";#N/A,#N/A,FALSE,"Hoja2"}</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sas" hidden="1">#REF!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stemasPlazos" hidden="1">1</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K_1" hidden="1">[7]INST!#REF!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hidden="1">[6]INST!#REF!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OPERADORES." hidden="1">{#N/A,#N/A,TRUE,"T1"}</definedName>
    <definedName name="wrn.procurement." hidden="1">{#N/A,#N/A,FALSE,"sumi ";#N/A,#N/A,FALSE,"RESUMEN"}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RES8" hidden="1">{#N/A,#N/A,FALSE,"Hoja1";#N/A,#N/A,FALSE,"Hoja2"}</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W_2"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 i="3" l="1"/>
  <c r="J51" i="3"/>
  <c r="J52" i="3" s="1"/>
  <c r="G46" i="3"/>
  <c r="J46" i="3" s="1"/>
  <c r="G45" i="3"/>
  <c r="J45" i="3" s="1"/>
  <c r="G44" i="3"/>
  <c r="J44" i="3" s="1"/>
  <c r="G43" i="3"/>
  <c r="J43" i="3" s="1"/>
  <c r="G42" i="3"/>
  <c r="J42" i="3" s="1"/>
  <c r="H37" i="3"/>
  <c r="J36" i="3"/>
  <c r="H36" i="3"/>
  <c r="J35" i="3"/>
  <c r="H35" i="3"/>
  <c r="J34" i="3"/>
  <c r="H34" i="3"/>
  <c r="H33" i="3"/>
  <c r="G33" i="3"/>
  <c r="H32" i="3"/>
  <c r="I31" i="3"/>
  <c r="J31" i="3" s="1"/>
  <c r="H31" i="3"/>
  <c r="J30" i="3"/>
  <c r="I30" i="3"/>
  <c r="G30" i="3"/>
  <c r="H27" i="3"/>
  <c r="J27" i="3" s="1"/>
  <c r="J26" i="3"/>
  <c r="H25" i="3"/>
  <c r="J25" i="3"/>
  <c r="H24" i="3"/>
  <c r="J24" i="3" s="1"/>
  <c r="J23" i="3"/>
  <c r="H23" i="3"/>
  <c r="G21" i="3"/>
  <c r="J21" i="3" s="1"/>
  <c r="G20" i="3"/>
  <c r="J20" i="3"/>
  <c r="J19" i="3"/>
  <c r="J18" i="3"/>
  <c r="H17" i="3"/>
  <c r="J17" i="3" s="1"/>
  <c r="J47" i="3" l="1"/>
  <c r="I32" i="3"/>
  <c r="J51" i="1"/>
  <c r="J52" i="1" s="1"/>
  <c r="G46" i="1"/>
  <c r="J46" i="1" s="1"/>
  <c r="G45" i="1"/>
  <c r="J45" i="1" s="1"/>
  <c r="G44" i="1"/>
  <c r="J44" i="1" s="1"/>
  <c r="G43" i="1"/>
  <c r="J43" i="1" s="1"/>
  <c r="G42" i="1"/>
  <c r="J42" i="1" s="1"/>
  <c r="H37" i="1"/>
  <c r="J36" i="1"/>
  <c r="H36" i="1"/>
  <c r="J35" i="1"/>
  <c r="H35" i="1"/>
  <c r="J34" i="1"/>
  <c r="H34" i="1"/>
  <c r="H33" i="1"/>
  <c r="G33" i="1"/>
  <c r="H32" i="1"/>
  <c r="H31" i="1"/>
  <c r="J30" i="1"/>
  <c r="G30" i="1"/>
  <c r="H27" i="1"/>
  <c r="H25" i="1"/>
  <c r="D25" i="1"/>
  <c r="H24" i="1"/>
  <c r="J23" i="1"/>
  <c r="H23" i="1"/>
  <c r="D22" i="1"/>
  <c r="G21" i="1"/>
  <c r="D21" i="1"/>
  <c r="G20" i="1"/>
  <c r="D20" i="1"/>
  <c r="H17" i="1"/>
  <c r="J17" i="1" s="1"/>
  <c r="J32" i="3" l="1"/>
  <c r="I33" i="3"/>
  <c r="J47" i="1"/>
  <c r="J19" i="1"/>
  <c r="J18" i="1"/>
  <c r="J33" i="3" l="1"/>
  <c r="I34" i="3"/>
  <c r="I35" i="3" s="1"/>
  <c r="I36" i="3" s="1"/>
  <c r="I37" i="3" s="1"/>
  <c r="J37" i="3" s="1"/>
  <c r="J38" i="3" s="1"/>
  <c r="J55" i="3" s="1"/>
  <c r="J20" i="1"/>
  <c r="J56" i="3" l="1"/>
  <c r="J58" i="3" s="1"/>
  <c r="J21" i="1"/>
  <c r="J22" i="1" l="1"/>
  <c r="J24" i="1" l="1"/>
  <c r="J25" i="1" l="1"/>
  <c r="J26" i="1" l="1"/>
  <c r="I30" i="1" l="1"/>
  <c r="I31" i="1" s="1"/>
  <c r="J27" i="1"/>
  <c r="J31" i="1" l="1"/>
  <c r="I32" i="1"/>
  <c r="I33" i="1" l="1"/>
  <c r="J32" i="1"/>
  <c r="I34" i="1" l="1"/>
  <c r="I35" i="1" s="1"/>
  <c r="I36" i="1" s="1"/>
  <c r="I37" i="1" s="1"/>
  <c r="J37" i="1" s="1"/>
  <c r="J33" i="1"/>
  <c r="J38" i="1" l="1"/>
  <c r="J55" i="1" s="1"/>
  <c r="J56" i="1" s="1"/>
  <c r="J58" i="1" s="1"/>
</calcChain>
</file>

<file path=xl/sharedStrings.xml><?xml version="1.0" encoding="utf-8"?>
<sst xmlns="http://schemas.openxmlformats.org/spreadsheetml/2006/main" count="192" uniqueCount="64">
  <si>
    <t>INSTITUTO DE CAMINOS Y CONSTRUCCIONES DE CUNDINAMARCA - ICCU</t>
  </si>
  <si>
    <t>PRESUPUESTO INTERVENTORÍA TÉCNICA, ADMINISTRATIVA, FINANCIERA, AMBIENTAL Y LEGAL AL PROYECTO "MEJORAMIENTO Y REHABILITACIÓN DE LA VÍA EXISTENTE LA PEÑA - PASO EL REJO MUNICIPIO DE LA PEÑA DEPARTAMENTO DE CUNDINAMARCA"</t>
  </si>
  <si>
    <t>Duración en meses de interventoria</t>
  </si>
  <si>
    <t>Municipio:</t>
  </si>
  <si>
    <t>LA PEÑA</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</si>
  <si>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</si>
  <si>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</si>
  <si>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</si>
  <si>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</si>
  <si>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</si>
  <si>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</si>
  <si>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</si>
  <si>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</si>
  <si>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</si>
  <si>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</si>
  <si>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</si>
  <si>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</si>
  <si>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</si>
  <si>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Pavimentos</t>
  </si>
  <si>
    <t>Especialista en Hidraulica</t>
  </si>
  <si>
    <t>Especialista en Geotecnia</t>
  </si>
  <si>
    <t>Especialista en Estructuras</t>
  </si>
  <si>
    <t>Especialista Ambiental</t>
  </si>
  <si>
    <t>Abogado</t>
  </si>
  <si>
    <t xml:space="preserve">Profesional Gestor Social </t>
  </si>
  <si>
    <t>Profesional SISO</t>
  </si>
  <si>
    <t>Ingeniero Residente de Interventoria</t>
  </si>
  <si>
    <t>PERSONAL TECNICO</t>
  </si>
  <si>
    <t>Profesional Ingeniero Apoyo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</si>
  <si>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</si>
  <si>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</si>
  <si>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</si>
  <si>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</si>
  <si>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</si>
  <si>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</si>
  <si>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</si>
  <si>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</si>
  <si>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</si>
  <si>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</si>
  <si>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</si>
  <si>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</si>
  <si>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</si>
  <si>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</si>
  <si>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</si>
  <si>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</si>
  <si>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</si>
  <si>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</si>
  <si>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</si>
  <si>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</si>
  <si>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</si>
  <si>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</si>
  <si>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</si>
  <si>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</si>
  <si>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</si>
  <si>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</si>
  <si>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</si>
  <si>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</si>
  <si>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1: El presente formato de propuesta economica es inmodificable.</t>
  </si>
  <si>
    <t>Nota 2: El Factor Multiplicador máximo a reconocer por la entidad será de 2,35. 
Este Factor Multiplicador (FM) tendrá dos componentes: 1. Factor Prestacional equivalente a 1,6. y 2. Gastos de administración, Legalización, Perfeccionamiento, Imprevistos y Honorarios equivalente a 0,75</t>
  </si>
  <si>
    <t>Nota 3: El valor de 0,75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</si>
  <si>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</si>
  <si>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</si>
  <si>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NO MODIFICAR</t>
  </si>
  <si>
    <t>**El valor por Laboratorio (a monto agotable previo aprobacion de la entidad) no debe ser modificado por 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</si>
</sst>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164" formatCode="#,##0.00\ &quot;m&quot;"/>
    <numFmt numFmtId="165" formatCode="_-&quot;$&quot;\ * #,##0.00_-;\-&quot;$&quot;\ * #,##0.00_-;_-&quot;$&quot;\ * &quot;-&quot;_-;_-@_-"/>
    <numFmt numFmtId="166" formatCode="0.0"/>
    <numFmt numFmtId="167" formatCode="_-[$$-240A]\ * #,##0_-;\-[$$-240A]\ * #,##0_-;_-[$$-240A]\ * &quot;-&quot;??_-;_-@_-"/>
    <numFmt numFmtId="168" formatCode="_-* #,##0.00\ _€_-;\-* #,##0.00\ _€_-;_-* &quot;-&quot;??\ _€_-;_-@_-"/>
    <numFmt numFmtId="169" formatCode="_(&quot;$&quot;\ * #,##0_);_(&quot;$&quot;\ * \(#,##0\);_(&quot;$&quot;\ * &quot;-&quot;??_);_(@_)"/>
    <numFmt numFmtId="170" formatCode="_-&quot;$&quot;\ * #,##0.0000000_-;\-&quot;$&quot;\ * #,##0.0000000_-;_-&quot;$&quot;\ * &quot;-&quot;_-;_-@_-"/>
    <numFmt numFmtId="171" formatCode="_-&quot;$&quot;* #,##0.00_-;\-&quot;$&quot;* #,##0.00_-;_-&quot;$&quot;* &quot;-&quot;??_-;_-@_-"/>
    <numFmt numFmtId="172" formatCode="_-&quot;$&quot;* #,##0_-;\-&quot;$&quot;* #,##0_-;_-&quot;$&quot;* &quot;-&quot;??_-;_-@_-"/>
  </numFmts>
  <fonts count="20" x14ac:knownFonts="1">
    <font>
      <sz val="11"/>
      <color theme="1"/>
      <name val="Aptos Narrow"/>
      <family val="2"/>
      <scheme val="minor"/>
    </font>
    <font>
      <sz val="11"/>
      <color theme="1"/>
      <name val="Aptos Narrow"/>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b/>
      <sz val="12"/>
      <color theme="0"/>
      <name val="Arial"/>
      <family val="2"/>
    </font>
    <font>
      <sz val="10"/>
      <color theme="0"/>
      <name val="Arial"/>
      <family val="2"/>
    </font>
    <font>
      <sz val="11"/>
      <color theme="0"/>
      <name val="Arial"/>
      <family val="2"/>
    </font>
    <font>
      <b/>
      <i/>
      <sz val="10"/>
      <color theme="1"/>
      <name val="Arial"/>
      <family val="2"/>
    </font>
    <font>
      <sz val="11"/>
      <color theme="0" tint="-4.9989318521683403E-2"/>
      <name val="Arial"/>
      <family val="2"/>
    </font>
    <font>
      <b/>
      <sz val="12"/>
      <color theme="0" tint="-4.9989318521683403E-2"/>
      <name val="Arial"/>
      <family val="2"/>
    </font>
    <font>
      <b/>
      <sz val="10"/>
      <color theme="0" tint="-4.9989318521683403E-2"/>
      <name val="Arial"/>
      <family val="2"/>
    </font>
    <font>
      <b/>
      <sz val="10"/>
      <color theme="0"/>
      <name val="Arial"/>
      <family val="2"/>
    </font>
    <font>
      <b/>
      <sz val="11"/>
      <color theme="1"/>
      <name val="Arial"/>
      <family val="2"/>
    </font>
    <font>
      <i/>
      <sz val="10"/>
      <color theme="1"/>
      <name val="Times New Roman"/>
      <family val="1"/>
    </font>
    <font>
      <b/>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right/>
      <top style="thin">
        <color theme="0"/>
      </top>
      <bottom/>
      <diagonal/>
    </border>
    <border>
      <left/>
      <right style="medium">
        <color indexed="64"/>
      </right>
      <top style="thin">
        <color theme="0"/>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7">
    <xf numFmtId="0" fontId="0" fillId="0" borderId="0"/>
    <xf numFmtId="171" fontId="3" fillId="0" borderId="0" applyFont="0" applyFill="0" applyBorder="0" applyAlignment="0" applyProtection="0"/>
    <xf numFmtId="0" fontId="1" fillId="0" borderId="0"/>
    <xf numFmtId="0" fontId="3" fillId="0" borderId="0"/>
    <xf numFmtId="42"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cellStyleXfs>
  <cellXfs count="280">
    <xf numFmtId="0" fontId="0" fillId="0" borderId="0" xfId="0"/>
    <xf numFmtId="0" fontId="2" fillId="0" borderId="0" xfId="2" applyFont="1" applyAlignment="1">
      <alignment horizontal="center"/>
    </xf>
    <xf numFmtId="0" fontId="2" fillId="2" borderId="0" xfId="2" applyFont="1" applyFill="1" applyAlignment="1">
      <alignment horizontal="center"/>
    </xf>
    <xf numFmtId="0" fontId="2" fillId="0" borderId="1" xfId="2" applyFont="1" applyBorder="1" applyAlignment="1">
      <alignment horizontal="center"/>
    </xf>
    <xf numFmtId="0" fontId="2" fillId="0" borderId="2" xfId="2" applyFont="1" applyBorder="1" applyAlignment="1">
      <alignment horizontal="center"/>
    </xf>
    <xf numFmtId="0" fontId="4" fillId="0" borderId="3" xfId="3" applyFont="1" applyBorder="1" applyAlignment="1">
      <alignment horizontal="center" vertical="center" wrapText="1"/>
    </xf>
    <xf numFmtId="0" fontId="5" fillId="0" borderId="0" xfId="3" applyFont="1" applyAlignment="1">
      <alignment horizontal="center" vertical="center"/>
    </xf>
    <xf numFmtId="0" fontId="2" fillId="0" borderId="4" xfId="2" applyFont="1" applyBorder="1" applyAlignment="1">
      <alignment horizontal="center"/>
    </xf>
    <xf numFmtId="0" fontId="2" fillId="0" borderId="5" xfId="2" applyFont="1" applyBorder="1" applyAlignment="1">
      <alignment horizontal="center"/>
    </xf>
    <xf numFmtId="0" fontId="4" fillId="0" borderId="6" xfId="3" applyFont="1" applyBorder="1" applyAlignment="1">
      <alignment horizontal="center" vertical="center" wrapText="1"/>
    </xf>
    <xf numFmtId="0" fontId="5" fillId="0" borderId="0" xfId="3" applyFont="1" applyAlignment="1">
      <alignment vertical="center"/>
    </xf>
    <xf numFmtId="0" fontId="2" fillId="0" borderId="7" xfId="2" applyFont="1" applyBorder="1" applyAlignment="1">
      <alignment horizontal="center"/>
    </xf>
    <xf numFmtId="0" fontId="2" fillId="0" borderId="8" xfId="2" applyFont="1" applyBorder="1" applyAlignment="1">
      <alignment horizontal="center"/>
    </xf>
    <xf numFmtId="0" fontId="4" fillId="0" borderId="9" xfId="3" applyFont="1" applyBorder="1" applyAlignment="1">
      <alignment horizontal="center" vertical="center" wrapText="1"/>
    </xf>
    <xf numFmtId="0" fontId="2" fillId="2" borderId="4" xfId="2" applyFont="1" applyFill="1" applyBorder="1" applyAlignment="1">
      <alignment horizontal="center"/>
    </xf>
    <xf numFmtId="0" fontId="2" fillId="2" borderId="5" xfId="2" applyFont="1" applyFill="1" applyBorder="1" applyAlignment="1">
      <alignment horizontal="center"/>
    </xf>
    <xf numFmtId="0" fontId="6" fillId="3" borderId="10" xfId="2" applyFont="1" applyFill="1" applyBorder="1" applyAlignment="1">
      <alignment horizontal="justify" vertical="center" wrapText="1"/>
    </xf>
    <xf numFmtId="0" fontId="6" fillId="3" borderId="11" xfId="2" applyFont="1" applyFill="1" applyBorder="1" applyAlignment="1">
      <alignment horizontal="justify" vertical="center" wrapText="1"/>
    </xf>
    <xf numFmtId="0" fontId="6" fillId="3" borderId="12" xfId="2" applyFont="1" applyFill="1" applyBorder="1" applyAlignment="1">
      <alignment horizontal="justify" vertical="center" wrapText="1"/>
    </xf>
    <xf numFmtId="0" fontId="7" fillId="2" borderId="4" xfId="2" applyFont="1" applyFill="1" applyBorder="1" applyAlignment="1">
      <alignment horizontal="center" wrapText="1"/>
    </xf>
    <xf numFmtId="0" fontId="7" fillId="2" borderId="0" xfId="2" applyFont="1" applyFill="1" applyAlignment="1">
      <alignment horizontal="center" wrapText="1"/>
    </xf>
    <xf numFmtId="0" fontId="8" fillId="2" borderId="0" xfId="2" applyFont="1" applyFill="1" applyAlignment="1">
      <alignment horizontal="left" indent="6"/>
    </xf>
    <xf numFmtId="164" fontId="7" fillId="2" borderId="13" xfId="2" applyNumberFormat="1" applyFont="1" applyFill="1" applyBorder="1" applyAlignment="1">
      <alignment horizontal="center"/>
    </xf>
    <xf numFmtId="0" fontId="8" fillId="2" borderId="5" xfId="2" applyFont="1" applyFill="1" applyBorder="1" applyAlignment="1">
      <alignment horizontal="center" wrapText="1"/>
    </xf>
    <xf numFmtId="0" fontId="8" fillId="2" borderId="4" xfId="2" applyFont="1" applyFill="1" applyBorder="1" applyAlignment="1">
      <alignment horizontal="left" indent="1"/>
    </xf>
    <xf numFmtId="0" fontId="7" fillId="2" borderId="13" xfId="2" applyFont="1" applyFill="1" applyBorder="1" applyAlignment="1">
      <alignment horizontal="left" indent="1"/>
    </xf>
    <xf numFmtId="0" fontId="7" fillId="2" borderId="14" xfId="2" applyFont="1" applyFill="1" applyBorder="1" applyAlignment="1">
      <alignment horizontal="center"/>
    </xf>
    <xf numFmtId="2" fontId="7" fillId="2" borderId="15" xfId="2" applyNumberFormat="1" applyFont="1" applyFill="1" applyBorder="1" applyAlignment="1">
      <alignment horizontal="center"/>
    </xf>
    <xf numFmtId="0" fontId="2" fillId="2" borderId="7" xfId="2" applyFont="1" applyFill="1" applyBorder="1" applyAlignment="1">
      <alignment horizontal="center"/>
    </xf>
    <xf numFmtId="0" fontId="2" fillId="2" borderId="16" xfId="2" applyFont="1" applyFill="1" applyBorder="1" applyAlignment="1">
      <alignment horizontal="center"/>
    </xf>
    <xf numFmtId="0" fontId="2" fillId="2" borderId="8" xfId="2" applyFont="1" applyFill="1" applyBorder="1" applyAlignment="1">
      <alignment horizontal="center"/>
    </xf>
    <xf numFmtId="0" fontId="2" fillId="2" borderId="0" xfId="2" applyFont="1" applyFill="1" applyAlignment="1">
      <alignment horizontal="left"/>
    </xf>
    <xf numFmtId="0" fontId="2" fillId="2" borderId="0" xfId="2" applyFont="1" applyFill="1" applyAlignment="1">
      <alignment horizontal="right"/>
    </xf>
    <xf numFmtId="0" fontId="2" fillId="2" borderId="0" xfId="2" applyFont="1" applyFill="1"/>
    <xf numFmtId="0" fontId="2" fillId="2" borderId="0" xfId="2" applyFont="1" applyFill="1" applyAlignment="1">
      <alignment horizontal="center" vertical="center"/>
    </xf>
    <xf numFmtId="0" fontId="9" fillId="4" borderId="17" xfId="2" applyFont="1" applyFill="1" applyBorder="1" applyAlignment="1">
      <alignment horizontal="center" vertical="center"/>
    </xf>
    <xf numFmtId="0" fontId="9" fillId="4" borderId="18" xfId="2" applyFont="1" applyFill="1" applyBorder="1" applyAlignment="1">
      <alignment horizontal="center" vertical="center"/>
    </xf>
    <xf numFmtId="0" fontId="9" fillId="4" borderId="19" xfId="2" applyFont="1" applyFill="1" applyBorder="1" applyAlignment="1">
      <alignment horizontal="center" vertical="center"/>
    </xf>
    <xf numFmtId="0" fontId="10" fillId="4" borderId="20" xfId="2" applyFont="1" applyFill="1" applyBorder="1" applyAlignment="1">
      <alignment horizontal="center" vertical="center" wrapText="1"/>
    </xf>
    <xf numFmtId="0" fontId="10" fillId="4" borderId="21" xfId="2" applyFont="1" applyFill="1" applyBorder="1" applyAlignment="1">
      <alignment horizontal="center" vertical="center" wrapText="1"/>
    </xf>
    <xf numFmtId="0" fontId="10" fillId="4" borderId="22" xfId="2" applyFont="1" applyFill="1" applyBorder="1" applyAlignment="1">
      <alignment horizontal="center" vertical="center" wrapText="1"/>
    </xf>
    <xf numFmtId="0" fontId="10" fillId="4" borderId="23" xfId="2"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0" fillId="4" borderId="25" xfId="2" applyFont="1" applyFill="1" applyBorder="1" applyAlignment="1">
      <alignment horizontal="center" vertical="center" wrapText="1"/>
    </xf>
    <xf numFmtId="0" fontId="10" fillId="4" borderId="26" xfId="2" applyFont="1" applyFill="1" applyBorder="1" applyAlignment="1">
      <alignment horizontal="center" vertical="center" wrapText="1"/>
    </xf>
    <xf numFmtId="0" fontId="10" fillId="4" borderId="27" xfId="2" applyFont="1" applyFill="1" applyBorder="1" applyAlignment="1">
      <alignment horizontal="center" vertical="center" wrapText="1"/>
    </xf>
    <xf numFmtId="0" fontId="11" fillId="4" borderId="20" xfId="2" applyFont="1" applyFill="1" applyBorder="1" applyAlignment="1">
      <alignment vertical="center"/>
    </xf>
    <xf numFmtId="0" fontId="11" fillId="4" borderId="28" xfId="2" applyFont="1" applyFill="1" applyBorder="1" applyAlignment="1">
      <alignment vertical="center"/>
    </xf>
    <xf numFmtId="0" fontId="11" fillId="4" borderId="29" xfId="2" applyFont="1" applyFill="1" applyBorder="1" applyAlignment="1">
      <alignment vertical="center"/>
    </xf>
    <xf numFmtId="0" fontId="2" fillId="0" borderId="30" xfId="2" applyFont="1" applyBorder="1" applyAlignment="1">
      <alignment horizontal="left" vertical="center" wrapText="1"/>
    </xf>
    <xf numFmtId="0" fontId="2" fillId="0" borderId="31" xfId="2" applyFont="1" applyBorder="1" applyAlignment="1">
      <alignment horizontal="left" vertical="center" wrapText="1"/>
    </xf>
    <xf numFmtId="165" fontId="2" fillId="0" borderId="31" xfId="4" applyNumberFormat="1" applyFont="1" applyBorder="1" applyAlignment="1">
      <alignment horizontal="center" vertical="center"/>
    </xf>
    <xf numFmtId="0" fontId="2" fillId="0" borderId="31" xfId="2" applyFont="1" applyBorder="1" applyAlignment="1">
      <alignment horizontal="center" vertical="center"/>
    </xf>
    <xf numFmtId="166" fontId="2" fillId="2" borderId="31" xfId="2" applyNumberFormat="1" applyFont="1" applyFill="1" applyBorder="1" applyAlignment="1">
      <alignment horizontal="center" vertical="center" wrapText="1"/>
    </xf>
    <xf numFmtId="9" fontId="2" fillId="2" borderId="31" xfId="5" applyFont="1" applyFill="1" applyBorder="1" applyAlignment="1">
      <alignment horizontal="center" vertical="center" wrapText="1"/>
    </xf>
    <xf numFmtId="2" fontId="2" fillId="2" borderId="31" xfId="5" applyNumberFormat="1" applyFont="1" applyFill="1" applyBorder="1" applyAlignment="1">
      <alignment horizontal="center" vertical="center" wrapText="1"/>
    </xf>
    <xf numFmtId="2" fontId="2" fillId="0" borderId="31" xfId="5" applyNumberFormat="1" applyFont="1" applyBorder="1" applyAlignment="1">
      <alignment horizontal="center" vertical="center" wrapText="1"/>
    </xf>
    <xf numFmtId="167" fontId="2" fillId="0" borderId="32" xfId="2" applyNumberFormat="1" applyFont="1" applyBorder="1" applyAlignment="1">
      <alignment horizontal="left" vertical="center" wrapText="1"/>
    </xf>
    <xf numFmtId="42" fontId="2" fillId="2" borderId="0" xfId="4" applyFont="1" applyFill="1" applyAlignment="1">
      <alignment horizontal="center"/>
    </xf>
    <xf numFmtId="4" fontId="2" fillId="2" borderId="0" xfId="2" applyNumberFormat="1" applyFont="1" applyFill="1" applyAlignment="1">
      <alignment horizontal="center"/>
    </xf>
    <xf numFmtId="2" fontId="2" fillId="0" borderId="31" xfId="2" applyNumberFormat="1" applyFont="1" applyBorder="1" applyAlignment="1">
      <alignment horizontal="center" vertical="center" wrapText="1"/>
    </xf>
    <xf numFmtId="168" fontId="2" fillId="2" borderId="0" xfId="2" applyNumberFormat="1" applyFont="1" applyFill="1" applyAlignment="1">
      <alignment horizontal="center"/>
    </xf>
    <xf numFmtId="169" fontId="12" fillId="5" borderId="33" xfId="2" applyNumberFormat="1" applyFont="1" applyFill="1" applyBorder="1" applyAlignment="1">
      <alignment horizontal="left" vertical="center"/>
    </xf>
    <xf numFmtId="165" fontId="2" fillId="0" borderId="31" xfId="2" applyNumberFormat="1" applyFont="1" applyBorder="1" applyAlignment="1">
      <alignment horizontal="center" vertical="center" wrapText="1"/>
    </xf>
    <xf numFmtId="165" fontId="2" fillId="0" borderId="31" xfId="4" applyNumberFormat="1" applyFont="1" applyFill="1" applyBorder="1" applyAlignment="1">
      <alignment horizontal="center" vertical="center"/>
    </xf>
    <xf numFmtId="166" fontId="2" fillId="0" borderId="31" xfId="2" applyNumberFormat="1" applyFont="1" applyBorder="1" applyAlignment="1">
      <alignment horizontal="center" vertical="center" wrapText="1"/>
    </xf>
    <xf numFmtId="0" fontId="2" fillId="0" borderId="34" xfId="2" applyFont="1" applyBorder="1" applyAlignment="1">
      <alignment horizontal="left" vertical="center" wrapText="1"/>
    </xf>
    <xf numFmtId="0" fontId="2" fillId="0" borderId="35" xfId="2" applyFont="1" applyBorder="1" applyAlignment="1">
      <alignment horizontal="left" vertical="center" wrapText="1"/>
    </xf>
    <xf numFmtId="165" fontId="2" fillId="0" borderId="35" xfId="4" applyNumberFormat="1" applyFont="1" applyBorder="1" applyAlignment="1">
      <alignment horizontal="center" vertical="center"/>
    </xf>
    <xf numFmtId="0" fontId="2" fillId="0" borderId="35" xfId="2" applyFont="1" applyBorder="1" applyAlignment="1">
      <alignment horizontal="center" vertical="center" wrapText="1"/>
    </xf>
    <xf numFmtId="166" fontId="2" fillId="0" borderId="35" xfId="2" applyNumberFormat="1" applyFont="1" applyBorder="1" applyAlignment="1">
      <alignment horizontal="center" vertical="center" wrapText="1"/>
    </xf>
    <xf numFmtId="9" fontId="2" fillId="0" borderId="35" xfId="5" applyFont="1" applyFill="1" applyBorder="1" applyAlignment="1">
      <alignment horizontal="center" vertical="center" wrapText="1"/>
    </xf>
    <xf numFmtId="2" fontId="2" fillId="2" borderId="35" xfId="5" applyNumberFormat="1" applyFont="1" applyFill="1" applyBorder="1" applyAlignment="1">
      <alignment horizontal="center" vertical="center" wrapText="1"/>
    </xf>
    <xf numFmtId="2" fontId="2" fillId="0" borderId="35" xfId="2" applyNumberFormat="1" applyFont="1" applyBorder="1" applyAlignment="1">
      <alignment horizontal="center" vertical="center" wrapText="1"/>
    </xf>
    <xf numFmtId="167" fontId="2" fillId="0" borderId="33" xfId="2" applyNumberFormat="1" applyFont="1" applyBorder="1" applyAlignment="1">
      <alignment horizontal="left" vertical="center" wrapText="1"/>
    </xf>
    <xf numFmtId="0" fontId="13" fillId="4" borderId="10" xfId="2" applyFont="1" applyFill="1" applyBorder="1" applyAlignment="1">
      <alignment vertical="center"/>
    </xf>
    <xf numFmtId="0" fontId="13" fillId="4" borderId="11" xfId="2" applyFont="1" applyFill="1" applyBorder="1" applyAlignment="1">
      <alignment vertical="center"/>
    </xf>
    <xf numFmtId="0" fontId="13" fillId="4" borderId="12" xfId="2" applyFont="1" applyFill="1" applyBorder="1" applyAlignment="1">
      <alignment vertical="center"/>
    </xf>
    <xf numFmtId="0" fontId="2" fillId="0" borderId="31" xfId="2" applyFont="1" applyBorder="1" applyAlignment="1">
      <alignment horizontal="center" vertical="center" wrapText="1"/>
    </xf>
    <xf numFmtId="9" fontId="2" fillId="0" borderId="31" xfId="5" applyFont="1" applyBorder="1" applyAlignment="1">
      <alignment horizontal="center" vertical="center" wrapText="1"/>
    </xf>
    <xf numFmtId="42" fontId="2" fillId="0" borderId="32" xfId="2" applyNumberFormat="1" applyFont="1" applyBorder="1" applyAlignment="1">
      <alignment horizontal="left" vertical="center" wrapText="1"/>
    </xf>
    <xf numFmtId="165" fontId="2" fillId="0" borderId="32" xfId="2" applyNumberFormat="1" applyFont="1" applyBorder="1" applyAlignment="1">
      <alignment horizontal="left" vertical="center" wrapText="1"/>
    </xf>
    <xf numFmtId="0" fontId="12" fillId="5" borderId="36" xfId="2" applyFont="1" applyFill="1" applyBorder="1" applyAlignment="1">
      <alignment horizontal="right" vertical="center"/>
    </xf>
    <xf numFmtId="0" fontId="12" fillId="5" borderId="37" xfId="2" applyFont="1" applyFill="1" applyBorder="1" applyAlignment="1">
      <alignment horizontal="right" vertical="center"/>
    </xf>
    <xf numFmtId="0" fontId="14" fillId="4" borderId="17" xfId="2" applyFont="1" applyFill="1" applyBorder="1" applyAlignment="1">
      <alignment horizontal="center" vertical="center"/>
    </xf>
    <xf numFmtId="0" fontId="14" fillId="4" borderId="18" xfId="2" applyFont="1" applyFill="1" applyBorder="1" applyAlignment="1">
      <alignment horizontal="center" vertical="center"/>
    </xf>
    <xf numFmtId="0" fontId="14" fillId="4" borderId="19" xfId="2" applyFont="1" applyFill="1" applyBorder="1" applyAlignment="1">
      <alignment horizontal="center" vertical="center"/>
    </xf>
    <xf numFmtId="0" fontId="15" fillId="4" borderId="38" xfId="2" applyFont="1" applyFill="1" applyBorder="1" applyAlignment="1">
      <alignment horizontal="center" vertical="center" wrapText="1"/>
    </xf>
    <xf numFmtId="0" fontId="15" fillId="4" borderId="22" xfId="2" applyFont="1" applyFill="1" applyBorder="1" applyAlignment="1">
      <alignment horizontal="center" vertical="center" wrapText="1"/>
    </xf>
    <xf numFmtId="0" fontId="15" fillId="4" borderId="22" xfId="2" applyFont="1" applyFill="1" applyBorder="1" applyAlignment="1">
      <alignment horizontal="center" vertical="center" wrapText="1"/>
    </xf>
    <xf numFmtId="0" fontId="15" fillId="4" borderId="39" xfId="2" applyFont="1" applyFill="1" applyBorder="1" applyAlignment="1">
      <alignment horizontal="center" vertical="center" wrapText="1"/>
    </xf>
    <xf numFmtId="0" fontId="15" fillId="4" borderId="40" xfId="2" applyFont="1" applyFill="1" applyBorder="1" applyAlignment="1">
      <alignment horizontal="center" vertical="center" wrapText="1"/>
    </xf>
    <xf numFmtId="0" fontId="15" fillId="4" borderId="23" xfId="2" applyFont="1" applyFill="1" applyBorder="1" applyAlignment="1">
      <alignment horizontal="center" vertical="center" wrapText="1"/>
    </xf>
    <xf numFmtId="0" fontId="2" fillId="2" borderId="30" xfId="2" applyFont="1" applyFill="1" applyBorder="1" applyAlignment="1">
      <alignment horizontal="justify" vertical="center" wrapText="1"/>
    </xf>
    <xf numFmtId="0" fontId="2" fillId="2" borderId="31" xfId="2" applyFont="1" applyFill="1" applyBorder="1" applyAlignment="1">
      <alignment horizontal="justify" vertical="center" wrapText="1"/>
    </xf>
    <xf numFmtId="0" fontId="2" fillId="2" borderId="31" xfId="2" applyFont="1" applyFill="1" applyBorder="1" applyAlignment="1">
      <alignment horizontal="center" vertical="center"/>
    </xf>
    <xf numFmtId="165" fontId="2" fillId="2" borderId="31" xfId="4" applyNumberFormat="1" applyFont="1" applyFill="1" applyBorder="1" applyAlignment="1">
      <alignment horizontal="center" vertical="center"/>
    </xf>
    <xf numFmtId="42" fontId="2" fillId="2" borderId="32" xfId="4" applyFont="1" applyFill="1" applyBorder="1" applyAlignment="1">
      <alignment horizontal="right" vertical="center"/>
    </xf>
    <xf numFmtId="170" fontId="2" fillId="2" borderId="0" xfId="4" applyNumberFormat="1" applyFont="1" applyFill="1" applyAlignment="1">
      <alignment horizontal="center"/>
    </xf>
    <xf numFmtId="0" fontId="2" fillId="2" borderId="30" xfId="2" applyFont="1" applyFill="1" applyBorder="1" applyAlignment="1">
      <alignment horizontal="left" vertical="center" wrapText="1"/>
    </xf>
    <xf numFmtId="0" fontId="2" fillId="2" borderId="31" xfId="2" applyFont="1" applyFill="1" applyBorder="1" applyAlignment="1">
      <alignment horizontal="left" vertical="center" wrapText="1"/>
    </xf>
    <xf numFmtId="169" fontId="12" fillId="5" borderId="41" xfId="2" applyNumberFormat="1" applyFont="1" applyFill="1" applyBorder="1" applyAlignment="1">
      <alignment horizontal="left" vertical="center"/>
    </xf>
    <xf numFmtId="0" fontId="16" fillId="4" borderId="42" xfId="2" applyFont="1" applyFill="1" applyBorder="1" applyAlignment="1">
      <alignment horizontal="center" vertical="center" wrapText="1"/>
    </xf>
    <xf numFmtId="0" fontId="16" fillId="4" borderId="43" xfId="2" applyFont="1" applyFill="1" applyBorder="1" applyAlignment="1">
      <alignment horizontal="center" vertical="center" wrapText="1"/>
    </xf>
    <xf numFmtId="0" fontId="16" fillId="4" borderId="43" xfId="2" applyFont="1" applyFill="1" applyBorder="1" applyAlignment="1">
      <alignment horizontal="center" vertical="center" wrapText="1"/>
    </xf>
    <xf numFmtId="0" fontId="16" fillId="4" borderId="44" xfId="2" applyFont="1" applyFill="1" applyBorder="1" applyAlignment="1">
      <alignment horizontal="center" vertical="center" wrapText="1"/>
    </xf>
    <xf numFmtId="0" fontId="16" fillId="4" borderId="45" xfId="2" applyFont="1" applyFill="1" applyBorder="1" applyAlignment="1">
      <alignment horizontal="center" vertical="center" wrapText="1"/>
    </xf>
    <xf numFmtId="0" fontId="16" fillId="4" borderId="46" xfId="2" applyFont="1" applyFill="1" applyBorder="1" applyAlignment="1">
      <alignment horizontal="center" vertical="center" wrapText="1"/>
    </xf>
    <xf numFmtId="0" fontId="3" fillId="2" borderId="47" xfId="2" applyFont="1" applyFill="1" applyBorder="1" applyAlignment="1">
      <alignment horizontal="left" vertical="center" wrapText="1"/>
    </xf>
    <xf numFmtId="0" fontId="3" fillId="2" borderId="48" xfId="2" applyFont="1" applyFill="1" applyBorder="1" applyAlignment="1">
      <alignment horizontal="left" vertical="center" wrapText="1"/>
    </xf>
    <xf numFmtId="0" fontId="3" fillId="2" borderId="48" xfId="2" applyFont="1" applyFill="1" applyBorder="1" applyAlignment="1">
      <alignment horizontal="center" vertical="center"/>
    </xf>
    <xf numFmtId="2" fontId="3" fillId="0" borderId="48" xfId="5" applyNumberFormat="1" applyFont="1" applyBorder="1" applyAlignment="1">
      <alignment horizontal="center" vertical="center" wrapText="1"/>
    </xf>
    <xf numFmtId="165" fontId="3" fillId="2" borderId="48" xfId="4" applyNumberFormat="1" applyFont="1" applyFill="1" applyBorder="1" applyAlignment="1">
      <alignment horizontal="center" vertical="center"/>
    </xf>
    <xf numFmtId="42" fontId="3" fillId="2" borderId="49" xfId="4" applyFont="1" applyFill="1" applyBorder="1" applyAlignment="1">
      <alignment horizontal="right" vertical="center"/>
    </xf>
    <xf numFmtId="171" fontId="2" fillId="2" borderId="0" xfId="1" applyFont="1" applyFill="1" applyAlignment="1">
      <alignment horizontal="center"/>
    </xf>
    <xf numFmtId="0" fontId="2" fillId="2" borderId="0" xfId="2" applyFont="1" applyFill="1" applyAlignment="1">
      <alignment horizontal="center"/>
    </xf>
    <xf numFmtId="42" fontId="12" fillId="5" borderId="33" xfId="2" applyNumberFormat="1" applyFont="1" applyFill="1" applyBorder="1" applyAlignment="1">
      <alignment horizontal="left" vertical="center"/>
    </xf>
    <xf numFmtId="172" fontId="2" fillId="2" borderId="0" xfId="2" applyNumberFormat="1" applyFont="1" applyFill="1" applyAlignment="1">
      <alignment horizontal="center"/>
    </xf>
    <xf numFmtId="0" fontId="9" fillId="4" borderId="10" xfId="2" applyFont="1" applyFill="1" applyBorder="1" applyAlignment="1">
      <alignment horizontal="center" vertical="center"/>
    </xf>
    <xf numFmtId="0" fontId="9" fillId="4" borderId="11" xfId="2" applyFont="1" applyFill="1" applyBorder="1" applyAlignment="1">
      <alignment horizontal="center" vertical="center"/>
    </xf>
    <xf numFmtId="0" fontId="9" fillId="4" borderId="12" xfId="2" applyFont="1" applyFill="1" applyBorder="1" applyAlignment="1">
      <alignment horizontal="center" vertical="center"/>
    </xf>
    <xf numFmtId="0" fontId="12" fillId="6" borderId="10" xfId="2" applyFont="1" applyFill="1" applyBorder="1" applyAlignment="1">
      <alignment horizontal="right" vertical="center"/>
    </xf>
    <xf numFmtId="0" fontId="12" fillId="6" borderId="11" xfId="2" applyFont="1" applyFill="1" applyBorder="1" applyAlignment="1">
      <alignment horizontal="right" vertical="center"/>
    </xf>
    <xf numFmtId="169" fontId="12" fillId="6" borderId="41" xfId="2" applyNumberFormat="1" applyFont="1" applyFill="1" applyBorder="1" applyAlignment="1">
      <alignment horizontal="left" vertical="center"/>
    </xf>
    <xf numFmtId="171" fontId="2" fillId="2" borderId="0" xfId="1" applyFont="1" applyFill="1" applyAlignment="1">
      <alignment horizontal="center" vertical="center"/>
    </xf>
    <xf numFmtId="172" fontId="2" fillId="2" borderId="0" xfId="6" applyNumberFormat="1" applyFont="1" applyFill="1" applyAlignment="1">
      <alignment horizontal="center"/>
    </xf>
    <xf numFmtId="0" fontId="12" fillId="5" borderId="10" xfId="2" applyFont="1" applyFill="1" applyBorder="1" applyAlignment="1">
      <alignment horizontal="right" vertical="center"/>
    </xf>
    <xf numFmtId="0" fontId="12" fillId="5" borderId="11" xfId="2" applyFont="1" applyFill="1" applyBorder="1" applyAlignment="1">
      <alignment horizontal="right" vertical="center"/>
    </xf>
    <xf numFmtId="171" fontId="2" fillId="2" borderId="0" xfId="6" applyFont="1" applyFill="1" applyAlignment="1">
      <alignment horizontal="center"/>
    </xf>
    <xf numFmtId="9" fontId="2" fillId="2" borderId="0" xfId="5" applyFont="1" applyFill="1" applyAlignment="1">
      <alignment horizontal="center"/>
    </xf>
    <xf numFmtId="0" fontId="2" fillId="2" borderId="0" xfId="2" applyFont="1" applyFill="1" applyAlignment="1">
      <alignment horizontal="left" vertical="center"/>
    </xf>
    <xf numFmtId="0" fontId="2" fillId="0" borderId="0" xfId="3" applyFont="1" applyAlignment="1">
      <alignment horizontal="left" vertical="center" wrapText="1"/>
    </xf>
    <xf numFmtId="0" fontId="17" fillId="0" borderId="0" xfId="2" applyFont="1" applyAlignment="1">
      <alignment vertical="center"/>
    </xf>
    <xf numFmtId="0" fontId="2" fillId="0" borderId="0" xfId="3" applyFont="1" applyAlignment="1">
      <alignment horizontal="left" vertical="center"/>
    </xf>
    <xf numFmtId="0" fontId="18" fillId="0" borderId="0" xfId="2" applyFont="1" applyAlignment="1">
      <alignment vertical="center"/>
    </xf>
    <xf numFmtId="0" fontId="2" fillId="2" borderId="0" xfId="2" applyFont="1" applyFill="1" applyAlignment="1">
      <alignment horizontal="left" vertical="center" wrapText="1"/>
    </xf>
    <xf numFmtId="168" fontId="19" fillId="2" borderId="0" xfId="0" applyNumberFormat="1" applyFont="1" applyFill="1" applyAlignment="1">
      <alignment horizontal="left" vertical="top"/>
    </xf>
    <xf numFmtId="0" fontId="2" fillId="2" borderId="0" xfId="0" applyFont="1" applyFill="1" applyAlignment="1">
      <alignment horizontal="left"/>
    </xf>
    <xf numFmtId="165" fontId="2" fillId="0" borderId="31" xfId="4" applyNumberFormat="1" applyFont="1" applyBorder="1" applyAlignment="1" applyProtection="1">
      <alignment horizontal="center" vertical="center"/>
      <protection locked="0"/>
    </xf>
    <xf numFmtId="165" fontId="2" fillId="0" borderId="31" xfId="2" applyNumberFormat="1" applyFont="1" applyBorder="1" applyAlignment="1" applyProtection="1">
      <alignment horizontal="center" vertical="center" wrapText="1"/>
      <protection locked="0"/>
    </xf>
    <xf numFmtId="165" fontId="2" fillId="0" borderId="31" xfId="4" applyNumberFormat="1" applyFont="1" applyFill="1" applyBorder="1" applyAlignment="1" applyProtection="1">
      <alignment horizontal="center" vertical="center"/>
      <protection locked="0"/>
    </xf>
    <xf numFmtId="165" fontId="2" fillId="0" borderId="35" xfId="4" applyNumberFormat="1" applyFont="1" applyBorder="1" applyAlignment="1" applyProtection="1">
      <alignment horizontal="center" vertical="center"/>
      <protection locked="0"/>
    </xf>
    <xf numFmtId="165" fontId="2" fillId="2" borderId="31" xfId="4" applyNumberFormat="1" applyFont="1" applyFill="1" applyBorder="1" applyAlignment="1" applyProtection="1">
      <alignment horizontal="center" vertical="center"/>
      <protection locked="0"/>
    </xf>
    <xf numFmtId="0" fontId="2" fillId="0" borderId="0" xfId="2" applyFont="1" applyAlignment="1" applyProtection="1">
      <alignment horizontal="center"/>
      <protection locked="0"/>
    </xf>
    <xf numFmtId="0" fontId="5" fillId="0" borderId="0" xfId="3" applyFont="1" applyAlignment="1" applyProtection="1">
      <alignment vertical="center"/>
      <protection locked="0"/>
    </xf>
    <xf numFmtId="0" fontId="2" fillId="2" borderId="0" xfId="2" applyFont="1" applyFill="1" applyAlignment="1" applyProtection="1">
      <alignment horizontal="center"/>
      <protection locked="0"/>
    </xf>
    <xf numFmtId="0" fontId="2" fillId="2" borderId="0" xfId="2" applyFont="1" applyFill="1" applyAlignment="1" applyProtection="1">
      <alignment horizontal="center" vertical="center"/>
      <protection locked="0"/>
    </xf>
    <xf numFmtId="42" fontId="2" fillId="2" borderId="0" xfId="4" applyFont="1" applyFill="1" applyAlignment="1" applyProtection="1">
      <alignment horizontal="center"/>
      <protection locked="0"/>
    </xf>
    <xf numFmtId="4" fontId="2" fillId="2" borderId="0" xfId="2" applyNumberFormat="1" applyFont="1" applyFill="1" applyAlignment="1" applyProtection="1">
      <alignment horizontal="center"/>
      <protection locked="0"/>
    </xf>
    <xf numFmtId="168" fontId="2" fillId="2" borderId="0" xfId="2" applyNumberFormat="1" applyFont="1" applyFill="1" applyAlignment="1" applyProtection="1">
      <alignment horizontal="center"/>
      <protection locked="0"/>
    </xf>
    <xf numFmtId="169" fontId="12" fillId="5" borderId="33" xfId="2" applyNumberFormat="1" applyFont="1" applyFill="1" applyBorder="1" applyAlignment="1" applyProtection="1">
      <alignment horizontal="left" vertical="center"/>
      <protection locked="0"/>
    </xf>
    <xf numFmtId="170" fontId="2" fillId="2" borderId="0" xfId="4" applyNumberFormat="1" applyFont="1" applyFill="1" applyAlignment="1" applyProtection="1">
      <alignment horizontal="center"/>
      <protection locked="0"/>
    </xf>
    <xf numFmtId="168" fontId="19" fillId="2" borderId="0" xfId="0" applyNumberFormat="1" applyFont="1" applyFill="1" applyAlignment="1" applyProtection="1">
      <alignment horizontal="left" vertical="top"/>
      <protection locked="0"/>
    </xf>
    <xf numFmtId="171" fontId="2" fillId="2" borderId="0" xfId="1" applyFont="1" applyFill="1" applyAlignment="1" applyProtection="1">
      <alignment horizontal="center"/>
      <protection locked="0"/>
    </xf>
    <xf numFmtId="0" fontId="2" fillId="2" borderId="0" xfId="2" applyFont="1" applyFill="1" applyAlignment="1" applyProtection="1">
      <alignment horizontal="center"/>
      <protection locked="0"/>
    </xf>
    <xf numFmtId="172" fontId="2" fillId="2" borderId="0" xfId="2" applyNumberFormat="1" applyFont="1" applyFill="1" applyAlignment="1" applyProtection="1">
      <alignment horizontal="center"/>
      <protection locked="0"/>
    </xf>
    <xf numFmtId="171" fontId="2" fillId="2" borderId="0" xfId="1" applyFont="1" applyFill="1" applyAlignment="1" applyProtection="1">
      <alignment horizontal="center" vertical="center"/>
      <protection locked="0"/>
    </xf>
    <xf numFmtId="172" fontId="2" fillId="2" borderId="0" xfId="6" applyNumberFormat="1" applyFont="1" applyFill="1" applyAlignment="1" applyProtection="1">
      <alignment horizontal="center"/>
      <protection locked="0"/>
    </xf>
    <xf numFmtId="171" fontId="2" fillId="2" borderId="0" xfId="6" applyFont="1" applyFill="1" applyAlignment="1" applyProtection="1">
      <alignment horizontal="center"/>
      <protection locked="0"/>
    </xf>
    <xf numFmtId="9" fontId="2" fillId="2" borderId="0" xfId="5" applyFont="1" applyFill="1" applyAlignment="1" applyProtection="1">
      <alignment horizontal="center"/>
      <protection locked="0"/>
    </xf>
    <xf numFmtId="165" fontId="2" fillId="0" borderId="31" xfId="2" applyNumberFormat="1" applyFont="1" applyBorder="1" applyAlignment="1" applyProtection="1">
      <alignment horizontal="center" vertical="center" wrapText="1"/>
    </xf>
    <xf numFmtId="0" fontId="2" fillId="0" borderId="0" xfId="2" applyFont="1" applyAlignment="1" applyProtection="1">
      <alignment horizontal="center"/>
    </xf>
    <xf numFmtId="0" fontId="2" fillId="2" borderId="0" xfId="2" applyFont="1" applyFill="1" applyAlignment="1" applyProtection="1">
      <alignment horizontal="center"/>
    </xf>
    <xf numFmtId="0" fontId="2" fillId="0" borderId="1" xfId="2" applyFont="1" applyBorder="1" applyAlignment="1" applyProtection="1">
      <alignment horizontal="center"/>
    </xf>
    <xf numFmtId="0" fontId="2" fillId="0" borderId="2" xfId="2" applyFont="1" applyBorder="1" applyAlignment="1" applyProtection="1">
      <alignment horizontal="center"/>
    </xf>
    <xf numFmtId="0" fontId="4" fillId="0" borderId="3" xfId="3" applyFont="1" applyBorder="1" applyAlignment="1" applyProtection="1">
      <alignment horizontal="center" vertical="center" wrapText="1"/>
    </xf>
    <xf numFmtId="0" fontId="5" fillId="0" borderId="0" xfId="3" applyFont="1" applyAlignment="1" applyProtection="1">
      <alignment horizontal="center" vertical="center"/>
    </xf>
    <xf numFmtId="0" fontId="2" fillId="0" borderId="4" xfId="2" applyFont="1" applyBorder="1" applyAlignment="1" applyProtection="1">
      <alignment horizontal="center"/>
    </xf>
    <xf numFmtId="0" fontId="2" fillId="0" borderId="5" xfId="2" applyFont="1" applyBorder="1" applyAlignment="1" applyProtection="1">
      <alignment horizontal="center"/>
    </xf>
    <xf numFmtId="0" fontId="4" fillId="0" borderId="6" xfId="3" applyFont="1" applyBorder="1" applyAlignment="1" applyProtection="1">
      <alignment horizontal="center" vertical="center" wrapText="1"/>
    </xf>
    <xf numFmtId="0" fontId="2" fillId="0" borderId="7" xfId="2" applyFont="1" applyBorder="1" applyAlignment="1" applyProtection="1">
      <alignment horizontal="center"/>
    </xf>
    <xf numFmtId="0" fontId="2" fillId="0" borderId="8" xfId="2" applyFont="1" applyBorder="1" applyAlignment="1" applyProtection="1">
      <alignment horizontal="center"/>
    </xf>
    <xf numFmtId="0" fontId="4" fillId="0" borderId="9" xfId="3" applyFont="1" applyBorder="1" applyAlignment="1" applyProtection="1">
      <alignment horizontal="center" vertical="center" wrapText="1"/>
    </xf>
    <xf numFmtId="0" fontId="2" fillId="2" borderId="4" xfId="2" applyFont="1" applyFill="1" applyBorder="1" applyAlignment="1" applyProtection="1">
      <alignment horizontal="center"/>
    </xf>
    <xf numFmtId="0" fontId="2" fillId="2" borderId="5" xfId="2" applyFont="1" applyFill="1" applyBorder="1" applyAlignment="1" applyProtection="1">
      <alignment horizontal="center"/>
    </xf>
    <xf numFmtId="0" fontId="6" fillId="3" borderId="10" xfId="2" applyFont="1" applyFill="1" applyBorder="1" applyAlignment="1" applyProtection="1">
      <alignment horizontal="justify" vertical="center" wrapText="1"/>
    </xf>
    <xf numFmtId="0" fontId="6" fillId="3" borderId="11" xfId="2" applyFont="1" applyFill="1" applyBorder="1" applyAlignment="1" applyProtection="1">
      <alignment horizontal="justify" vertical="center" wrapText="1"/>
    </xf>
    <xf numFmtId="0" fontId="6" fillId="3" borderId="12" xfId="2" applyFont="1" applyFill="1" applyBorder="1" applyAlignment="1" applyProtection="1">
      <alignment horizontal="justify" vertical="center" wrapText="1"/>
    </xf>
    <xf numFmtId="0" fontId="7" fillId="2" borderId="4" xfId="2" applyFont="1" applyFill="1" applyBorder="1" applyAlignment="1" applyProtection="1">
      <alignment horizontal="center" wrapText="1"/>
    </xf>
    <xf numFmtId="0" fontId="7" fillId="2" borderId="0" xfId="2" applyFont="1" applyFill="1" applyAlignment="1" applyProtection="1">
      <alignment horizontal="center" wrapText="1"/>
    </xf>
    <xf numFmtId="0" fontId="8" fillId="2" borderId="0" xfId="2" applyFont="1" applyFill="1" applyAlignment="1" applyProtection="1">
      <alignment horizontal="left" indent="6"/>
    </xf>
    <xf numFmtId="164" fontId="7" fillId="2" borderId="13" xfId="2" applyNumberFormat="1" applyFont="1" applyFill="1" applyBorder="1" applyAlignment="1" applyProtection="1">
      <alignment horizontal="center"/>
    </xf>
    <xf numFmtId="0" fontId="8" fillId="2" borderId="5" xfId="2" applyFont="1" applyFill="1" applyBorder="1" applyAlignment="1" applyProtection="1">
      <alignment horizontal="center" wrapText="1"/>
    </xf>
    <xf numFmtId="0" fontId="8" fillId="2" borderId="4" xfId="2" applyFont="1" applyFill="1" applyBorder="1" applyAlignment="1" applyProtection="1">
      <alignment horizontal="left" indent="1"/>
    </xf>
    <xf numFmtId="0" fontId="7" fillId="2" borderId="13" xfId="2" applyFont="1" applyFill="1" applyBorder="1" applyAlignment="1" applyProtection="1">
      <alignment horizontal="left" indent="1"/>
    </xf>
    <xf numFmtId="0" fontId="7" fillId="2" borderId="14" xfId="2" applyFont="1" applyFill="1" applyBorder="1" applyAlignment="1" applyProtection="1">
      <alignment horizontal="center"/>
    </xf>
    <xf numFmtId="2" fontId="7" fillId="2" borderId="15" xfId="2" applyNumberFormat="1" applyFont="1" applyFill="1" applyBorder="1" applyAlignment="1" applyProtection="1">
      <alignment horizontal="center"/>
    </xf>
    <xf numFmtId="0" fontId="2" fillId="2" borderId="7" xfId="2" applyFont="1" applyFill="1" applyBorder="1" applyAlignment="1" applyProtection="1">
      <alignment horizontal="center"/>
    </xf>
    <xf numFmtId="0" fontId="2" fillId="2" borderId="16" xfId="2" applyFont="1" applyFill="1" applyBorder="1" applyAlignment="1" applyProtection="1">
      <alignment horizontal="center"/>
    </xf>
    <xf numFmtId="0" fontId="2" fillId="2" borderId="8" xfId="2" applyFont="1" applyFill="1" applyBorder="1" applyAlignment="1" applyProtection="1">
      <alignment horizontal="center"/>
    </xf>
    <xf numFmtId="0" fontId="2" fillId="2" borderId="0" xfId="2" applyFont="1" applyFill="1" applyAlignment="1" applyProtection="1">
      <alignment horizontal="left"/>
    </xf>
    <xf numFmtId="0" fontId="2" fillId="2" borderId="0" xfId="2" applyFont="1" applyFill="1" applyAlignment="1" applyProtection="1">
      <alignment horizontal="right"/>
    </xf>
    <xf numFmtId="0" fontId="2" fillId="2" borderId="0" xfId="2" applyFont="1" applyFill="1" applyProtection="1"/>
    <xf numFmtId="0" fontId="2" fillId="2" borderId="0" xfId="2" applyFont="1" applyFill="1" applyAlignment="1" applyProtection="1">
      <alignment horizontal="center" vertical="center"/>
    </xf>
    <xf numFmtId="0" fontId="9" fillId="4" borderId="17" xfId="2" applyFont="1" applyFill="1" applyBorder="1" applyAlignment="1" applyProtection="1">
      <alignment horizontal="center" vertical="center"/>
    </xf>
    <xf numFmtId="0" fontId="9" fillId="4" borderId="18" xfId="2" applyFont="1" applyFill="1" applyBorder="1" applyAlignment="1" applyProtection="1">
      <alignment horizontal="center" vertical="center"/>
    </xf>
    <xf numFmtId="0" fontId="9" fillId="4" borderId="19" xfId="2" applyFont="1" applyFill="1" applyBorder="1" applyAlignment="1" applyProtection="1">
      <alignment horizontal="center" vertical="center"/>
    </xf>
    <xf numFmtId="0" fontId="10" fillId="4" borderId="20" xfId="2" applyFont="1" applyFill="1" applyBorder="1" applyAlignment="1" applyProtection="1">
      <alignment horizontal="center" vertical="center" wrapText="1"/>
    </xf>
    <xf numFmtId="0" fontId="10" fillId="4" borderId="21" xfId="2" applyFont="1" applyFill="1" applyBorder="1" applyAlignment="1" applyProtection="1">
      <alignment horizontal="center" vertical="center" wrapText="1"/>
    </xf>
    <xf numFmtId="0" fontId="10" fillId="4" borderId="22" xfId="2" applyFont="1" applyFill="1" applyBorder="1" applyAlignment="1" applyProtection="1">
      <alignment horizontal="center" vertical="center" wrapText="1"/>
    </xf>
    <xf numFmtId="0" fontId="10" fillId="4" borderId="23" xfId="2" applyFont="1" applyFill="1" applyBorder="1" applyAlignment="1" applyProtection="1">
      <alignment horizontal="center" vertical="center" wrapText="1"/>
    </xf>
    <xf numFmtId="0" fontId="10" fillId="4" borderId="24" xfId="2" applyFont="1" applyFill="1" applyBorder="1" applyAlignment="1" applyProtection="1">
      <alignment horizontal="center" vertical="center" wrapText="1"/>
    </xf>
    <xf numFmtId="0" fontId="10" fillId="4" borderId="25" xfId="2" applyFont="1" applyFill="1" applyBorder="1" applyAlignment="1" applyProtection="1">
      <alignment horizontal="center" vertical="center" wrapText="1"/>
    </xf>
    <xf numFmtId="0" fontId="10" fillId="4" borderId="26" xfId="2" applyFont="1" applyFill="1" applyBorder="1" applyAlignment="1" applyProtection="1">
      <alignment horizontal="center" vertical="center" wrapText="1"/>
    </xf>
    <xf numFmtId="0" fontId="10" fillId="4" borderId="27" xfId="2" applyFont="1" applyFill="1" applyBorder="1" applyAlignment="1" applyProtection="1">
      <alignment horizontal="center" vertical="center" wrapText="1"/>
    </xf>
    <xf numFmtId="0" fontId="11" fillId="4" borderId="20" xfId="2" applyFont="1" applyFill="1" applyBorder="1" applyAlignment="1" applyProtection="1">
      <alignment vertical="center"/>
    </xf>
    <xf numFmtId="0" fontId="11" fillId="4" borderId="28" xfId="2" applyFont="1" applyFill="1" applyBorder="1" applyAlignment="1" applyProtection="1">
      <alignment vertical="center"/>
    </xf>
    <xf numFmtId="0" fontId="11" fillId="4" borderId="29" xfId="2" applyFont="1" applyFill="1" applyBorder="1" applyAlignment="1" applyProtection="1">
      <alignment vertical="center"/>
    </xf>
    <xf numFmtId="0" fontId="2" fillId="0" borderId="30" xfId="2" applyFont="1" applyBorder="1" applyAlignment="1" applyProtection="1">
      <alignment horizontal="left" vertical="center" wrapText="1"/>
    </xf>
    <xf numFmtId="0" fontId="2" fillId="0" borderId="31" xfId="2" applyFont="1" applyBorder="1" applyAlignment="1" applyProtection="1">
      <alignment horizontal="left" vertical="center" wrapText="1"/>
    </xf>
    <xf numFmtId="0" fontId="2" fillId="0" borderId="31" xfId="2" applyFont="1" applyBorder="1" applyAlignment="1" applyProtection="1">
      <alignment horizontal="center" vertical="center"/>
    </xf>
    <xf numFmtId="166" fontId="2" fillId="2" borderId="31" xfId="2" applyNumberFormat="1" applyFont="1" applyFill="1" applyBorder="1" applyAlignment="1" applyProtection="1">
      <alignment horizontal="center" vertical="center" wrapText="1"/>
    </xf>
    <xf numFmtId="9" fontId="2" fillId="2" borderId="31" xfId="5" applyFont="1" applyFill="1" applyBorder="1" applyAlignment="1" applyProtection="1">
      <alignment horizontal="center" vertical="center" wrapText="1"/>
    </xf>
    <xf numFmtId="2" fontId="2" fillId="2" borderId="31" xfId="5" applyNumberFormat="1" applyFont="1" applyFill="1" applyBorder="1" applyAlignment="1" applyProtection="1">
      <alignment horizontal="center" vertical="center" wrapText="1"/>
    </xf>
    <xf numFmtId="2" fontId="2" fillId="0" borderId="31" xfId="5" applyNumberFormat="1" applyFont="1" applyBorder="1" applyAlignment="1" applyProtection="1">
      <alignment horizontal="center" vertical="center" wrapText="1"/>
    </xf>
    <xf numFmtId="167" fontId="2" fillId="0" borderId="32" xfId="2" applyNumberFormat="1" applyFont="1" applyBorder="1" applyAlignment="1" applyProtection="1">
      <alignment horizontal="left" vertical="center" wrapText="1"/>
    </xf>
    <xf numFmtId="2" fontId="2" fillId="0" borderId="31" xfId="2" applyNumberFormat="1" applyFont="1" applyBorder="1" applyAlignment="1" applyProtection="1">
      <alignment horizontal="center" vertical="center" wrapText="1"/>
    </xf>
    <xf numFmtId="0" fontId="2" fillId="0" borderId="34" xfId="2" applyFont="1" applyBorder="1" applyAlignment="1" applyProtection="1">
      <alignment horizontal="left" vertical="center" wrapText="1"/>
    </xf>
    <xf numFmtId="0" fontId="2" fillId="0" borderId="35" xfId="2" applyFont="1" applyBorder="1" applyAlignment="1" applyProtection="1">
      <alignment horizontal="left" vertical="center" wrapText="1"/>
    </xf>
    <xf numFmtId="0" fontId="2" fillId="0" borderId="35" xfId="2" applyFont="1" applyBorder="1" applyAlignment="1" applyProtection="1">
      <alignment horizontal="center" vertical="center" wrapText="1"/>
    </xf>
    <xf numFmtId="166" fontId="2" fillId="0" borderId="35" xfId="2" applyNumberFormat="1" applyFont="1" applyBorder="1" applyAlignment="1" applyProtection="1">
      <alignment horizontal="center" vertical="center" wrapText="1"/>
    </xf>
    <xf numFmtId="9" fontId="2" fillId="0" borderId="35" xfId="5" applyFont="1" applyFill="1" applyBorder="1" applyAlignment="1" applyProtection="1">
      <alignment horizontal="center" vertical="center" wrapText="1"/>
    </xf>
    <xf numFmtId="2" fontId="2" fillId="2" borderId="35" xfId="5" applyNumberFormat="1" applyFont="1" applyFill="1" applyBorder="1" applyAlignment="1" applyProtection="1">
      <alignment horizontal="center" vertical="center" wrapText="1"/>
    </xf>
    <xf numFmtId="2" fontId="2" fillId="0" borderId="35" xfId="2" applyNumberFormat="1" applyFont="1" applyBorder="1" applyAlignment="1" applyProtection="1">
      <alignment horizontal="center" vertical="center" wrapText="1"/>
    </xf>
    <xf numFmtId="167" fontId="2" fillId="0" borderId="33" xfId="2" applyNumberFormat="1" applyFont="1" applyBorder="1" applyAlignment="1" applyProtection="1">
      <alignment horizontal="left" vertical="center" wrapText="1"/>
    </xf>
    <xf numFmtId="0" fontId="13" fillId="4" borderId="10" xfId="2" applyFont="1" applyFill="1" applyBorder="1" applyAlignment="1" applyProtection="1">
      <alignment vertical="center"/>
    </xf>
    <xf numFmtId="0" fontId="13" fillId="4" borderId="11" xfId="2" applyFont="1" applyFill="1" applyBorder="1" applyAlignment="1" applyProtection="1">
      <alignment vertical="center"/>
    </xf>
    <xf numFmtId="0" fontId="13" fillId="4" borderId="12" xfId="2" applyFont="1" applyFill="1" applyBorder="1" applyAlignment="1" applyProtection="1">
      <alignment vertical="center"/>
    </xf>
    <xf numFmtId="0" fontId="2" fillId="0" borderId="31" xfId="2" applyFont="1" applyBorder="1" applyAlignment="1" applyProtection="1">
      <alignment horizontal="center" vertical="center" wrapText="1"/>
    </xf>
    <xf numFmtId="9" fontId="2" fillId="0" borderId="31" xfId="5" applyFont="1" applyBorder="1" applyAlignment="1" applyProtection="1">
      <alignment horizontal="center" vertical="center" wrapText="1"/>
    </xf>
    <xf numFmtId="42" fontId="2" fillId="0" borderId="32" xfId="2" applyNumberFormat="1" applyFont="1" applyBorder="1" applyAlignment="1" applyProtection="1">
      <alignment horizontal="left" vertical="center" wrapText="1"/>
    </xf>
    <xf numFmtId="166" fontId="2" fillId="0" borderId="31" xfId="2" applyNumberFormat="1" applyFont="1" applyBorder="1" applyAlignment="1" applyProtection="1">
      <alignment horizontal="center" vertical="center" wrapText="1"/>
    </xf>
    <xf numFmtId="165" fontId="2" fillId="0" borderId="32" xfId="2" applyNumberFormat="1" applyFont="1" applyBorder="1" applyAlignment="1" applyProtection="1">
      <alignment horizontal="left" vertical="center" wrapText="1"/>
    </xf>
    <xf numFmtId="0" fontId="12" fillId="5" borderId="36" xfId="2" applyFont="1" applyFill="1" applyBorder="1" applyAlignment="1" applyProtection="1">
      <alignment horizontal="right" vertical="center"/>
    </xf>
    <xf numFmtId="0" fontId="12" fillId="5" borderId="37" xfId="2" applyFont="1" applyFill="1" applyBorder="1" applyAlignment="1" applyProtection="1">
      <alignment horizontal="right" vertical="center"/>
    </xf>
    <xf numFmtId="169" fontId="12" fillId="5" borderId="33" xfId="2" applyNumberFormat="1" applyFont="1" applyFill="1" applyBorder="1" applyAlignment="1" applyProtection="1">
      <alignment horizontal="left" vertical="center"/>
    </xf>
    <xf numFmtId="0" fontId="14" fillId="4" borderId="17" xfId="2" applyFont="1" applyFill="1" applyBorder="1" applyAlignment="1" applyProtection="1">
      <alignment horizontal="center" vertical="center"/>
    </xf>
    <xf numFmtId="0" fontId="14" fillId="4" borderId="18" xfId="2" applyFont="1" applyFill="1" applyBorder="1" applyAlignment="1" applyProtection="1">
      <alignment horizontal="center" vertical="center"/>
    </xf>
    <xf numFmtId="0" fontId="14" fillId="4" borderId="19" xfId="2" applyFont="1" applyFill="1" applyBorder="1" applyAlignment="1" applyProtection="1">
      <alignment horizontal="center" vertical="center"/>
    </xf>
    <xf numFmtId="0" fontId="15" fillId="4" borderId="38" xfId="2" applyFont="1" applyFill="1" applyBorder="1" applyAlignment="1" applyProtection="1">
      <alignment horizontal="center" vertical="center" wrapText="1"/>
    </xf>
    <xf numFmtId="0" fontId="15" fillId="4" borderId="22" xfId="2" applyFont="1" applyFill="1" applyBorder="1" applyAlignment="1" applyProtection="1">
      <alignment horizontal="center" vertical="center" wrapText="1"/>
    </xf>
    <xf numFmtId="0" fontId="15" fillId="4" borderId="22" xfId="2" applyFont="1" applyFill="1" applyBorder="1" applyAlignment="1" applyProtection="1">
      <alignment horizontal="center" vertical="center" wrapText="1"/>
    </xf>
    <xf numFmtId="0" fontId="15" fillId="4" borderId="39" xfId="2" applyFont="1" applyFill="1" applyBorder="1" applyAlignment="1" applyProtection="1">
      <alignment horizontal="center" vertical="center" wrapText="1"/>
    </xf>
    <xf numFmtId="0" fontId="15" fillId="4" borderId="40" xfId="2" applyFont="1" applyFill="1" applyBorder="1" applyAlignment="1" applyProtection="1">
      <alignment horizontal="center" vertical="center" wrapText="1"/>
    </xf>
    <xf numFmtId="0" fontId="15" fillId="4" borderId="23" xfId="2" applyFont="1" applyFill="1" applyBorder="1" applyAlignment="1" applyProtection="1">
      <alignment horizontal="center" vertical="center" wrapText="1"/>
    </xf>
    <xf numFmtId="0" fontId="2" fillId="2" borderId="30" xfId="2" applyFont="1" applyFill="1" applyBorder="1" applyAlignment="1" applyProtection="1">
      <alignment horizontal="justify" vertical="center" wrapText="1"/>
    </xf>
    <xf numFmtId="0" fontId="2" fillId="2" borderId="31" xfId="2" applyFont="1" applyFill="1" applyBorder="1" applyAlignment="1" applyProtection="1">
      <alignment horizontal="justify" vertical="center" wrapText="1"/>
    </xf>
    <xf numFmtId="0" fontId="2" fillId="2" borderId="31" xfId="2" applyFont="1" applyFill="1" applyBorder="1" applyAlignment="1" applyProtection="1">
      <alignment horizontal="center" vertical="center"/>
    </xf>
    <xf numFmtId="42" fontId="2" fillId="2" borderId="32" xfId="4" applyFont="1" applyFill="1" applyBorder="1" applyAlignment="1" applyProtection="1">
      <alignment horizontal="right" vertical="center"/>
    </xf>
    <xf numFmtId="0" fontId="2" fillId="2" borderId="30" xfId="2" applyFont="1" applyFill="1" applyBorder="1" applyAlignment="1" applyProtection="1">
      <alignment horizontal="left" vertical="center" wrapText="1"/>
    </xf>
    <xf numFmtId="0" fontId="2" fillId="2" borderId="31" xfId="2" applyFont="1" applyFill="1" applyBorder="1" applyAlignment="1" applyProtection="1">
      <alignment horizontal="left" vertical="center" wrapText="1"/>
    </xf>
    <xf numFmtId="169" fontId="12" fillId="5" borderId="41" xfId="2" applyNumberFormat="1" applyFont="1" applyFill="1" applyBorder="1" applyAlignment="1" applyProtection="1">
      <alignment horizontal="left" vertical="center"/>
    </xf>
    <xf numFmtId="0" fontId="16" fillId="4" borderId="42" xfId="2" applyFont="1" applyFill="1" applyBorder="1" applyAlignment="1" applyProtection="1">
      <alignment horizontal="center" vertical="center" wrapText="1"/>
    </xf>
    <xf numFmtId="0" fontId="16" fillId="4" borderId="43" xfId="2" applyFont="1" applyFill="1" applyBorder="1" applyAlignment="1" applyProtection="1">
      <alignment horizontal="center" vertical="center" wrapText="1"/>
    </xf>
    <xf numFmtId="0" fontId="16" fillId="4" borderId="43" xfId="2" applyFont="1" applyFill="1" applyBorder="1" applyAlignment="1" applyProtection="1">
      <alignment horizontal="center" vertical="center" wrapText="1"/>
    </xf>
    <xf numFmtId="0" fontId="16" fillId="4" borderId="44" xfId="2" applyFont="1" applyFill="1" applyBorder="1" applyAlignment="1" applyProtection="1">
      <alignment horizontal="center" vertical="center" wrapText="1"/>
    </xf>
    <xf numFmtId="0" fontId="16" fillId="4" borderId="45" xfId="2" applyFont="1" applyFill="1" applyBorder="1" applyAlignment="1" applyProtection="1">
      <alignment horizontal="center" vertical="center" wrapText="1"/>
    </xf>
    <xf numFmtId="0" fontId="16" fillId="4" borderId="46" xfId="2" applyFont="1" applyFill="1" applyBorder="1" applyAlignment="1" applyProtection="1">
      <alignment horizontal="center" vertical="center" wrapText="1"/>
    </xf>
    <xf numFmtId="0" fontId="3" fillId="2" borderId="47" xfId="2" applyFont="1" applyFill="1" applyBorder="1" applyAlignment="1" applyProtection="1">
      <alignment horizontal="left" vertical="center" wrapText="1"/>
    </xf>
    <xf numFmtId="0" fontId="3" fillId="2" borderId="48" xfId="2" applyFont="1" applyFill="1" applyBorder="1" applyAlignment="1" applyProtection="1">
      <alignment horizontal="left" vertical="center" wrapText="1"/>
    </xf>
    <xf numFmtId="0" fontId="3" fillId="2" borderId="48" xfId="2" applyFont="1" applyFill="1" applyBorder="1" applyAlignment="1" applyProtection="1">
      <alignment horizontal="center" vertical="center"/>
    </xf>
    <xf numFmtId="2" fontId="3" fillId="0" borderId="48" xfId="5" applyNumberFormat="1" applyFont="1" applyBorder="1" applyAlignment="1" applyProtection="1">
      <alignment horizontal="center" vertical="center" wrapText="1"/>
    </xf>
    <xf numFmtId="165" fontId="3" fillId="2" borderId="48" xfId="4" applyNumberFormat="1" applyFont="1" applyFill="1" applyBorder="1" applyAlignment="1" applyProtection="1">
      <alignment horizontal="center" vertical="center"/>
    </xf>
    <xf numFmtId="42" fontId="3" fillId="2" borderId="49" xfId="4" applyFont="1" applyFill="1" applyBorder="1" applyAlignment="1" applyProtection="1">
      <alignment horizontal="right" vertical="center"/>
    </xf>
    <xf numFmtId="42" fontId="12" fillId="5" borderId="33" xfId="2" applyNumberFormat="1" applyFont="1" applyFill="1" applyBorder="1" applyAlignment="1" applyProtection="1">
      <alignment horizontal="left" vertical="center"/>
    </xf>
    <xf numFmtId="0" fontId="9" fillId="4" borderId="10" xfId="2" applyFont="1" applyFill="1" applyBorder="1" applyAlignment="1" applyProtection="1">
      <alignment horizontal="center" vertical="center"/>
    </xf>
    <xf numFmtId="0" fontId="9" fillId="4" borderId="11" xfId="2" applyFont="1" applyFill="1" applyBorder="1" applyAlignment="1" applyProtection="1">
      <alignment horizontal="center" vertical="center"/>
    </xf>
    <xf numFmtId="0" fontId="9" fillId="4" borderId="12" xfId="2" applyFont="1" applyFill="1" applyBorder="1" applyAlignment="1" applyProtection="1">
      <alignment horizontal="center" vertical="center"/>
    </xf>
    <xf numFmtId="0" fontId="12" fillId="6" borderId="10" xfId="2" applyFont="1" applyFill="1" applyBorder="1" applyAlignment="1" applyProtection="1">
      <alignment horizontal="right" vertical="center"/>
    </xf>
    <xf numFmtId="0" fontId="12" fillId="6" borderId="11" xfId="2" applyFont="1" applyFill="1" applyBorder="1" applyAlignment="1" applyProtection="1">
      <alignment horizontal="right" vertical="center"/>
    </xf>
    <xf numFmtId="169" fontId="12" fillId="6" borderId="41" xfId="2" applyNumberFormat="1" applyFont="1" applyFill="1" applyBorder="1" applyAlignment="1" applyProtection="1">
      <alignment horizontal="left" vertical="center"/>
    </xf>
    <xf numFmtId="0" fontId="12" fillId="5" borderId="10" xfId="2" applyFont="1" applyFill="1" applyBorder="1" applyAlignment="1" applyProtection="1">
      <alignment horizontal="right" vertical="center"/>
    </xf>
    <xf numFmtId="0" fontId="12" fillId="5" borderId="11" xfId="2" applyFont="1" applyFill="1" applyBorder="1" applyAlignment="1" applyProtection="1">
      <alignment horizontal="right" vertical="center"/>
    </xf>
    <xf numFmtId="0" fontId="2" fillId="2" borderId="0" xfId="0" applyFont="1" applyFill="1" applyAlignment="1" applyProtection="1">
      <alignment horizontal="left"/>
    </xf>
    <xf numFmtId="0" fontId="2" fillId="2" borderId="0" xfId="2" applyFont="1" applyFill="1" applyAlignment="1" applyProtection="1">
      <alignment horizontal="left" vertical="center"/>
    </xf>
    <xf numFmtId="0" fontId="2" fillId="0" borderId="0" xfId="3" applyFont="1" applyAlignment="1" applyProtection="1">
      <alignment horizontal="left" vertical="center" wrapText="1"/>
    </xf>
    <xf numFmtId="0" fontId="17" fillId="0" borderId="0" xfId="2" applyFont="1" applyAlignment="1" applyProtection="1">
      <alignment vertical="center"/>
    </xf>
    <xf numFmtId="0" fontId="2" fillId="0" borderId="0" xfId="3" applyFont="1" applyAlignment="1" applyProtection="1">
      <alignment horizontal="left" vertical="center"/>
    </xf>
    <xf numFmtId="0" fontId="18" fillId="0" borderId="0" xfId="2" applyFont="1" applyAlignment="1" applyProtection="1">
      <alignment vertical="center"/>
    </xf>
    <xf numFmtId="0" fontId="2" fillId="2" borderId="0" xfId="2" applyFont="1" applyFill="1" applyAlignment="1" applyProtection="1">
      <alignment horizontal="left" vertical="center" wrapText="1"/>
    </xf>
  </cellXfs>
  <cellStyles count="7">
    <cellStyle name="Moneda" xfId="1" builtinId="4"/>
    <cellStyle name="Moneda [0] 3" xfId="4" xr:uid="{7742F493-463D-48BD-8A93-9E1D30DCB58B}"/>
    <cellStyle name="Moneda 6" xfId="6" xr:uid="{44BE6CC7-9FC9-4816-9B92-867B7BD29162}"/>
    <cellStyle name="Normal" xfId="0" builtinId="0"/>
    <cellStyle name="Normal 10 2" xfId="3" xr:uid="{750358E9-E843-4B3B-B2ED-ECBC802FBEE4}"/>
    <cellStyle name="Normal 12" xfId="2" xr:uid="{4A823FAE-152F-4437-B534-E7E2E0C7DE74}"/>
    <cellStyle name="Porcentaje 7" xfId="5" xr:uid="{2C96D6B1-6B53-437C-8764-7A73E04EE94B}"/>
  </cellStyles>
  <dxfs count="1">
    <dxf>
      <fill>
        <patternFill>
          <bgColor rgb="FFFFFFC9"/>
        </patternFill>
      </fill>
    </dxf>
  </dxfs>
  <tableStyles count="0" defaultTableStyle="TableStyleMedium2" defaultPivotStyle="PivotStyleLight16"/>
  <colors>
    <mruColors>
      <color rgb="FFFFFFC9"/>
      <color rgb="FFFF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806236</xdr:colOff>
      <xdr:row>1</xdr:row>
      <xdr:rowOff>64214</xdr:rowOff>
    </xdr:from>
    <xdr:to>
      <xdr:col>2</xdr:col>
      <xdr:colOff>1133608</xdr:colOff>
      <xdr:row>5</xdr:row>
      <xdr:rowOff>101830</xdr:rowOff>
    </xdr:to>
    <xdr:pic>
      <xdr:nvPicPr>
        <xdr:cNvPr id="3" name="Imagen 2">
          <a:extLst>
            <a:ext uri="{FF2B5EF4-FFF2-40B4-BE49-F238E27FC236}">
              <a16:creationId xmlns:a16="http://schemas.microsoft.com/office/drawing/2014/main" id="{B7DDB084-6503-4DDD-BCC7-0AB0BC32241A}"/>
            </a:ext>
          </a:extLst>
        </xdr:cNvPr>
        <xdr:cNvPicPr>
          <a:picLocks noChangeAspect="1"/>
        </xdr:cNvPicPr>
      </xdr:nvPicPr>
      <xdr:blipFill>
        <a:blip xmlns:r="http://schemas.openxmlformats.org/officeDocument/2006/relationships" r:embed="rId1"/>
        <a:stretch>
          <a:fillRect/>
        </a:stretch>
      </xdr:blipFill>
      <xdr:spPr>
        <a:xfrm>
          <a:off x="927528" y="228315"/>
          <a:ext cx="2054001" cy="7796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806236</xdr:colOff>
      <xdr:row>1</xdr:row>
      <xdr:rowOff>64214</xdr:rowOff>
    </xdr:from>
    <xdr:to>
      <xdr:col>2</xdr:col>
      <xdr:colOff>1133608</xdr:colOff>
      <xdr:row>5</xdr:row>
      <xdr:rowOff>101830</xdr:rowOff>
    </xdr:to>
    <xdr:pic>
      <xdr:nvPicPr>
        <xdr:cNvPr id="2" name="Imagen 1">
          <a:extLst>
            <a:ext uri="{FF2B5EF4-FFF2-40B4-BE49-F238E27FC236}">
              <a16:creationId xmlns:a16="http://schemas.microsoft.com/office/drawing/2014/main" id="{31918ACE-B7C9-403B-8616-E0E8161A2BCF}"/>
            </a:ext>
          </a:extLst>
        </xdr:cNvPr>
        <xdr:cNvPicPr>
          <a:picLocks noChangeAspect="1"/>
        </xdr:cNvPicPr>
      </xdr:nvPicPr>
      <xdr:blipFill>
        <a:blip xmlns:r="http://schemas.openxmlformats.org/officeDocument/2006/relationships" r:embed="rId1"/>
        <a:stretch>
          <a:fillRect/>
        </a:stretch>
      </xdr:blipFill>
      <xdr:spPr>
        <a:xfrm>
          <a:off x="926886" y="229314"/>
          <a:ext cx="2054572" cy="77421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antb\Documents\ICCU%202025\Licitaciones\CM-XXX-2025%20interventoria%20subachoque%20paso%20el%20rejo\Formulario%201%20-%20Formulario%20de%20Presupuesto%20Oficial%20-%20ICCU-LP-XXX-2025%20LAPEN&#771;A%20act%20rv1.xlsx" TargetMode="External"/><Relationship Id="rId1" Type="http://schemas.openxmlformats.org/officeDocument/2006/relationships/externalLinkPath" Target="Formulario%201%20-%20Formulario%20de%20Presupuesto%20Oficial%20-%20ICCU-LP-XXX-2025%20LAPEN&#771;A%20act%20rv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ESUPUESTO OFICIAL(Proponente)"/>
      <sheetName val="Interv Proyecto"/>
      <sheetName val="PMT"/>
      <sheetName val="PAGA"/>
      <sheetName val="1.1_D2025"/>
      <sheetName val="1.2_D2025"/>
      <sheetName val="1.3_D2025"/>
      <sheetName val="2.1_D2025"/>
      <sheetName val="3.1_D2025"/>
      <sheetName val="3.2_D2025"/>
      <sheetName val="3.3_D2025"/>
      <sheetName val="3.4_D2025"/>
      <sheetName val="3.5_D2025"/>
      <sheetName val="3.6_D2025"/>
      <sheetName val="3.7_D2025"/>
      <sheetName val="4.1_D2025"/>
      <sheetName val="4.2(2025)"/>
      <sheetName val="4.2_D2025"/>
      <sheetName val="4.3(2025)"/>
      <sheetName val="4.3_D2025"/>
      <sheetName val="4.4_D2025"/>
      <sheetName val="4.5(2025)"/>
      <sheetName val="4.5_D2025"/>
      <sheetName val="4.6(2025)"/>
      <sheetName val="4.6_D2025"/>
      <sheetName val="4.7_D2025"/>
      <sheetName val="4.8_D2025"/>
      <sheetName val="4.9_D2025"/>
      <sheetName val="4.10_D2025"/>
      <sheetName val="4.11_D2025"/>
      <sheetName val="4.12_D2025"/>
      <sheetName val="4.13_D2025"/>
      <sheetName val="4.14_D2025"/>
      <sheetName val="4.15_D2025"/>
      <sheetName val="5.1_D2025"/>
      <sheetName val="5.2_D2025"/>
      <sheetName val="5.3_D2025"/>
      <sheetName val="5.4_D2025"/>
      <sheetName val="5.5_D2025"/>
      <sheetName val="5.6_D2025"/>
      <sheetName val="5.7_D2025"/>
      <sheetName val="5.8_D2025"/>
      <sheetName val="6.1_D20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 val="AIU"/>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PES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 val="DEST. MEDIOS"/>
      <sheetName val="COMBUASF"/>
      <sheetName val="BALCRUDO"/>
      <sheetName val="PRECIOS"/>
      <sheetName val="CARGASPROC."/>
      <sheetName val="G L P  FINAL"/>
      <sheetName val="Resumen"/>
      <sheetName val="API - 21827"/>
      <sheetName val="46W9"/>
      <sheetName val="Presentacion"/>
      <sheetName val="Main"/>
      <sheetName val="CorpTax"/>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B0349-7455-4373-B68B-8318104DAFCA}">
  <sheetPr>
    <pageSetUpPr fitToPage="1"/>
  </sheetPr>
  <dimension ref="A1:O67"/>
  <sheetViews>
    <sheetView showGridLines="0" view="pageBreakPreview" topLeftCell="A40" zoomScale="69" zoomScaleNormal="40" zoomScaleSheetLayoutView="100" zoomScalePageLayoutView="70" workbookViewId="0">
      <selection activeCell="H11" sqref="H11"/>
    </sheetView>
  </sheetViews>
  <sheetFormatPr baseColWidth="10" defaultColWidth="11.453125" defaultRowHeight="12.5" x14ac:dyDescent="0.25"/>
  <cols>
    <col min="1" max="1" width="1.7265625" style="1" customWidth="1"/>
    <col min="2" max="2" width="24.7265625" style="1" customWidth="1"/>
    <col min="3" max="3" width="26.7265625" style="1" customWidth="1"/>
    <col min="4" max="4" width="17.7265625" style="1" customWidth="1"/>
    <col min="5" max="5" width="10.7265625" style="1" customWidth="1"/>
    <col min="6" max="6" width="13.7265625" style="1" customWidth="1"/>
    <col min="7" max="7" width="14.7265625" style="1" customWidth="1"/>
    <col min="8" max="8" width="12.453125" style="1" customWidth="1"/>
    <col min="9" max="9" width="11.7265625" style="1" customWidth="1"/>
    <col min="10" max="10" width="22.7265625" style="1" customWidth="1"/>
    <col min="11" max="11" width="2.54296875" style="2" customWidth="1"/>
    <col min="12" max="12" width="24.54296875" style="1" customWidth="1"/>
    <col min="13" max="13" width="19.54296875" style="1" bestFit="1" customWidth="1"/>
    <col min="14" max="14" width="14.81640625" style="1" customWidth="1"/>
    <col min="15" max="16384" width="11.453125" style="1"/>
  </cols>
  <sheetData>
    <row r="1" spans="1:11" ht="13" thickBot="1" x14ac:dyDescent="0.3"/>
    <row r="2" spans="1:11" ht="14.5" customHeight="1" x14ac:dyDescent="0.25">
      <c r="B2" s="3"/>
      <c r="C2" s="4"/>
      <c r="D2" s="5" t="s">
        <v>0</v>
      </c>
      <c r="E2" s="5"/>
      <c r="F2" s="5"/>
      <c r="G2" s="5"/>
      <c r="H2" s="5"/>
      <c r="I2" s="5"/>
      <c r="J2" s="5"/>
    </row>
    <row r="3" spans="1:11" s="10" customFormat="1" ht="14.5" customHeight="1" x14ac:dyDescent="0.35">
      <c r="A3" s="6"/>
      <c r="B3" s="7"/>
      <c r="C3" s="8"/>
      <c r="D3" s="9"/>
      <c r="E3" s="9"/>
      <c r="F3" s="9"/>
      <c r="G3" s="9"/>
      <c r="H3" s="9"/>
      <c r="I3" s="9"/>
      <c r="J3" s="9"/>
      <c r="K3" s="6"/>
    </row>
    <row r="4" spans="1:11" s="10" customFormat="1" ht="14.5" customHeight="1" x14ac:dyDescent="0.35">
      <c r="A4" s="6"/>
      <c r="B4" s="7"/>
      <c r="C4" s="8"/>
      <c r="D4" s="9"/>
      <c r="E4" s="9"/>
      <c r="F4" s="9"/>
      <c r="G4" s="9"/>
      <c r="H4" s="9"/>
      <c r="I4" s="9"/>
      <c r="J4" s="9"/>
      <c r="K4" s="6"/>
    </row>
    <row r="5" spans="1:11" s="10" customFormat="1" ht="14.5" customHeight="1" x14ac:dyDescent="0.35">
      <c r="A5" s="6"/>
      <c r="B5" s="7"/>
      <c r="C5" s="8"/>
      <c r="D5" s="9"/>
      <c r="E5" s="9"/>
      <c r="F5" s="9"/>
      <c r="G5" s="9"/>
      <c r="H5" s="9"/>
      <c r="I5" s="9"/>
      <c r="J5" s="9"/>
      <c r="K5" s="6"/>
    </row>
    <row r="6" spans="1:11" s="10" customFormat="1" ht="15" customHeight="1" thickBot="1" x14ac:dyDescent="0.4">
      <c r="A6" s="6"/>
      <c r="B6" s="11"/>
      <c r="C6" s="12"/>
      <c r="D6" s="13"/>
      <c r="E6" s="13"/>
      <c r="F6" s="13"/>
      <c r="G6" s="13"/>
      <c r="H6" s="13"/>
      <c r="I6" s="13"/>
      <c r="J6" s="13"/>
      <c r="K6" s="6"/>
    </row>
    <row r="7" spans="1:11" s="2" customFormat="1" ht="4.4000000000000004" customHeight="1" thickBot="1" x14ac:dyDescent="0.3">
      <c r="B7" s="14"/>
      <c r="J7" s="15"/>
    </row>
    <row r="8" spans="1:11" s="2" customFormat="1" ht="75" customHeight="1" thickBot="1" x14ac:dyDescent="0.3">
      <c r="B8" s="16" t="s">
        <v>1</v>
      </c>
      <c r="C8" s="17"/>
      <c r="D8" s="17"/>
      <c r="E8" s="17"/>
      <c r="F8" s="17"/>
      <c r="G8" s="17"/>
      <c r="H8" s="17"/>
      <c r="I8" s="17"/>
      <c r="J8" s="18"/>
    </row>
    <row r="9" spans="1:11" s="2" customFormat="1" ht="44.5" customHeight="1" x14ac:dyDescent="0.3">
      <c r="B9" s="19"/>
      <c r="C9" s="20"/>
      <c r="D9" s="20"/>
      <c r="E9" s="20"/>
      <c r="F9" s="21"/>
      <c r="G9" s="21"/>
      <c r="H9" s="22"/>
      <c r="J9" s="23" t="s">
        <v>2</v>
      </c>
    </row>
    <row r="10" spans="1:11" s="2" customFormat="1" ht="20.149999999999999" customHeight="1" x14ac:dyDescent="0.3">
      <c r="B10" s="24" t="s">
        <v>3</v>
      </c>
      <c r="C10" s="25" t="s">
        <v>4</v>
      </c>
      <c r="D10" s="25"/>
      <c r="E10" s="25"/>
      <c r="F10" s="21" t="s">
        <v>5</v>
      </c>
      <c r="G10" s="21"/>
      <c r="H10" s="26">
        <v>1</v>
      </c>
      <c r="J10" s="27">
        <v>6</v>
      </c>
    </row>
    <row r="11" spans="1:11" s="2" customFormat="1" ht="8.15" customHeight="1" thickBot="1" x14ac:dyDescent="0.3">
      <c r="B11" s="28"/>
      <c r="C11" s="29"/>
      <c r="D11" s="29"/>
      <c r="E11" s="29"/>
      <c r="F11" s="29"/>
      <c r="G11" s="29"/>
      <c r="H11" s="29"/>
      <c r="I11" s="29"/>
      <c r="J11" s="30"/>
    </row>
    <row r="12" spans="1:11" s="2" customFormat="1" ht="6.75" customHeight="1" thickBot="1" x14ac:dyDescent="0.3">
      <c r="B12" s="31"/>
      <c r="C12" s="31"/>
      <c r="D12" s="31"/>
      <c r="E12" s="31"/>
      <c r="F12" s="32"/>
      <c r="G12" s="32"/>
      <c r="J12" s="33"/>
    </row>
    <row r="13" spans="1:11" s="34" customFormat="1" ht="20.5" customHeight="1" x14ac:dyDescent="0.35">
      <c r="B13" s="35" t="s">
        <v>6</v>
      </c>
      <c r="C13" s="36"/>
      <c r="D13" s="36"/>
      <c r="E13" s="36"/>
      <c r="F13" s="36"/>
      <c r="G13" s="36"/>
      <c r="H13" s="36"/>
      <c r="I13" s="36"/>
      <c r="J13" s="37"/>
    </row>
    <row r="14" spans="1:11" s="2" customFormat="1" ht="25.5" customHeight="1" x14ac:dyDescent="0.25">
      <c r="B14" s="38" t="s">
        <v>7</v>
      </c>
      <c r="C14" s="39"/>
      <c r="D14" s="40" t="s">
        <v>8</v>
      </c>
      <c r="E14" s="40" t="s">
        <v>9</v>
      </c>
      <c r="F14" s="40" t="s">
        <v>10</v>
      </c>
      <c r="G14" s="40" t="s">
        <v>11</v>
      </c>
      <c r="H14" s="40" t="s">
        <v>12</v>
      </c>
      <c r="I14" s="40" t="s">
        <v>13</v>
      </c>
      <c r="J14" s="41" t="s">
        <v>14</v>
      </c>
    </row>
    <row r="15" spans="1:11" s="2" customFormat="1" ht="12.75" customHeight="1" x14ac:dyDescent="0.25">
      <c r="B15" s="42"/>
      <c r="C15" s="43"/>
      <c r="D15" s="44"/>
      <c r="E15" s="44"/>
      <c r="F15" s="44"/>
      <c r="G15" s="44"/>
      <c r="H15" s="44"/>
      <c r="I15" s="44"/>
      <c r="J15" s="45"/>
    </row>
    <row r="16" spans="1:11" s="2" customFormat="1" ht="21" customHeight="1" x14ac:dyDescent="0.25">
      <c r="B16" s="46" t="s">
        <v>15</v>
      </c>
      <c r="C16" s="47"/>
      <c r="D16" s="47"/>
      <c r="E16" s="47"/>
      <c r="F16" s="47"/>
      <c r="G16" s="47"/>
      <c r="H16" s="47"/>
      <c r="I16" s="47"/>
      <c r="J16" s="48"/>
    </row>
    <row r="17" spans="2:14" s="2" customFormat="1" x14ac:dyDescent="0.25">
      <c r="B17" s="49" t="s">
        <v>16</v>
      </c>
      <c r="C17" s="50"/>
      <c r="D17" s="51">
        <v>10400000</v>
      </c>
      <c r="E17" s="52" t="s">
        <v>17</v>
      </c>
      <c r="F17" s="53">
        <v>1</v>
      </c>
      <c r="G17" s="54">
        <v>0.4</v>
      </c>
      <c r="H17" s="55">
        <f t="shared" ref="H17:H27" si="0">+IF(F17&lt;&gt;0,Duracion,"")</f>
        <v>6</v>
      </c>
      <c r="I17" s="56">
        <v>2.35</v>
      </c>
      <c r="J17" s="57">
        <f>+IF(F17&lt;&gt;0,IF(I17&lt;&gt;0,(ROUNDUP(D17*F17*G17*H17*(I17),0)),(ROUNDUP(D17*F17*G17*H17,0))),0)</f>
        <v>58656000</v>
      </c>
      <c r="L17" s="58"/>
      <c r="M17" s="59"/>
      <c r="N17" s="59"/>
    </row>
    <row r="18" spans="2:14" s="2" customFormat="1" x14ac:dyDescent="0.25">
      <c r="B18" s="49" t="s">
        <v>18</v>
      </c>
      <c r="C18" s="50"/>
      <c r="D18" s="51">
        <v>7880000</v>
      </c>
      <c r="E18" s="52" t="s">
        <v>17</v>
      </c>
      <c r="F18" s="53">
        <v>1</v>
      </c>
      <c r="G18" s="54">
        <v>0.3</v>
      </c>
      <c r="H18" s="55">
        <v>4</v>
      </c>
      <c r="I18" s="60">
        <v>2.35</v>
      </c>
      <c r="J18" s="57">
        <f t="shared" ref="J18:J27" si="1">+IF(F18&lt;&gt;0,IF(I18&lt;&gt;0,(ROUNDUP(D18*F18*G18*H18*(I18),0)),(ROUNDUP(D18*F18*G18*H18,0))),0)</f>
        <v>22221600</v>
      </c>
      <c r="L18" s="61"/>
      <c r="M18" s="59"/>
      <c r="N18" s="59"/>
    </row>
    <row r="19" spans="2:14" s="2" customFormat="1" ht="14.5" customHeight="1" thickBot="1" x14ac:dyDescent="0.3">
      <c r="B19" s="49" t="s">
        <v>19</v>
      </c>
      <c r="C19" s="50"/>
      <c r="D19" s="51">
        <v>7880000</v>
      </c>
      <c r="E19" s="52" t="s">
        <v>17</v>
      </c>
      <c r="F19" s="53">
        <v>1</v>
      </c>
      <c r="G19" s="54">
        <v>0.3</v>
      </c>
      <c r="H19" s="55">
        <v>4</v>
      </c>
      <c r="I19" s="60">
        <v>2.35</v>
      </c>
      <c r="J19" s="57">
        <f t="shared" si="1"/>
        <v>22221600</v>
      </c>
      <c r="L19" s="62"/>
      <c r="M19" s="59"/>
      <c r="N19" s="59"/>
    </row>
    <row r="20" spans="2:14" s="2" customFormat="1" x14ac:dyDescent="0.25">
      <c r="B20" s="49" t="s">
        <v>20</v>
      </c>
      <c r="C20" s="50"/>
      <c r="D20" s="51">
        <f>+D18</f>
        <v>7880000</v>
      </c>
      <c r="E20" s="52" t="s">
        <v>17</v>
      </c>
      <c r="F20" s="53">
        <v>1</v>
      </c>
      <c r="G20" s="54">
        <f>+G18</f>
        <v>0.3</v>
      </c>
      <c r="H20" s="55">
        <v>4</v>
      </c>
      <c r="I20" s="60">
        <v>2.35</v>
      </c>
      <c r="J20" s="57">
        <f t="shared" si="1"/>
        <v>22221600</v>
      </c>
      <c r="M20" s="59"/>
      <c r="N20" s="59"/>
    </row>
    <row r="21" spans="2:14" s="2" customFormat="1" x14ac:dyDescent="0.25">
      <c r="B21" s="49" t="s">
        <v>21</v>
      </c>
      <c r="C21" s="50"/>
      <c r="D21" s="51">
        <f>+D18</f>
        <v>7880000</v>
      </c>
      <c r="E21" s="52" t="s">
        <v>17</v>
      </c>
      <c r="F21" s="53">
        <v>1</v>
      </c>
      <c r="G21" s="54">
        <f>+G18</f>
        <v>0.3</v>
      </c>
      <c r="H21" s="55">
        <v>4</v>
      </c>
      <c r="I21" s="60">
        <v>2.35</v>
      </c>
      <c r="J21" s="57">
        <f t="shared" si="1"/>
        <v>22221600</v>
      </c>
      <c r="M21" s="59"/>
      <c r="N21" s="59"/>
    </row>
    <row r="22" spans="2:14" s="2" customFormat="1" x14ac:dyDescent="0.25">
      <c r="B22" s="49" t="s">
        <v>22</v>
      </c>
      <c r="C22" s="50"/>
      <c r="D22" s="51">
        <f>+D18</f>
        <v>7880000</v>
      </c>
      <c r="E22" s="52" t="s">
        <v>17</v>
      </c>
      <c r="F22" s="53">
        <v>1</v>
      </c>
      <c r="G22" s="54">
        <v>0.3</v>
      </c>
      <c r="H22" s="55">
        <v>6</v>
      </c>
      <c r="I22" s="60">
        <v>2.35</v>
      </c>
      <c r="J22" s="57">
        <f t="shared" si="1"/>
        <v>33332400</v>
      </c>
      <c r="L22" s="61"/>
      <c r="M22" s="59"/>
      <c r="N22" s="59"/>
    </row>
    <row r="23" spans="2:14" s="2" customFormat="1" hidden="1" x14ac:dyDescent="0.25">
      <c r="B23" s="49" t="s">
        <v>23</v>
      </c>
      <c r="C23" s="50"/>
      <c r="D23" s="51">
        <v>4800000</v>
      </c>
      <c r="E23" s="52" t="s">
        <v>17</v>
      </c>
      <c r="F23" s="53">
        <v>0</v>
      </c>
      <c r="G23" s="54">
        <v>0.1</v>
      </c>
      <c r="H23" s="55" t="str">
        <f t="shared" si="0"/>
        <v/>
      </c>
      <c r="I23" s="60">
        <v>2.35</v>
      </c>
      <c r="J23" s="57">
        <f t="shared" si="1"/>
        <v>0</v>
      </c>
      <c r="L23" s="61"/>
      <c r="M23" s="59"/>
      <c r="N23" s="59"/>
    </row>
    <row r="24" spans="2:14" s="2" customFormat="1" x14ac:dyDescent="0.25">
      <c r="B24" s="49" t="s">
        <v>24</v>
      </c>
      <c r="C24" s="50"/>
      <c r="D24" s="51">
        <v>6405000</v>
      </c>
      <c r="E24" s="52" t="s">
        <v>17</v>
      </c>
      <c r="F24" s="53">
        <v>1</v>
      </c>
      <c r="G24" s="54">
        <v>0.3</v>
      </c>
      <c r="H24" s="55">
        <f t="shared" si="0"/>
        <v>6</v>
      </c>
      <c r="I24" s="60">
        <v>2.35</v>
      </c>
      <c r="J24" s="57">
        <f t="shared" si="1"/>
        <v>27093150</v>
      </c>
      <c r="L24" s="61"/>
      <c r="M24" s="59"/>
      <c r="N24" s="59"/>
    </row>
    <row r="25" spans="2:14" s="2" customFormat="1" x14ac:dyDescent="0.25">
      <c r="B25" s="49" t="s">
        <v>25</v>
      </c>
      <c r="C25" s="50"/>
      <c r="D25" s="51">
        <f>+D24</f>
        <v>6405000</v>
      </c>
      <c r="E25" s="52" t="s">
        <v>17</v>
      </c>
      <c r="F25" s="53">
        <v>1</v>
      </c>
      <c r="G25" s="54">
        <v>0.35</v>
      </c>
      <c r="H25" s="55">
        <f t="shared" si="0"/>
        <v>6</v>
      </c>
      <c r="I25" s="60">
        <v>2.35</v>
      </c>
      <c r="J25" s="57">
        <f t="shared" si="1"/>
        <v>31608675</v>
      </c>
      <c r="L25" s="61"/>
      <c r="M25" s="59"/>
      <c r="N25" s="59"/>
    </row>
    <row r="26" spans="2:14" s="2" customFormat="1" x14ac:dyDescent="0.25">
      <c r="B26" s="49" t="s">
        <v>23</v>
      </c>
      <c r="C26" s="50"/>
      <c r="D26" s="64">
        <v>4800000</v>
      </c>
      <c r="E26" s="52" t="s">
        <v>17</v>
      </c>
      <c r="F26" s="53">
        <v>1</v>
      </c>
      <c r="G26" s="54">
        <v>0.2</v>
      </c>
      <c r="H26" s="55">
        <v>4</v>
      </c>
      <c r="I26" s="60">
        <v>2.35</v>
      </c>
      <c r="J26" s="57">
        <f t="shared" si="1"/>
        <v>9024000</v>
      </c>
      <c r="L26" s="61"/>
      <c r="M26" s="59"/>
      <c r="N26" s="59"/>
    </row>
    <row r="27" spans="2:14" s="2" customFormat="1" ht="13" thickBot="1" x14ac:dyDescent="0.3">
      <c r="B27" s="66" t="s">
        <v>26</v>
      </c>
      <c r="C27" s="67"/>
      <c r="D27" s="68">
        <v>6405000</v>
      </c>
      <c r="E27" s="69" t="s">
        <v>17</v>
      </c>
      <c r="F27" s="70">
        <v>1</v>
      </c>
      <c r="G27" s="71">
        <v>1</v>
      </c>
      <c r="H27" s="72">
        <f t="shared" si="0"/>
        <v>6</v>
      </c>
      <c r="I27" s="73">
        <v>2.35</v>
      </c>
      <c r="J27" s="74">
        <f t="shared" si="1"/>
        <v>90310500</v>
      </c>
      <c r="L27" s="61"/>
      <c r="M27" s="59"/>
      <c r="N27" s="59"/>
    </row>
    <row r="28" spans="2:14" s="2" customFormat="1" ht="6" customHeight="1" thickBot="1" x14ac:dyDescent="0.3"/>
    <row r="29" spans="2:14" s="2" customFormat="1" ht="20.149999999999999" customHeight="1" thickBot="1" x14ac:dyDescent="0.3">
      <c r="B29" s="75" t="s">
        <v>27</v>
      </c>
      <c r="C29" s="76"/>
      <c r="D29" s="76"/>
      <c r="E29" s="76"/>
      <c r="F29" s="76"/>
      <c r="G29" s="76"/>
      <c r="H29" s="76"/>
      <c r="I29" s="76"/>
      <c r="J29" s="77"/>
    </row>
    <row r="30" spans="2:14" s="2" customFormat="1" ht="13.4" hidden="1" customHeight="1" x14ac:dyDescent="0.25">
      <c r="B30" s="49" t="s">
        <v>28</v>
      </c>
      <c r="C30" s="50"/>
      <c r="D30" s="63">
        <v>3800000</v>
      </c>
      <c r="E30" s="78" t="s">
        <v>17</v>
      </c>
      <c r="F30" s="53">
        <v>0</v>
      </c>
      <c r="G30" s="79">
        <f>+G27</f>
        <v>1</v>
      </c>
      <c r="H30" s="60">
        <v>6</v>
      </c>
      <c r="I30" s="60">
        <f>+I27</f>
        <v>2.35</v>
      </c>
      <c r="J30" s="80">
        <f>+IF(F30&lt;&gt;0,IF(I30&lt;&gt;0,(ROUNDUP(D30*F30*G30*H30*(I30),0)),(ROUNDUP(D30*F30*G30*H30,0))),0)</f>
        <v>0</v>
      </c>
      <c r="L30" s="61"/>
      <c r="M30" s="59"/>
      <c r="N30" s="59"/>
    </row>
    <row r="31" spans="2:14" s="2" customFormat="1" ht="13.4" customHeight="1" x14ac:dyDescent="0.25">
      <c r="B31" s="49" t="s">
        <v>29</v>
      </c>
      <c r="C31" s="50"/>
      <c r="D31" s="63">
        <v>3675000</v>
      </c>
      <c r="E31" s="78" t="s">
        <v>17</v>
      </c>
      <c r="F31" s="65">
        <v>1</v>
      </c>
      <c r="G31" s="79">
        <v>1</v>
      </c>
      <c r="H31" s="55">
        <f t="shared" ref="H31:H37" si="2">+IF(F31&lt;&gt;0,Duracion,"")</f>
        <v>6</v>
      </c>
      <c r="I31" s="60">
        <f>+I30</f>
        <v>2.35</v>
      </c>
      <c r="J31" s="80">
        <f t="shared" ref="J31:J37" si="3">+IF(F31&lt;&gt;0,IF(I31&lt;&gt;0,(ROUNDUP(D31*F31*G31*H31*(I31),0)),(ROUNDUP(D31*F31*G31*H31,0))),0)</f>
        <v>51817500</v>
      </c>
      <c r="L31" s="61"/>
      <c r="M31" s="59"/>
      <c r="N31" s="59"/>
    </row>
    <row r="32" spans="2:14" s="2" customFormat="1" x14ac:dyDescent="0.25">
      <c r="B32" s="49" t="s">
        <v>30</v>
      </c>
      <c r="C32" s="50"/>
      <c r="D32" s="63">
        <v>3465000</v>
      </c>
      <c r="E32" s="78" t="s">
        <v>17</v>
      </c>
      <c r="F32" s="65">
        <v>1</v>
      </c>
      <c r="G32" s="79">
        <v>0.35</v>
      </c>
      <c r="H32" s="55">
        <f t="shared" si="2"/>
        <v>6</v>
      </c>
      <c r="I32" s="60">
        <f>+I31</f>
        <v>2.35</v>
      </c>
      <c r="J32" s="80">
        <f t="shared" si="3"/>
        <v>17099775</v>
      </c>
      <c r="L32" s="61"/>
      <c r="M32" s="59"/>
      <c r="N32" s="59"/>
    </row>
    <row r="33" spans="2:14" s="2" customFormat="1" x14ac:dyDescent="0.25">
      <c r="B33" s="49" t="s">
        <v>31</v>
      </c>
      <c r="C33" s="50"/>
      <c r="D33" s="63">
        <v>2200000</v>
      </c>
      <c r="E33" s="78" t="s">
        <v>17</v>
      </c>
      <c r="F33" s="65">
        <v>1</v>
      </c>
      <c r="G33" s="79">
        <f>+G32</f>
        <v>0.35</v>
      </c>
      <c r="H33" s="55">
        <f t="shared" si="2"/>
        <v>6</v>
      </c>
      <c r="I33" s="60">
        <f>+I32</f>
        <v>2.35</v>
      </c>
      <c r="J33" s="80">
        <f t="shared" si="3"/>
        <v>10857000</v>
      </c>
      <c r="L33" s="61"/>
      <c r="M33" s="59"/>
      <c r="N33" s="59"/>
    </row>
    <row r="34" spans="2:14" s="2" customFormat="1" ht="12.75" hidden="1" customHeight="1" x14ac:dyDescent="0.25">
      <c r="B34" s="49" t="s">
        <v>32</v>
      </c>
      <c r="C34" s="50"/>
      <c r="D34" s="63">
        <v>1426506.9000000001</v>
      </c>
      <c r="E34" s="78" t="s">
        <v>17</v>
      </c>
      <c r="F34" s="65"/>
      <c r="G34" s="79"/>
      <c r="H34" s="60" t="str">
        <f t="shared" si="2"/>
        <v/>
      </c>
      <c r="I34" s="60">
        <f t="shared" ref="I34:I37" si="4">+I33</f>
        <v>2.35</v>
      </c>
      <c r="J34" s="81">
        <f t="shared" si="3"/>
        <v>0</v>
      </c>
      <c r="L34" s="61"/>
      <c r="M34" s="59"/>
      <c r="N34" s="59"/>
    </row>
    <row r="35" spans="2:14" s="2" customFormat="1" ht="12.75" hidden="1" customHeight="1" x14ac:dyDescent="0.25">
      <c r="B35" s="49" t="s">
        <v>33</v>
      </c>
      <c r="C35" s="50"/>
      <c r="D35" s="63">
        <v>2067166.3320000002</v>
      </c>
      <c r="E35" s="78" t="s">
        <v>17</v>
      </c>
      <c r="F35" s="65"/>
      <c r="G35" s="79"/>
      <c r="H35" s="60" t="str">
        <f t="shared" si="2"/>
        <v/>
      </c>
      <c r="I35" s="60">
        <f t="shared" si="4"/>
        <v>2.35</v>
      </c>
      <c r="J35" s="81">
        <f t="shared" si="3"/>
        <v>0</v>
      </c>
      <c r="L35" s="61"/>
      <c r="M35" s="59"/>
      <c r="N35" s="59"/>
    </row>
    <row r="36" spans="2:14" s="2" customFormat="1" ht="12.75" hidden="1" customHeight="1" x14ac:dyDescent="0.25">
      <c r="B36" s="49" t="s">
        <v>34</v>
      </c>
      <c r="C36" s="50"/>
      <c r="D36" s="63">
        <v>1745607.1248000003</v>
      </c>
      <c r="E36" s="78" t="s">
        <v>17</v>
      </c>
      <c r="F36" s="65"/>
      <c r="G36" s="79"/>
      <c r="H36" s="60" t="str">
        <f t="shared" si="2"/>
        <v/>
      </c>
      <c r="I36" s="60">
        <f t="shared" si="4"/>
        <v>2.35</v>
      </c>
      <c r="J36" s="81">
        <f t="shared" si="3"/>
        <v>0</v>
      </c>
      <c r="L36" s="61"/>
      <c r="M36" s="59"/>
      <c r="N36" s="59"/>
    </row>
    <row r="37" spans="2:14" s="2" customFormat="1" x14ac:dyDescent="0.25">
      <c r="B37" s="49" t="s">
        <v>35</v>
      </c>
      <c r="C37" s="50"/>
      <c r="D37" s="63">
        <v>1900000</v>
      </c>
      <c r="E37" s="78" t="s">
        <v>17</v>
      </c>
      <c r="F37" s="65">
        <v>1</v>
      </c>
      <c r="G37" s="79">
        <v>0.5</v>
      </c>
      <c r="H37" s="60">
        <f t="shared" si="2"/>
        <v>6</v>
      </c>
      <c r="I37" s="60">
        <f t="shared" si="4"/>
        <v>2.35</v>
      </c>
      <c r="J37" s="80">
        <f t="shared" si="3"/>
        <v>13395000</v>
      </c>
      <c r="L37" s="61"/>
      <c r="M37" s="59"/>
      <c r="N37" s="59"/>
    </row>
    <row r="38" spans="2:14" s="34" customFormat="1" ht="26.15" customHeight="1" thickBot="1" x14ac:dyDescent="0.4">
      <c r="B38" s="82" t="s">
        <v>36</v>
      </c>
      <c r="C38" s="83"/>
      <c r="D38" s="83"/>
      <c r="E38" s="83"/>
      <c r="F38" s="83"/>
      <c r="G38" s="83"/>
      <c r="H38" s="83"/>
      <c r="I38" s="83"/>
      <c r="J38" s="62">
        <f>+ROUND(SUM(J17:J37),0)</f>
        <v>432080400</v>
      </c>
    </row>
    <row r="39" spans="2:14" s="2" customFormat="1" ht="6.75" customHeight="1" thickBot="1" x14ac:dyDescent="0.3">
      <c r="B39" s="1"/>
      <c r="C39" s="1"/>
      <c r="D39" s="1"/>
      <c r="E39" s="1"/>
      <c r="F39" s="1"/>
      <c r="G39" s="1"/>
      <c r="H39" s="1"/>
      <c r="I39" s="1"/>
      <c r="J39" s="1"/>
    </row>
    <row r="40" spans="2:14" s="2" customFormat="1" ht="15.75" customHeight="1" x14ac:dyDescent="0.25">
      <c r="B40" s="84" t="s">
        <v>37</v>
      </c>
      <c r="C40" s="85"/>
      <c r="D40" s="85"/>
      <c r="E40" s="85"/>
      <c r="F40" s="85"/>
      <c r="G40" s="85"/>
      <c r="H40" s="85"/>
      <c r="I40" s="85"/>
      <c r="J40" s="86"/>
    </row>
    <row r="41" spans="2:14" s="2" customFormat="1" ht="32.5" customHeight="1" x14ac:dyDescent="0.25">
      <c r="B41" s="87" t="s">
        <v>38</v>
      </c>
      <c r="C41" s="88"/>
      <c r="D41" s="88"/>
      <c r="E41" s="89" t="s">
        <v>39</v>
      </c>
      <c r="F41" s="89" t="s">
        <v>10</v>
      </c>
      <c r="G41" s="89" t="s">
        <v>40</v>
      </c>
      <c r="H41" s="90" t="s">
        <v>41</v>
      </c>
      <c r="I41" s="91"/>
      <c r="J41" s="92" t="s">
        <v>14</v>
      </c>
    </row>
    <row r="42" spans="2:14" s="2" customFormat="1" ht="41.25" customHeight="1" x14ac:dyDescent="0.25">
      <c r="B42" s="93" t="s">
        <v>42</v>
      </c>
      <c r="C42" s="94"/>
      <c r="D42" s="94"/>
      <c r="E42" s="95" t="s">
        <v>43</v>
      </c>
      <c r="F42" s="95">
        <v>1</v>
      </c>
      <c r="G42" s="55">
        <f>+IF(F42&lt;&gt;0,Duracion,"")</f>
        <v>6</v>
      </c>
      <c r="H42" s="96">
        <v>5000000</v>
      </c>
      <c r="I42" s="96"/>
      <c r="J42" s="97">
        <f>+H42*G42*F42</f>
        <v>30000000</v>
      </c>
    </row>
    <row r="43" spans="2:14" s="2" customFormat="1" x14ac:dyDescent="0.25">
      <c r="B43" s="93" t="s">
        <v>44</v>
      </c>
      <c r="C43" s="94"/>
      <c r="D43" s="94"/>
      <c r="E43" s="95" t="s">
        <v>43</v>
      </c>
      <c r="F43" s="95">
        <v>1</v>
      </c>
      <c r="G43" s="55">
        <f>+IF(F43&lt;&gt;0,Duracion,"")</f>
        <v>6</v>
      </c>
      <c r="H43" s="96">
        <v>1000000</v>
      </c>
      <c r="I43" s="96"/>
      <c r="J43" s="97">
        <f t="shared" ref="J43:J46" si="5">+H43*G43*F43</f>
        <v>6000000</v>
      </c>
      <c r="M43" s="98"/>
    </row>
    <row r="44" spans="2:14" s="2" customFormat="1" x14ac:dyDescent="0.25">
      <c r="B44" s="99" t="s">
        <v>45</v>
      </c>
      <c r="C44" s="100"/>
      <c r="D44" s="100"/>
      <c r="E44" s="95" t="s">
        <v>43</v>
      </c>
      <c r="F44" s="95">
        <v>1</v>
      </c>
      <c r="G44" s="55">
        <f>+IF(F44&lt;&gt;0,Duracion,"")</f>
        <v>6</v>
      </c>
      <c r="H44" s="96">
        <v>2000000</v>
      </c>
      <c r="I44" s="96"/>
      <c r="J44" s="97">
        <f t="shared" si="5"/>
        <v>12000000</v>
      </c>
    </row>
    <row r="45" spans="2:14" s="2" customFormat="1" x14ac:dyDescent="0.25">
      <c r="B45" s="99" t="s">
        <v>46</v>
      </c>
      <c r="C45" s="100"/>
      <c r="D45" s="100"/>
      <c r="E45" s="95" t="s">
        <v>43</v>
      </c>
      <c r="F45" s="95">
        <v>1</v>
      </c>
      <c r="G45" s="55">
        <f>+IF(F45&lt;&gt;0,Duracion,"")</f>
        <v>6</v>
      </c>
      <c r="H45" s="96">
        <v>1100000</v>
      </c>
      <c r="I45" s="96"/>
      <c r="J45" s="97">
        <f t="shared" si="5"/>
        <v>6600000</v>
      </c>
    </row>
    <row r="46" spans="2:14" s="2" customFormat="1" x14ac:dyDescent="0.25">
      <c r="B46" s="99" t="s">
        <v>47</v>
      </c>
      <c r="C46" s="100"/>
      <c r="D46" s="100"/>
      <c r="E46" s="95" t="s">
        <v>43</v>
      </c>
      <c r="F46" s="95">
        <v>1</v>
      </c>
      <c r="G46" s="55">
        <f>+IF(F46&lt;&gt;0,Duracion,"")</f>
        <v>6</v>
      </c>
      <c r="H46" s="96">
        <v>800000</v>
      </c>
      <c r="I46" s="96"/>
      <c r="J46" s="97">
        <f t="shared" si="5"/>
        <v>4800000</v>
      </c>
    </row>
    <row r="47" spans="2:14" s="34" customFormat="1" ht="26.15" customHeight="1" thickBot="1" x14ac:dyDescent="0.4">
      <c r="B47" s="82" t="s">
        <v>48</v>
      </c>
      <c r="C47" s="83"/>
      <c r="D47" s="83"/>
      <c r="E47" s="83"/>
      <c r="F47" s="83"/>
      <c r="G47" s="83"/>
      <c r="H47" s="83"/>
      <c r="I47" s="83"/>
      <c r="J47" s="101">
        <f>SUM(J42:J46)</f>
        <v>59400000</v>
      </c>
    </row>
    <row r="48" spans="2:14" s="2" customFormat="1" ht="6" customHeight="1" thickBot="1" x14ac:dyDescent="0.3">
      <c r="B48" s="1"/>
      <c r="C48" s="1"/>
      <c r="D48" s="1"/>
      <c r="E48" s="1"/>
      <c r="F48" s="1"/>
      <c r="G48" s="1"/>
      <c r="H48" s="1"/>
      <c r="I48" s="1"/>
      <c r="J48" s="1"/>
    </row>
    <row r="49" spans="2:15" s="2" customFormat="1" ht="18" customHeight="1" x14ac:dyDescent="0.25">
      <c r="B49" s="35" t="s">
        <v>49</v>
      </c>
      <c r="C49" s="36"/>
      <c r="D49" s="36"/>
      <c r="E49" s="36"/>
      <c r="F49" s="36"/>
      <c r="G49" s="36"/>
      <c r="H49" s="36"/>
      <c r="I49" s="36"/>
      <c r="J49" s="37"/>
    </row>
    <row r="50" spans="2:15" s="2" customFormat="1" ht="38.15" customHeight="1" thickBot="1" x14ac:dyDescent="0.3">
      <c r="B50" s="102" t="s">
        <v>38</v>
      </c>
      <c r="C50" s="103"/>
      <c r="D50" s="103"/>
      <c r="E50" s="104" t="s">
        <v>39</v>
      </c>
      <c r="F50" s="104" t="s">
        <v>10</v>
      </c>
      <c r="G50" s="104" t="s">
        <v>40</v>
      </c>
      <c r="H50" s="105" t="s">
        <v>41</v>
      </c>
      <c r="I50" s="106"/>
      <c r="J50" s="107" t="s">
        <v>14</v>
      </c>
    </row>
    <row r="51" spans="2:15" s="2" customFormat="1" ht="13" x14ac:dyDescent="0.25">
      <c r="B51" s="108" t="s">
        <v>50</v>
      </c>
      <c r="C51" s="109"/>
      <c r="D51" s="109"/>
      <c r="E51" s="110" t="s">
        <v>43</v>
      </c>
      <c r="F51" s="110">
        <v>1</v>
      </c>
      <c r="G51" s="111">
        <v>6</v>
      </c>
      <c r="H51" s="112">
        <v>2120213.5</v>
      </c>
      <c r="I51" s="112"/>
      <c r="J51" s="113">
        <f>+ROUND(H51*G51*F51,0)</f>
        <v>12721281</v>
      </c>
      <c r="L51" s="136" t="s">
        <v>62</v>
      </c>
      <c r="M51" s="114"/>
      <c r="N51" s="115"/>
      <c r="O51" s="115"/>
    </row>
    <row r="52" spans="2:15" s="34" customFormat="1" ht="25.4" customHeight="1" thickBot="1" x14ac:dyDescent="0.3">
      <c r="B52" s="82" t="s">
        <v>51</v>
      </c>
      <c r="C52" s="83"/>
      <c r="D52" s="83"/>
      <c r="E52" s="83"/>
      <c r="F52" s="83"/>
      <c r="G52" s="83"/>
      <c r="H52" s="83"/>
      <c r="I52" s="83"/>
      <c r="J52" s="116">
        <f>+J51</f>
        <v>12721281</v>
      </c>
      <c r="L52" s="117"/>
    </row>
    <row r="53" spans="2:15" s="2" customFormat="1" ht="9.65" customHeight="1" thickBot="1" x14ac:dyDescent="0.3">
      <c r="B53" s="1"/>
      <c r="C53" s="1"/>
      <c r="D53" s="1"/>
      <c r="E53" s="1"/>
      <c r="F53" s="1"/>
      <c r="G53" s="1"/>
      <c r="H53" s="1"/>
      <c r="I53" s="1"/>
      <c r="J53" s="1"/>
    </row>
    <row r="54" spans="2:15" s="2" customFormat="1" ht="16" thickBot="1" x14ac:dyDescent="0.3">
      <c r="B54" s="118" t="s">
        <v>52</v>
      </c>
      <c r="C54" s="119"/>
      <c r="D54" s="119"/>
      <c r="E54" s="119"/>
      <c r="F54" s="119"/>
      <c r="G54" s="119"/>
      <c r="H54" s="119"/>
      <c r="I54" s="119"/>
      <c r="J54" s="120"/>
      <c r="M54" s="34"/>
      <c r="N54" s="34"/>
    </row>
    <row r="55" spans="2:15" s="34" customFormat="1" ht="20.149999999999999" customHeight="1" thickBot="1" x14ac:dyDescent="0.4">
      <c r="B55" s="121" t="s">
        <v>53</v>
      </c>
      <c r="C55" s="122"/>
      <c r="D55" s="122"/>
      <c r="E55" s="122"/>
      <c r="F55" s="122"/>
      <c r="G55" s="122"/>
      <c r="H55" s="122"/>
      <c r="I55" s="122"/>
      <c r="J55" s="123">
        <f>+J52+J47+J38</f>
        <v>504201681</v>
      </c>
      <c r="L55" s="124"/>
    </row>
    <row r="56" spans="2:15" s="34" customFormat="1" ht="20.149999999999999" customHeight="1" thickBot="1" x14ac:dyDescent="0.4">
      <c r="B56" s="121" t="s">
        <v>54</v>
      </c>
      <c r="C56" s="122"/>
      <c r="D56" s="122"/>
      <c r="E56" s="122"/>
      <c r="F56" s="122"/>
      <c r="G56" s="122"/>
      <c r="H56" s="122"/>
      <c r="I56" s="122"/>
      <c r="J56" s="123">
        <f>+ROUNDDOWN(J55*0.19,0)</f>
        <v>95798319</v>
      </c>
    </row>
    <row r="57" spans="2:15" s="34" customFormat="1" ht="20.149999999999999" customHeight="1" thickBot="1" x14ac:dyDescent="0.3">
      <c r="B57" s="121" t="s">
        <v>55</v>
      </c>
      <c r="C57" s="122"/>
      <c r="D57" s="122"/>
      <c r="E57" s="122"/>
      <c r="F57" s="122"/>
      <c r="G57" s="122"/>
      <c r="H57" s="122"/>
      <c r="I57" s="122"/>
      <c r="J57" s="123"/>
      <c r="L57" s="125"/>
    </row>
    <row r="58" spans="2:15" s="2" customFormat="1" ht="20.149999999999999" customHeight="1" thickBot="1" x14ac:dyDescent="0.3">
      <c r="B58" s="126" t="s">
        <v>56</v>
      </c>
      <c r="C58" s="127"/>
      <c r="D58" s="127"/>
      <c r="E58" s="127"/>
      <c r="F58" s="127"/>
      <c r="G58" s="127"/>
      <c r="H58" s="127"/>
      <c r="I58" s="127"/>
      <c r="J58" s="101">
        <f>+J55+J56+J57</f>
        <v>600000000</v>
      </c>
      <c r="L58" s="125"/>
      <c r="M58" s="34"/>
      <c r="N58" s="34"/>
    </row>
    <row r="59" spans="2:15" s="2" customFormat="1" x14ac:dyDescent="0.25">
      <c r="M59" s="34"/>
      <c r="N59" s="34"/>
    </row>
    <row r="60" spans="2:15" s="2" customFormat="1" x14ac:dyDescent="0.25">
      <c r="L60" s="128"/>
      <c r="M60" s="34"/>
      <c r="N60" s="34"/>
    </row>
    <row r="61" spans="2:15" s="2" customFormat="1" x14ac:dyDescent="0.25">
      <c r="B61" s="137" t="s">
        <v>63</v>
      </c>
      <c r="L61" s="129"/>
      <c r="M61" s="34"/>
      <c r="N61" s="34"/>
    </row>
    <row r="62" spans="2:15" s="2" customFormat="1" x14ac:dyDescent="0.25">
      <c r="M62" s="34"/>
      <c r="N62" s="34"/>
    </row>
    <row r="63" spans="2:15" s="2" customFormat="1" ht="20.149999999999999" customHeight="1" x14ac:dyDescent="0.25">
      <c r="B63" s="130" t="s">
        <v>57</v>
      </c>
      <c r="C63" s="34"/>
      <c r="D63" s="34"/>
      <c r="E63" s="34"/>
      <c r="F63" s="34"/>
      <c r="G63" s="34"/>
      <c r="H63" s="34"/>
      <c r="I63" s="34"/>
      <c r="M63" s="34"/>
      <c r="N63" s="34"/>
    </row>
    <row r="64" spans="2:15" s="2" customFormat="1" ht="40" customHeight="1" x14ac:dyDescent="0.25">
      <c r="B64" s="131" t="s">
        <v>58</v>
      </c>
      <c r="C64" s="131"/>
      <c r="D64" s="131"/>
      <c r="E64" s="131"/>
      <c r="F64" s="131"/>
      <c r="G64" s="131"/>
      <c r="H64" s="131"/>
      <c r="I64" s="131"/>
      <c r="J64" s="132"/>
    </row>
    <row r="65" spans="2:10" s="2" customFormat="1" ht="20.149999999999999" customHeight="1" x14ac:dyDescent="0.25">
      <c r="B65" s="133" t="s">
        <v>59</v>
      </c>
      <c r="C65" s="133"/>
      <c r="D65" s="133"/>
      <c r="E65" s="133"/>
      <c r="F65" s="133"/>
      <c r="G65" s="133"/>
      <c r="H65" s="133"/>
      <c r="I65" s="133"/>
      <c r="J65" s="134"/>
    </row>
    <row r="66" spans="2:10" s="2" customFormat="1" ht="40" customHeight="1" x14ac:dyDescent="0.25">
      <c r="B66" s="135" t="s">
        <v>60</v>
      </c>
      <c r="C66" s="135"/>
      <c r="D66" s="135"/>
      <c r="E66" s="135"/>
      <c r="F66" s="135"/>
      <c r="G66" s="135"/>
      <c r="H66" s="135"/>
      <c r="I66" s="135"/>
      <c r="J66" s="134"/>
    </row>
    <row r="67" spans="2:10" ht="40" customHeight="1" x14ac:dyDescent="0.25">
      <c r="B67" s="135" t="s">
        <v>61</v>
      </c>
      <c r="C67" s="135"/>
      <c r="D67" s="135"/>
      <c r="E67" s="135"/>
      <c r="F67" s="135"/>
      <c r="G67" s="135"/>
      <c r="H67" s="135"/>
      <c r="I67" s="135"/>
    </row>
  </sheetData>
  <mergeCells count="67">
    <mergeCell ref="B58:I58"/>
    <mergeCell ref="B64:I64"/>
    <mergeCell ref="B65:I65"/>
    <mergeCell ref="B66:I66"/>
    <mergeCell ref="B67:I67"/>
    <mergeCell ref="N51:O51"/>
    <mergeCell ref="B52:I52"/>
    <mergeCell ref="B54:J54"/>
    <mergeCell ref="B55:I55"/>
    <mergeCell ref="B56:I56"/>
    <mergeCell ref="B57:I57"/>
    <mergeCell ref="B47:I47"/>
    <mergeCell ref="B49:J49"/>
    <mergeCell ref="B50:D50"/>
    <mergeCell ref="H50:I50"/>
    <mergeCell ref="B51:D51"/>
    <mergeCell ref="H51:I51"/>
    <mergeCell ref="B44:D44"/>
    <mergeCell ref="H44:I44"/>
    <mergeCell ref="B45:D45"/>
    <mergeCell ref="H45:I45"/>
    <mergeCell ref="B46:D46"/>
    <mergeCell ref="H46:I46"/>
    <mergeCell ref="B41:D41"/>
    <mergeCell ref="H41:I41"/>
    <mergeCell ref="B42:D42"/>
    <mergeCell ref="H42:I42"/>
    <mergeCell ref="B43:D43"/>
    <mergeCell ref="H43:I43"/>
    <mergeCell ref="B34:C34"/>
    <mergeCell ref="B35:C35"/>
    <mergeCell ref="B36:C36"/>
    <mergeCell ref="B37:C37"/>
    <mergeCell ref="B38:I38"/>
    <mergeCell ref="B40:J40"/>
    <mergeCell ref="B27:C27"/>
    <mergeCell ref="B30:C30"/>
    <mergeCell ref="B31:C31"/>
    <mergeCell ref="B32:C32"/>
    <mergeCell ref="B33:C33"/>
    <mergeCell ref="B21:C21"/>
    <mergeCell ref="B22:C22"/>
    <mergeCell ref="B23:C23"/>
    <mergeCell ref="B24:C24"/>
    <mergeCell ref="B25:C25"/>
    <mergeCell ref="B26:C26"/>
    <mergeCell ref="J14:J15"/>
    <mergeCell ref="B17:C17"/>
    <mergeCell ref="B18:C18"/>
    <mergeCell ref="B19:C19"/>
    <mergeCell ref="B20:C20"/>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272D9-6593-461D-98A5-5832F0748C3C}">
  <sheetPr>
    <pageSetUpPr fitToPage="1"/>
  </sheetPr>
  <dimension ref="A1:O67"/>
  <sheetViews>
    <sheetView showGridLines="0" tabSelected="1" view="pageBreakPreview" topLeftCell="A3" zoomScale="69" zoomScaleNormal="40" zoomScaleSheetLayoutView="100" zoomScalePageLayoutView="70" workbookViewId="0">
      <selection activeCell="F10" sqref="F10:G10"/>
    </sheetView>
  </sheetViews>
  <sheetFormatPr baseColWidth="10" defaultColWidth="11.453125" defaultRowHeight="12.5" x14ac:dyDescent="0.25"/>
  <cols>
    <col min="1" max="1" width="1.7265625" style="161" customWidth="1"/>
    <col min="2" max="2" width="24.7265625" style="161" customWidth="1"/>
    <col min="3" max="3" width="26.7265625" style="161" customWidth="1"/>
    <col min="4" max="4" width="17.7265625" style="161" customWidth="1"/>
    <col min="5" max="5" width="10.7265625" style="161" customWidth="1"/>
    <col min="6" max="6" width="13.7265625" style="161" customWidth="1"/>
    <col min="7" max="7" width="14.7265625" style="161" customWidth="1"/>
    <col min="8" max="8" width="12.453125" style="161" customWidth="1"/>
    <col min="9" max="9" width="11.7265625" style="161" customWidth="1"/>
    <col min="10" max="10" width="22.7265625" style="161" customWidth="1"/>
    <col min="11" max="11" width="2.54296875" style="162" customWidth="1"/>
    <col min="12" max="12" width="24.54296875" style="143" customWidth="1"/>
    <col min="13" max="13" width="19.54296875" style="143" bestFit="1" customWidth="1"/>
    <col min="14" max="14" width="14.81640625" style="143" customWidth="1"/>
    <col min="15" max="16384" width="11.453125" style="143"/>
  </cols>
  <sheetData>
    <row r="1" spans="1:11" ht="13" thickBot="1" x14ac:dyDescent="0.3"/>
    <row r="2" spans="1:11" ht="14.5" customHeight="1" x14ac:dyDescent="0.25">
      <c r="B2" s="163"/>
      <c r="C2" s="164"/>
      <c r="D2" s="165" t="s">
        <v>0</v>
      </c>
      <c r="E2" s="165"/>
      <c r="F2" s="165"/>
      <c r="G2" s="165"/>
      <c r="H2" s="165"/>
      <c r="I2" s="165"/>
      <c r="J2" s="165"/>
    </row>
    <row r="3" spans="1:11" s="144" customFormat="1" ht="14.5" customHeight="1" x14ac:dyDescent="0.35">
      <c r="A3" s="166"/>
      <c r="B3" s="167"/>
      <c r="C3" s="168"/>
      <c r="D3" s="169"/>
      <c r="E3" s="169"/>
      <c r="F3" s="169"/>
      <c r="G3" s="169"/>
      <c r="H3" s="169"/>
      <c r="I3" s="169"/>
      <c r="J3" s="169"/>
      <c r="K3" s="166"/>
    </row>
    <row r="4" spans="1:11" s="144" customFormat="1" ht="14.5" customHeight="1" x14ac:dyDescent="0.35">
      <c r="A4" s="166"/>
      <c r="B4" s="167"/>
      <c r="C4" s="168"/>
      <c r="D4" s="169"/>
      <c r="E4" s="169"/>
      <c r="F4" s="169"/>
      <c r="G4" s="169"/>
      <c r="H4" s="169"/>
      <c r="I4" s="169"/>
      <c r="J4" s="169"/>
      <c r="K4" s="166"/>
    </row>
    <row r="5" spans="1:11" s="144" customFormat="1" ht="14.5" customHeight="1" x14ac:dyDescent="0.35">
      <c r="A5" s="166"/>
      <c r="B5" s="167"/>
      <c r="C5" s="168"/>
      <c r="D5" s="169"/>
      <c r="E5" s="169"/>
      <c r="F5" s="169"/>
      <c r="G5" s="169"/>
      <c r="H5" s="169"/>
      <c r="I5" s="169"/>
      <c r="J5" s="169"/>
      <c r="K5" s="166"/>
    </row>
    <row r="6" spans="1:11" s="144" customFormat="1" ht="15" customHeight="1" thickBot="1" x14ac:dyDescent="0.4">
      <c r="A6" s="166"/>
      <c r="B6" s="170"/>
      <c r="C6" s="171"/>
      <c r="D6" s="172"/>
      <c r="E6" s="172"/>
      <c r="F6" s="172"/>
      <c r="G6" s="172"/>
      <c r="H6" s="172"/>
      <c r="I6" s="172"/>
      <c r="J6" s="172"/>
      <c r="K6" s="166"/>
    </row>
    <row r="7" spans="1:11" s="145" customFormat="1" ht="4.4000000000000004" customHeight="1" thickBot="1" x14ac:dyDescent="0.3">
      <c r="A7" s="162"/>
      <c r="B7" s="173"/>
      <c r="C7" s="162"/>
      <c r="D7" s="162"/>
      <c r="E7" s="162"/>
      <c r="F7" s="162"/>
      <c r="G7" s="162"/>
      <c r="H7" s="162"/>
      <c r="I7" s="162"/>
      <c r="J7" s="174"/>
      <c r="K7" s="162"/>
    </row>
    <row r="8" spans="1:11" s="145" customFormat="1" ht="75" customHeight="1" thickBot="1" x14ac:dyDescent="0.3">
      <c r="A8" s="162"/>
      <c r="B8" s="175" t="s">
        <v>1</v>
      </c>
      <c r="C8" s="176"/>
      <c r="D8" s="176"/>
      <c r="E8" s="176"/>
      <c r="F8" s="176"/>
      <c r="G8" s="176"/>
      <c r="H8" s="176"/>
      <c r="I8" s="176"/>
      <c r="J8" s="177"/>
      <c r="K8" s="162"/>
    </row>
    <row r="9" spans="1:11" s="145" customFormat="1" ht="44.5" customHeight="1" x14ac:dyDescent="0.3">
      <c r="A9" s="162"/>
      <c r="B9" s="178"/>
      <c r="C9" s="179"/>
      <c r="D9" s="179"/>
      <c r="E9" s="179"/>
      <c r="F9" s="180"/>
      <c r="G9" s="180"/>
      <c r="H9" s="181"/>
      <c r="I9" s="162"/>
      <c r="J9" s="182" t="s">
        <v>2</v>
      </c>
      <c r="K9" s="162"/>
    </row>
    <row r="10" spans="1:11" s="145" customFormat="1" ht="20.149999999999999" customHeight="1" x14ac:dyDescent="0.3">
      <c r="A10" s="162"/>
      <c r="B10" s="183" t="s">
        <v>3</v>
      </c>
      <c r="C10" s="184" t="s">
        <v>4</v>
      </c>
      <c r="D10" s="184"/>
      <c r="E10" s="184"/>
      <c r="F10" s="180" t="s">
        <v>5</v>
      </c>
      <c r="G10" s="180"/>
      <c r="H10" s="185">
        <v>1</v>
      </c>
      <c r="I10" s="162"/>
      <c r="J10" s="186">
        <v>6</v>
      </c>
      <c r="K10" s="162"/>
    </row>
    <row r="11" spans="1:11" s="145" customFormat="1" ht="8.15" customHeight="1" thickBot="1" x14ac:dyDescent="0.3">
      <c r="A11" s="162"/>
      <c r="B11" s="187"/>
      <c r="C11" s="188"/>
      <c r="D11" s="188"/>
      <c r="E11" s="188"/>
      <c r="F11" s="188"/>
      <c r="G11" s="188"/>
      <c r="H11" s="188"/>
      <c r="I11" s="188"/>
      <c r="J11" s="189"/>
      <c r="K11" s="162"/>
    </row>
    <row r="12" spans="1:11" s="145" customFormat="1" ht="6.75" customHeight="1" thickBot="1" x14ac:dyDescent="0.3">
      <c r="A12" s="162"/>
      <c r="B12" s="190"/>
      <c r="C12" s="190"/>
      <c r="D12" s="190"/>
      <c r="E12" s="190"/>
      <c r="F12" s="191"/>
      <c r="G12" s="191"/>
      <c r="H12" s="162"/>
      <c r="I12" s="162"/>
      <c r="J12" s="192"/>
      <c r="K12" s="162"/>
    </row>
    <row r="13" spans="1:11" s="146" customFormat="1" ht="20.5" customHeight="1" x14ac:dyDescent="0.35">
      <c r="A13" s="193"/>
      <c r="B13" s="194" t="s">
        <v>6</v>
      </c>
      <c r="C13" s="195"/>
      <c r="D13" s="195"/>
      <c r="E13" s="195"/>
      <c r="F13" s="195"/>
      <c r="G13" s="195"/>
      <c r="H13" s="195"/>
      <c r="I13" s="195"/>
      <c r="J13" s="196"/>
      <c r="K13" s="193"/>
    </row>
    <row r="14" spans="1:11" s="145" customFormat="1" ht="25.5" customHeight="1" x14ac:dyDescent="0.25">
      <c r="A14" s="162"/>
      <c r="B14" s="197" t="s">
        <v>7</v>
      </c>
      <c r="C14" s="198"/>
      <c r="D14" s="199" t="s">
        <v>8</v>
      </c>
      <c r="E14" s="199" t="s">
        <v>9</v>
      </c>
      <c r="F14" s="199" t="s">
        <v>10</v>
      </c>
      <c r="G14" s="199" t="s">
        <v>11</v>
      </c>
      <c r="H14" s="199" t="s">
        <v>12</v>
      </c>
      <c r="I14" s="199" t="s">
        <v>13</v>
      </c>
      <c r="J14" s="200" t="s">
        <v>14</v>
      </c>
      <c r="K14" s="162"/>
    </row>
    <row r="15" spans="1:11" s="145" customFormat="1" ht="12.75" customHeight="1" x14ac:dyDescent="0.25">
      <c r="A15" s="162"/>
      <c r="B15" s="201"/>
      <c r="C15" s="202"/>
      <c r="D15" s="203"/>
      <c r="E15" s="203"/>
      <c r="F15" s="203"/>
      <c r="G15" s="203"/>
      <c r="H15" s="203"/>
      <c r="I15" s="203"/>
      <c r="J15" s="204"/>
      <c r="K15" s="162"/>
    </row>
    <row r="16" spans="1:11" s="145" customFormat="1" ht="21" customHeight="1" x14ac:dyDescent="0.25">
      <c r="A16" s="162"/>
      <c r="B16" s="205" t="s">
        <v>15</v>
      </c>
      <c r="C16" s="206"/>
      <c r="D16" s="206"/>
      <c r="E16" s="206"/>
      <c r="F16" s="206"/>
      <c r="G16" s="206"/>
      <c r="H16" s="206"/>
      <c r="I16" s="206"/>
      <c r="J16" s="207"/>
      <c r="K16" s="162"/>
    </row>
    <row r="17" spans="1:14" s="145" customFormat="1" x14ac:dyDescent="0.25">
      <c r="A17" s="162"/>
      <c r="B17" s="208" t="s">
        <v>16</v>
      </c>
      <c r="C17" s="209"/>
      <c r="D17" s="138"/>
      <c r="E17" s="210" t="s">
        <v>17</v>
      </c>
      <c r="F17" s="211">
        <v>1</v>
      </c>
      <c r="G17" s="212">
        <v>0.4</v>
      </c>
      <c r="H17" s="213">
        <f t="shared" ref="H17:H27" si="0">+IF(F17&lt;&gt;0,Duracion,"")</f>
        <v>6</v>
      </c>
      <c r="I17" s="214">
        <v>2.35</v>
      </c>
      <c r="J17" s="215">
        <f>+IF(F17&lt;&gt;0,IF(I17&lt;&gt;0,(ROUNDUP(D17*F17*G17*H17*(I17),0)),(ROUNDUP(D17*F17*G17*H17,0))),0)</f>
        <v>0</v>
      </c>
      <c r="K17" s="162"/>
      <c r="L17" s="147"/>
      <c r="M17" s="148"/>
      <c r="N17" s="148"/>
    </row>
    <row r="18" spans="1:14" s="145" customFormat="1" x14ac:dyDescent="0.25">
      <c r="A18" s="162"/>
      <c r="B18" s="208" t="s">
        <v>18</v>
      </c>
      <c r="C18" s="209"/>
      <c r="D18" s="138"/>
      <c r="E18" s="210" t="s">
        <v>17</v>
      </c>
      <c r="F18" s="211">
        <v>1</v>
      </c>
      <c r="G18" s="212">
        <v>0.3</v>
      </c>
      <c r="H18" s="213">
        <v>4</v>
      </c>
      <c r="I18" s="216">
        <v>2.35</v>
      </c>
      <c r="J18" s="215">
        <f t="shared" ref="J18:J27" si="1">+IF(F18&lt;&gt;0,IF(I18&lt;&gt;0,(ROUNDUP(D18*F18*G18*H18*(I18),0)),(ROUNDUP(D18*F18*G18*H18,0))),0)</f>
        <v>0</v>
      </c>
      <c r="K18" s="162"/>
      <c r="L18" s="149"/>
      <c r="M18" s="148"/>
      <c r="N18" s="148"/>
    </row>
    <row r="19" spans="1:14" s="145" customFormat="1" ht="14.5" customHeight="1" thickBot="1" x14ac:dyDescent="0.3">
      <c r="A19" s="162"/>
      <c r="B19" s="208" t="s">
        <v>19</v>
      </c>
      <c r="C19" s="209"/>
      <c r="D19" s="138"/>
      <c r="E19" s="210" t="s">
        <v>17</v>
      </c>
      <c r="F19" s="211">
        <v>1</v>
      </c>
      <c r="G19" s="212">
        <v>0.3</v>
      </c>
      <c r="H19" s="213">
        <v>4</v>
      </c>
      <c r="I19" s="216">
        <v>2.35</v>
      </c>
      <c r="J19" s="215">
        <f t="shared" si="1"/>
        <v>0</v>
      </c>
      <c r="K19" s="162"/>
      <c r="L19" s="150"/>
      <c r="M19" s="148"/>
      <c r="N19" s="148"/>
    </row>
    <row r="20" spans="1:14" s="145" customFormat="1" x14ac:dyDescent="0.25">
      <c r="A20" s="162"/>
      <c r="B20" s="208" t="s">
        <v>20</v>
      </c>
      <c r="C20" s="209"/>
      <c r="D20" s="138"/>
      <c r="E20" s="210" t="s">
        <v>17</v>
      </c>
      <c r="F20" s="211">
        <v>1</v>
      </c>
      <c r="G20" s="212">
        <f>+G18</f>
        <v>0.3</v>
      </c>
      <c r="H20" s="213">
        <v>4</v>
      </c>
      <c r="I20" s="216">
        <v>2.35</v>
      </c>
      <c r="J20" s="215">
        <f t="shared" si="1"/>
        <v>0</v>
      </c>
      <c r="K20" s="162"/>
      <c r="M20" s="148"/>
      <c r="N20" s="148"/>
    </row>
    <row r="21" spans="1:14" s="145" customFormat="1" x14ac:dyDescent="0.25">
      <c r="A21" s="162"/>
      <c r="B21" s="208" t="s">
        <v>21</v>
      </c>
      <c r="C21" s="209"/>
      <c r="D21" s="138"/>
      <c r="E21" s="210" t="s">
        <v>17</v>
      </c>
      <c r="F21" s="211">
        <v>1</v>
      </c>
      <c r="G21" s="212">
        <f>+G18</f>
        <v>0.3</v>
      </c>
      <c r="H21" s="213">
        <v>4</v>
      </c>
      <c r="I21" s="216">
        <v>2.35</v>
      </c>
      <c r="J21" s="215">
        <f t="shared" si="1"/>
        <v>0</v>
      </c>
      <c r="K21" s="162"/>
      <c r="M21" s="148"/>
      <c r="N21" s="148"/>
    </row>
    <row r="22" spans="1:14" s="145" customFormat="1" x14ac:dyDescent="0.25">
      <c r="A22" s="162"/>
      <c r="B22" s="208" t="s">
        <v>22</v>
      </c>
      <c r="C22" s="209"/>
      <c r="D22" s="138"/>
      <c r="E22" s="210" t="s">
        <v>17</v>
      </c>
      <c r="F22" s="211">
        <v>1</v>
      </c>
      <c r="G22" s="212">
        <v>0.3</v>
      </c>
      <c r="H22" s="213">
        <v>6</v>
      </c>
      <c r="I22" s="216">
        <v>2.35</v>
      </c>
      <c r="J22" s="215">
        <f t="shared" si="1"/>
        <v>0</v>
      </c>
      <c r="K22" s="162"/>
      <c r="L22" s="149"/>
      <c r="M22" s="148"/>
      <c r="N22" s="148"/>
    </row>
    <row r="23" spans="1:14" s="145" customFormat="1" hidden="1" x14ac:dyDescent="0.25">
      <c r="A23" s="162"/>
      <c r="B23" s="208" t="s">
        <v>23</v>
      </c>
      <c r="C23" s="209"/>
      <c r="D23" s="138"/>
      <c r="E23" s="210" t="s">
        <v>17</v>
      </c>
      <c r="F23" s="211">
        <v>0</v>
      </c>
      <c r="G23" s="212">
        <v>0.1</v>
      </c>
      <c r="H23" s="213" t="str">
        <f t="shared" si="0"/>
        <v/>
      </c>
      <c r="I23" s="216">
        <v>2.35</v>
      </c>
      <c r="J23" s="215">
        <f t="shared" si="1"/>
        <v>0</v>
      </c>
      <c r="K23" s="162"/>
      <c r="L23" s="149"/>
      <c r="M23" s="148"/>
      <c r="N23" s="148"/>
    </row>
    <row r="24" spans="1:14" s="145" customFormat="1" x14ac:dyDescent="0.25">
      <c r="A24" s="162"/>
      <c r="B24" s="208" t="s">
        <v>24</v>
      </c>
      <c r="C24" s="209"/>
      <c r="D24" s="138"/>
      <c r="E24" s="210" t="s">
        <v>17</v>
      </c>
      <c r="F24" s="211">
        <v>1</v>
      </c>
      <c r="G24" s="212">
        <v>0.3</v>
      </c>
      <c r="H24" s="213">
        <f t="shared" si="0"/>
        <v>6</v>
      </c>
      <c r="I24" s="216">
        <v>2.35</v>
      </c>
      <c r="J24" s="215">
        <f t="shared" si="1"/>
        <v>0</v>
      </c>
      <c r="K24" s="162"/>
      <c r="L24" s="149"/>
      <c r="M24" s="148"/>
      <c r="N24" s="148"/>
    </row>
    <row r="25" spans="1:14" s="145" customFormat="1" x14ac:dyDescent="0.25">
      <c r="A25" s="162"/>
      <c r="B25" s="208" t="s">
        <v>25</v>
      </c>
      <c r="C25" s="209"/>
      <c r="D25" s="138"/>
      <c r="E25" s="210" t="s">
        <v>17</v>
      </c>
      <c r="F25" s="211">
        <v>1</v>
      </c>
      <c r="G25" s="212">
        <v>0.35</v>
      </c>
      <c r="H25" s="213">
        <f t="shared" si="0"/>
        <v>6</v>
      </c>
      <c r="I25" s="216">
        <v>2.35</v>
      </c>
      <c r="J25" s="215">
        <f t="shared" si="1"/>
        <v>0</v>
      </c>
      <c r="K25" s="162"/>
      <c r="L25" s="149"/>
      <c r="M25" s="148"/>
      <c r="N25" s="148"/>
    </row>
    <row r="26" spans="1:14" s="145" customFormat="1" x14ac:dyDescent="0.25">
      <c r="A26" s="162"/>
      <c r="B26" s="208" t="s">
        <v>23</v>
      </c>
      <c r="C26" s="209"/>
      <c r="D26" s="140"/>
      <c r="E26" s="210" t="s">
        <v>17</v>
      </c>
      <c r="F26" s="211">
        <v>1</v>
      </c>
      <c r="G26" s="212">
        <v>0.2</v>
      </c>
      <c r="H26" s="213">
        <v>4</v>
      </c>
      <c r="I26" s="216">
        <v>2.35</v>
      </c>
      <c r="J26" s="215">
        <f t="shared" si="1"/>
        <v>0</v>
      </c>
      <c r="K26" s="162"/>
      <c r="L26" s="149"/>
      <c r="M26" s="148"/>
      <c r="N26" s="148"/>
    </row>
    <row r="27" spans="1:14" s="145" customFormat="1" ht="13" thickBot="1" x14ac:dyDescent="0.3">
      <c r="A27" s="162"/>
      <c r="B27" s="217" t="s">
        <v>26</v>
      </c>
      <c r="C27" s="218"/>
      <c r="D27" s="141"/>
      <c r="E27" s="219" t="s">
        <v>17</v>
      </c>
      <c r="F27" s="220">
        <v>1</v>
      </c>
      <c r="G27" s="221">
        <v>1</v>
      </c>
      <c r="H27" s="222">
        <f t="shared" si="0"/>
        <v>6</v>
      </c>
      <c r="I27" s="223">
        <v>2.35</v>
      </c>
      <c r="J27" s="224">
        <f t="shared" si="1"/>
        <v>0</v>
      </c>
      <c r="K27" s="162"/>
      <c r="L27" s="149"/>
      <c r="M27" s="148"/>
      <c r="N27" s="148"/>
    </row>
    <row r="28" spans="1:14" s="145" customFormat="1" ht="6" customHeight="1" thickBot="1" x14ac:dyDescent="0.3">
      <c r="A28" s="162"/>
      <c r="B28" s="162"/>
      <c r="C28" s="162"/>
      <c r="D28" s="162"/>
      <c r="E28" s="162"/>
      <c r="F28" s="162"/>
      <c r="G28" s="162"/>
      <c r="H28" s="162"/>
      <c r="I28" s="162"/>
      <c r="J28" s="162"/>
      <c r="K28" s="162"/>
    </row>
    <row r="29" spans="1:14" s="145" customFormat="1" ht="20.149999999999999" customHeight="1" thickBot="1" x14ac:dyDescent="0.3">
      <c r="A29" s="162"/>
      <c r="B29" s="225" t="s">
        <v>27</v>
      </c>
      <c r="C29" s="226"/>
      <c r="D29" s="226"/>
      <c r="E29" s="226"/>
      <c r="F29" s="226"/>
      <c r="G29" s="226"/>
      <c r="H29" s="226"/>
      <c r="I29" s="226"/>
      <c r="J29" s="227"/>
      <c r="K29" s="162"/>
    </row>
    <row r="30" spans="1:14" s="145" customFormat="1" ht="13.4" hidden="1" customHeight="1" x14ac:dyDescent="0.25">
      <c r="A30" s="162"/>
      <c r="B30" s="208" t="s">
        <v>28</v>
      </c>
      <c r="C30" s="209"/>
      <c r="D30" s="160">
        <v>3800000</v>
      </c>
      <c r="E30" s="228" t="s">
        <v>17</v>
      </c>
      <c r="F30" s="211">
        <v>0</v>
      </c>
      <c r="G30" s="229">
        <f>+G27</f>
        <v>1</v>
      </c>
      <c r="H30" s="216">
        <v>6</v>
      </c>
      <c r="I30" s="216">
        <f>+I27</f>
        <v>2.35</v>
      </c>
      <c r="J30" s="230">
        <f>+IF(F30&lt;&gt;0,IF(I30&lt;&gt;0,(ROUNDUP(D30*F30*G30*H30*(I30),0)),(ROUNDUP(D30*F30*G30*H30,0))),0)</f>
        <v>0</v>
      </c>
      <c r="K30" s="162"/>
      <c r="L30" s="149"/>
      <c r="M30" s="148"/>
      <c r="N30" s="148"/>
    </row>
    <row r="31" spans="1:14" s="145" customFormat="1" ht="13.4" customHeight="1" x14ac:dyDescent="0.25">
      <c r="A31" s="162"/>
      <c r="B31" s="208" t="s">
        <v>29</v>
      </c>
      <c r="C31" s="209"/>
      <c r="D31" s="139"/>
      <c r="E31" s="228" t="s">
        <v>17</v>
      </c>
      <c r="F31" s="231">
        <v>1</v>
      </c>
      <c r="G31" s="229">
        <v>1</v>
      </c>
      <c r="H31" s="213">
        <f t="shared" ref="H31:H37" si="2">+IF(F31&lt;&gt;0,Duracion,"")</f>
        <v>6</v>
      </c>
      <c r="I31" s="216">
        <f>+I30</f>
        <v>2.35</v>
      </c>
      <c r="J31" s="230">
        <f t="shared" ref="J31:J37" si="3">+IF(F31&lt;&gt;0,IF(I31&lt;&gt;0,(ROUNDUP(D31*F31*G31*H31*(I31),0)),(ROUNDUP(D31*F31*G31*H31,0))),0)</f>
        <v>0</v>
      </c>
      <c r="K31" s="162"/>
      <c r="L31" s="149"/>
      <c r="M31" s="148"/>
      <c r="N31" s="148"/>
    </row>
    <row r="32" spans="1:14" s="145" customFormat="1" x14ac:dyDescent="0.25">
      <c r="A32" s="162"/>
      <c r="B32" s="208" t="s">
        <v>30</v>
      </c>
      <c r="C32" s="209"/>
      <c r="D32" s="139"/>
      <c r="E32" s="228" t="s">
        <v>17</v>
      </c>
      <c r="F32" s="231">
        <v>1</v>
      </c>
      <c r="G32" s="229">
        <v>0.35</v>
      </c>
      <c r="H32" s="213">
        <f t="shared" si="2"/>
        <v>6</v>
      </c>
      <c r="I32" s="216">
        <f>+I31</f>
        <v>2.35</v>
      </c>
      <c r="J32" s="230">
        <f t="shared" si="3"/>
        <v>0</v>
      </c>
      <c r="K32" s="162"/>
      <c r="L32" s="149"/>
      <c r="M32" s="148"/>
      <c r="N32" s="148"/>
    </row>
    <row r="33" spans="1:14" s="145" customFormat="1" x14ac:dyDescent="0.25">
      <c r="A33" s="162"/>
      <c r="B33" s="208" t="s">
        <v>31</v>
      </c>
      <c r="C33" s="209"/>
      <c r="D33" s="139"/>
      <c r="E33" s="228" t="s">
        <v>17</v>
      </c>
      <c r="F33" s="231">
        <v>1</v>
      </c>
      <c r="G33" s="229">
        <f>+G32</f>
        <v>0.35</v>
      </c>
      <c r="H33" s="213">
        <f t="shared" si="2"/>
        <v>6</v>
      </c>
      <c r="I33" s="216">
        <f>+I32</f>
        <v>2.35</v>
      </c>
      <c r="J33" s="230">
        <f t="shared" si="3"/>
        <v>0</v>
      </c>
      <c r="K33" s="162"/>
      <c r="L33" s="149"/>
      <c r="M33" s="148"/>
      <c r="N33" s="148"/>
    </row>
    <row r="34" spans="1:14" s="145" customFormat="1" ht="12.75" hidden="1" customHeight="1" x14ac:dyDescent="0.25">
      <c r="A34" s="162"/>
      <c r="B34" s="208" t="s">
        <v>32</v>
      </c>
      <c r="C34" s="209"/>
      <c r="D34" s="139"/>
      <c r="E34" s="228" t="s">
        <v>17</v>
      </c>
      <c r="F34" s="231"/>
      <c r="G34" s="229"/>
      <c r="H34" s="216" t="str">
        <f t="shared" si="2"/>
        <v/>
      </c>
      <c r="I34" s="216">
        <f t="shared" ref="I34:I37" si="4">+I33</f>
        <v>2.35</v>
      </c>
      <c r="J34" s="232">
        <f t="shared" si="3"/>
        <v>0</v>
      </c>
      <c r="K34" s="162"/>
      <c r="L34" s="149"/>
      <c r="M34" s="148"/>
      <c r="N34" s="148"/>
    </row>
    <row r="35" spans="1:14" s="145" customFormat="1" ht="12.75" hidden="1" customHeight="1" x14ac:dyDescent="0.25">
      <c r="A35" s="162"/>
      <c r="B35" s="208" t="s">
        <v>33</v>
      </c>
      <c r="C35" s="209"/>
      <c r="D35" s="139"/>
      <c r="E35" s="228" t="s">
        <v>17</v>
      </c>
      <c r="F35" s="231"/>
      <c r="G35" s="229"/>
      <c r="H35" s="216" t="str">
        <f t="shared" si="2"/>
        <v/>
      </c>
      <c r="I35" s="216">
        <f t="shared" si="4"/>
        <v>2.35</v>
      </c>
      <c r="J35" s="232">
        <f t="shared" si="3"/>
        <v>0</v>
      </c>
      <c r="K35" s="162"/>
      <c r="L35" s="149"/>
      <c r="M35" s="148"/>
      <c r="N35" s="148"/>
    </row>
    <row r="36" spans="1:14" s="145" customFormat="1" ht="12.75" hidden="1" customHeight="1" x14ac:dyDescent="0.25">
      <c r="A36" s="162"/>
      <c r="B36" s="208" t="s">
        <v>34</v>
      </c>
      <c r="C36" s="209"/>
      <c r="D36" s="139"/>
      <c r="E36" s="228" t="s">
        <v>17</v>
      </c>
      <c r="F36" s="231"/>
      <c r="G36" s="229"/>
      <c r="H36" s="216" t="str">
        <f t="shared" si="2"/>
        <v/>
      </c>
      <c r="I36" s="216">
        <f t="shared" si="4"/>
        <v>2.35</v>
      </c>
      <c r="J36" s="232">
        <f t="shared" si="3"/>
        <v>0</v>
      </c>
      <c r="K36" s="162"/>
      <c r="L36" s="149"/>
      <c r="M36" s="148"/>
      <c r="N36" s="148"/>
    </row>
    <row r="37" spans="1:14" s="145" customFormat="1" x14ac:dyDescent="0.25">
      <c r="A37" s="162"/>
      <c r="B37" s="208" t="s">
        <v>35</v>
      </c>
      <c r="C37" s="209"/>
      <c r="D37" s="139"/>
      <c r="E37" s="228" t="s">
        <v>17</v>
      </c>
      <c r="F37" s="231">
        <v>1</v>
      </c>
      <c r="G37" s="229">
        <v>0.5</v>
      </c>
      <c r="H37" s="216">
        <f t="shared" si="2"/>
        <v>6</v>
      </c>
      <c r="I37" s="216">
        <f t="shared" si="4"/>
        <v>2.35</v>
      </c>
      <c r="J37" s="230">
        <f t="shared" si="3"/>
        <v>0</v>
      </c>
      <c r="K37" s="162"/>
      <c r="L37" s="149"/>
      <c r="M37" s="148"/>
      <c r="N37" s="148"/>
    </row>
    <row r="38" spans="1:14" s="146" customFormat="1" ht="26.15" customHeight="1" thickBot="1" x14ac:dyDescent="0.4">
      <c r="A38" s="193"/>
      <c r="B38" s="233" t="s">
        <v>36</v>
      </c>
      <c r="C38" s="234"/>
      <c r="D38" s="234"/>
      <c r="E38" s="234"/>
      <c r="F38" s="234"/>
      <c r="G38" s="234"/>
      <c r="H38" s="234"/>
      <c r="I38" s="234"/>
      <c r="J38" s="235">
        <f>+ROUND(SUM(J17:J37),0)</f>
        <v>0</v>
      </c>
      <c r="K38" s="193"/>
    </row>
    <row r="39" spans="1:14" s="145" customFormat="1" ht="6.75" customHeight="1" thickBot="1" x14ac:dyDescent="0.3">
      <c r="A39" s="162"/>
      <c r="B39" s="161"/>
      <c r="C39" s="161"/>
      <c r="D39" s="161"/>
      <c r="E39" s="161"/>
      <c r="F39" s="161"/>
      <c r="G39" s="161"/>
      <c r="H39" s="161"/>
      <c r="I39" s="161"/>
      <c r="J39" s="161"/>
      <c r="K39" s="162"/>
    </row>
    <row r="40" spans="1:14" s="145" customFormat="1" ht="15.75" customHeight="1" x14ac:dyDescent="0.25">
      <c r="A40" s="162"/>
      <c r="B40" s="236" t="s">
        <v>37</v>
      </c>
      <c r="C40" s="237"/>
      <c r="D40" s="237"/>
      <c r="E40" s="237"/>
      <c r="F40" s="237"/>
      <c r="G40" s="237"/>
      <c r="H40" s="237"/>
      <c r="I40" s="237"/>
      <c r="J40" s="238"/>
      <c r="K40" s="162"/>
    </row>
    <row r="41" spans="1:14" s="145" customFormat="1" ht="32.5" customHeight="1" x14ac:dyDescent="0.25">
      <c r="A41" s="162"/>
      <c r="B41" s="239" t="s">
        <v>38</v>
      </c>
      <c r="C41" s="240"/>
      <c r="D41" s="240"/>
      <c r="E41" s="241" t="s">
        <v>39</v>
      </c>
      <c r="F41" s="241" t="s">
        <v>10</v>
      </c>
      <c r="G41" s="241" t="s">
        <v>40</v>
      </c>
      <c r="H41" s="242" t="s">
        <v>41</v>
      </c>
      <c r="I41" s="243"/>
      <c r="J41" s="244" t="s">
        <v>14</v>
      </c>
      <c r="K41" s="162"/>
    </row>
    <row r="42" spans="1:14" s="145" customFormat="1" ht="41.25" customHeight="1" x14ac:dyDescent="0.25">
      <c r="A42" s="162"/>
      <c r="B42" s="245" t="s">
        <v>42</v>
      </c>
      <c r="C42" s="246"/>
      <c r="D42" s="246"/>
      <c r="E42" s="247" t="s">
        <v>43</v>
      </c>
      <c r="F42" s="247">
        <v>1</v>
      </c>
      <c r="G42" s="213">
        <f>+IF(F42&lt;&gt;0,Duracion,"")</f>
        <v>6</v>
      </c>
      <c r="H42" s="142"/>
      <c r="I42" s="142"/>
      <c r="J42" s="248">
        <f>+H42*G42*F42</f>
        <v>0</v>
      </c>
      <c r="K42" s="162"/>
    </row>
    <row r="43" spans="1:14" s="145" customFormat="1" x14ac:dyDescent="0.25">
      <c r="A43" s="162"/>
      <c r="B43" s="245" t="s">
        <v>44</v>
      </c>
      <c r="C43" s="246"/>
      <c r="D43" s="246"/>
      <c r="E43" s="247" t="s">
        <v>43</v>
      </c>
      <c r="F43" s="247">
        <v>1</v>
      </c>
      <c r="G43" s="213">
        <f>+IF(F43&lt;&gt;0,Duracion,"")</f>
        <v>6</v>
      </c>
      <c r="H43" s="142"/>
      <c r="I43" s="142"/>
      <c r="J43" s="248">
        <f t="shared" ref="J43:J46" si="5">+H43*G43*F43</f>
        <v>0</v>
      </c>
      <c r="K43" s="162"/>
      <c r="M43" s="151"/>
    </row>
    <row r="44" spans="1:14" s="145" customFormat="1" x14ac:dyDescent="0.25">
      <c r="A44" s="162"/>
      <c r="B44" s="249" t="s">
        <v>45</v>
      </c>
      <c r="C44" s="250"/>
      <c r="D44" s="250"/>
      <c r="E44" s="247" t="s">
        <v>43</v>
      </c>
      <c r="F44" s="247">
        <v>1</v>
      </c>
      <c r="G44" s="213">
        <f>+IF(F44&lt;&gt;0,Duracion,"")</f>
        <v>6</v>
      </c>
      <c r="H44" s="142"/>
      <c r="I44" s="142"/>
      <c r="J44" s="248">
        <f t="shared" si="5"/>
        <v>0</v>
      </c>
      <c r="K44" s="162"/>
    </row>
    <row r="45" spans="1:14" s="145" customFormat="1" x14ac:dyDescent="0.25">
      <c r="A45" s="162"/>
      <c r="B45" s="249" t="s">
        <v>46</v>
      </c>
      <c r="C45" s="250"/>
      <c r="D45" s="250"/>
      <c r="E45" s="247" t="s">
        <v>43</v>
      </c>
      <c r="F45" s="247">
        <v>1</v>
      </c>
      <c r="G45" s="213">
        <f>+IF(F45&lt;&gt;0,Duracion,"")</f>
        <v>6</v>
      </c>
      <c r="H45" s="142"/>
      <c r="I45" s="142"/>
      <c r="J45" s="248">
        <f t="shared" si="5"/>
        <v>0</v>
      </c>
      <c r="K45" s="162"/>
    </row>
    <row r="46" spans="1:14" s="145" customFormat="1" x14ac:dyDescent="0.25">
      <c r="A46" s="162"/>
      <c r="B46" s="249" t="s">
        <v>47</v>
      </c>
      <c r="C46" s="250"/>
      <c r="D46" s="250"/>
      <c r="E46" s="247" t="s">
        <v>43</v>
      </c>
      <c r="F46" s="247">
        <v>1</v>
      </c>
      <c r="G46" s="213">
        <f>+IF(F46&lt;&gt;0,Duracion,"")</f>
        <v>6</v>
      </c>
      <c r="H46" s="142"/>
      <c r="I46" s="142"/>
      <c r="J46" s="248">
        <f t="shared" si="5"/>
        <v>0</v>
      </c>
      <c r="K46" s="162"/>
    </row>
    <row r="47" spans="1:14" s="146" customFormat="1" ht="26.15" customHeight="1" thickBot="1" x14ac:dyDescent="0.4">
      <c r="A47" s="193"/>
      <c r="B47" s="233" t="s">
        <v>48</v>
      </c>
      <c r="C47" s="234"/>
      <c r="D47" s="234"/>
      <c r="E47" s="234"/>
      <c r="F47" s="234"/>
      <c r="G47" s="234"/>
      <c r="H47" s="234"/>
      <c r="I47" s="234"/>
      <c r="J47" s="251">
        <f>SUM(J42:J46)</f>
        <v>0</v>
      </c>
      <c r="K47" s="193"/>
    </row>
    <row r="48" spans="1:14" s="145" customFormat="1" ht="6" customHeight="1" thickBot="1" x14ac:dyDescent="0.3">
      <c r="A48" s="162"/>
      <c r="B48" s="161"/>
      <c r="C48" s="161"/>
      <c r="D48" s="161"/>
      <c r="E48" s="161"/>
      <c r="F48" s="161"/>
      <c r="G48" s="161"/>
      <c r="H48" s="161"/>
      <c r="I48" s="161"/>
      <c r="J48" s="161"/>
      <c r="K48" s="162"/>
    </row>
    <row r="49" spans="1:15" s="145" customFormat="1" ht="18" customHeight="1" x14ac:dyDescent="0.25">
      <c r="A49" s="162"/>
      <c r="B49" s="194" t="s">
        <v>49</v>
      </c>
      <c r="C49" s="195"/>
      <c r="D49" s="195"/>
      <c r="E49" s="195"/>
      <c r="F49" s="195"/>
      <c r="G49" s="195"/>
      <c r="H49" s="195"/>
      <c r="I49" s="195"/>
      <c r="J49" s="196"/>
      <c r="K49" s="162"/>
    </row>
    <row r="50" spans="1:15" s="145" customFormat="1" ht="38.15" customHeight="1" thickBot="1" x14ac:dyDescent="0.3">
      <c r="A50" s="162"/>
      <c r="B50" s="252" t="s">
        <v>38</v>
      </c>
      <c r="C50" s="253"/>
      <c r="D50" s="253"/>
      <c r="E50" s="254" t="s">
        <v>39</v>
      </c>
      <c r="F50" s="254" t="s">
        <v>10</v>
      </c>
      <c r="G50" s="254" t="s">
        <v>40</v>
      </c>
      <c r="H50" s="255" t="s">
        <v>41</v>
      </c>
      <c r="I50" s="256"/>
      <c r="J50" s="257" t="s">
        <v>14</v>
      </c>
      <c r="K50" s="162"/>
    </row>
    <row r="51" spans="1:15" s="145" customFormat="1" ht="13" x14ac:dyDescent="0.25">
      <c r="A51" s="162"/>
      <c r="B51" s="258" t="s">
        <v>50</v>
      </c>
      <c r="C51" s="259"/>
      <c r="D51" s="259"/>
      <c r="E51" s="260" t="s">
        <v>43</v>
      </c>
      <c r="F51" s="260">
        <v>1</v>
      </c>
      <c r="G51" s="261">
        <v>6</v>
      </c>
      <c r="H51" s="262">
        <v>2120213.5</v>
      </c>
      <c r="I51" s="262"/>
      <c r="J51" s="263">
        <f>+ROUND(H51*G51*F51,0)</f>
        <v>12721281</v>
      </c>
      <c r="K51" s="162"/>
      <c r="L51" s="152" t="s">
        <v>62</v>
      </c>
      <c r="M51" s="153"/>
      <c r="N51" s="154"/>
      <c r="O51" s="154"/>
    </row>
    <row r="52" spans="1:15" s="146" customFormat="1" ht="25.4" customHeight="1" thickBot="1" x14ac:dyDescent="0.3">
      <c r="A52" s="193"/>
      <c r="B52" s="233" t="s">
        <v>51</v>
      </c>
      <c r="C52" s="234"/>
      <c r="D52" s="234"/>
      <c r="E52" s="234"/>
      <c r="F52" s="234"/>
      <c r="G52" s="234"/>
      <c r="H52" s="234"/>
      <c r="I52" s="234"/>
      <c r="J52" s="264">
        <f>+J51</f>
        <v>12721281</v>
      </c>
      <c r="K52" s="193"/>
      <c r="L52" s="155"/>
    </row>
    <row r="53" spans="1:15" s="145" customFormat="1" ht="9.65" customHeight="1" thickBot="1" x14ac:dyDescent="0.3">
      <c r="A53" s="162"/>
      <c r="B53" s="161"/>
      <c r="C53" s="161"/>
      <c r="D53" s="161"/>
      <c r="E53" s="161"/>
      <c r="F53" s="161"/>
      <c r="G53" s="161"/>
      <c r="H53" s="161"/>
      <c r="I53" s="161"/>
      <c r="J53" s="161"/>
      <c r="K53" s="162"/>
    </row>
    <row r="54" spans="1:15" s="145" customFormat="1" ht="16" thickBot="1" x14ac:dyDescent="0.3">
      <c r="A54" s="162"/>
      <c r="B54" s="265" t="s">
        <v>52</v>
      </c>
      <c r="C54" s="266"/>
      <c r="D54" s="266"/>
      <c r="E54" s="266"/>
      <c r="F54" s="266"/>
      <c r="G54" s="266"/>
      <c r="H54" s="266"/>
      <c r="I54" s="266"/>
      <c r="J54" s="267"/>
      <c r="K54" s="162"/>
      <c r="M54" s="146"/>
      <c r="N54" s="146"/>
    </row>
    <row r="55" spans="1:15" s="146" customFormat="1" ht="20.149999999999999" customHeight="1" thickBot="1" x14ac:dyDescent="0.4">
      <c r="A55" s="193"/>
      <c r="B55" s="268" t="s">
        <v>53</v>
      </c>
      <c r="C55" s="269"/>
      <c r="D55" s="269"/>
      <c r="E55" s="269"/>
      <c r="F55" s="269"/>
      <c r="G55" s="269"/>
      <c r="H55" s="269"/>
      <c r="I55" s="269"/>
      <c r="J55" s="270">
        <f>+J52+J47+J38</f>
        <v>12721281</v>
      </c>
      <c r="K55" s="193"/>
      <c r="L55" s="156"/>
    </row>
    <row r="56" spans="1:15" s="146" customFormat="1" ht="20.149999999999999" customHeight="1" thickBot="1" x14ac:dyDescent="0.4">
      <c r="A56" s="193"/>
      <c r="B56" s="268" t="s">
        <v>54</v>
      </c>
      <c r="C56" s="269"/>
      <c r="D56" s="269"/>
      <c r="E56" s="269"/>
      <c r="F56" s="269"/>
      <c r="G56" s="269"/>
      <c r="H56" s="269"/>
      <c r="I56" s="269"/>
      <c r="J56" s="270">
        <f>+ROUNDDOWN(J55*0.19,0)</f>
        <v>2417043</v>
      </c>
      <c r="K56" s="193"/>
    </row>
    <row r="57" spans="1:15" s="146" customFormat="1" ht="20.149999999999999" customHeight="1" thickBot="1" x14ac:dyDescent="0.3">
      <c r="A57" s="193"/>
      <c r="B57" s="268" t="s">
        <v>55</v>
      </c>
      <c r="C57" s="269"/>
      <c r="D57" s="269"/>
      <c r="E57" s="269"/>
      <c r="F57" s="269"/>
      <c r="G57" s="269"/>
      <c r="H57" s="269"/>
      <c r="I57" s="269"/>
      <c r="J57" s="270"/>
      <c r="K57" s="193"/>
      <c r="L57" s="157"/>
    </row>
    <row r="58" spans="1:15" s="145" customFormat="1" ht="20.149999999999999" customHeight="1" thickBot="1" x14ac:dyDescent="0.3">
      <c r="A58" s="162"/>
      <c r="B58" s="271" t="s">
        <v>56</v>
      </c>
      <c r="C58" s="272"/>
      <c r="D58" s="272"/>
      <c r="E58" s="272"/>
      <c r="F58" s="272"/>
      <c r="G58" s="272"/>
      <c r="H58" s="272"/>
      <c r="I58" s="272"/>
      <c r="J58" s="251">
        <f>+J55+J56+J57</f>
        <v>15138324</v>
      </c>
      <c r="K58" s="162"/>
      <c r="L58" s="157"/>
      <c r="M58" s="146"/>
      <c r="N58" s="146"/>
    </row>
    <row r="59" spans="1:15" s="145" customFormat="1" x14ac:dyDescent="0.25">
      <c r="A59" s="162"/>
      <c r="B59" s="162"/>
      <c r="C59" s="162"/>
      <c r="D59" s="162"/>
      <c r="E59" s="162"/>
      <c r="F59" s="162"/>
      <c r="G59" s="162"/>
      <c r="H59" s="162"/>
      <c r="I59" s="162"/>
      <c r="J59" s="162"/>
      <c r="K59" s="162"/>
      <c r="M59" s="146"/>
      <c r="N59" s="146"/>
    </row>
    <row r="60" spans="1:15" s="145" customFormat="1" x14ac:dyDescent="0.25">
      <c r="A60" s="162"/>
      <c r="B60" s="162"/>
      <c r="C60" s="162"/>
      <c r="D60" s="162"/>
      <c r="E60" s="162"/>
      <c r="F60" s="162"/>
      <c r="G60" s="162"/>
      <c r="H60" s="162"/>
      <c r="I60" s="162"/>
      <c r="J60" s="162"/>
      <c r="K60" s="162"/>
      <c r="L60" s="158"/>
      <c r="M60" s="146"/>
      <c r="N60" s="146"/>
    </row>
    <row r="61" spans="1:15" s="145" customFormat="1" x14ac:dyDescent="0.25">
      <c r="A61" s="162"/>
      <c r="B61" s="273" t="s">
        <v>63</v>
      </c>
      <c r="C61" s="162"/>
      <c r="D61" s="162"/>
      <c r="E61" s="162"/>
      <c r="F61" s="162"/>
      <c r="G61" s="162"/>
      <c r="H61" s="162"/>
      <c r="I61" s="162"/>
      <c r="J61" s="162"/>
      <c r="K61" s="162"/>
      <c r="L61" s="159"/>
      <c r="M61" s="146"/>
      <c r="N61" s="146"/>
    </row>
    <row r="62" spans="1:15" s="145" customFormat="1" x14ac:dyDescent="0.25">
      <c r="A62" s="162"/>
      <c r="B62" s="162"/>
      <c r="C62" s="162"/>
      <c r="D62" s="162"/>
      <c r="E62" s="162"/>
      <c r="F62" s="162"/>
      <c r="G62" s="162"/>
      <c r="H62" s="162"/>
      <c r="I62" s="162"/>
      <c r="J62" s="162"/>
      <c r="K62" s="162"/>
      <c r="M62" s="146"/>
      <c r="N62" s="146"/>
    </row>
    <row r="63" spans="1:15" s="145" customFormat="1" ht="20.149999999999999" customHeight="1" x14ac:dyDescent="0.25">
      <c r="A63" s="162"/>
      <c r="B63" s="274" t="s">
        <v>57</v>
      </c>
      <c r="C63" s="193"/>
      <c r="D63" s="193"/>
      <c r="E63" s="193"/>
      <c r="F63" s="193"/>
      <c r="G63" s="193"/>
      <c r="H63" s="193"/>
      <c r="I63" s="193"/>
      <c r="J63" s="162"/>
      <c r="K63" s="162"/>
      <c r="M63" s="146"/>
      <c r="N63" s="146"/>
    </row>
    <row r="64" spans="1:15" s="145" customFormat="1" ht="40" customHeight="1" x14ac:dyDescent="0.25">
      <c r="A64" s="162"/>
      <c r="B64" s="275" t="s">
        <v>58</v>
      </c>
      <c r="C64" s="275"/>
      <c r="D64" s="275"/>
      <c r="E64" s="275"/>
      <c r="F64" s="275"/>
      <c r="G64" s="275"/>
      <c r="H64" s="275"/>
      <c r="I64" s="275"/>
      <c r="J64" s="276"/>
      <c r="K64" s="162"/>
    </row>
    <row r="65" spans="1:11" s="145" customFormat="1" ht="20.149999999999999" customHeight="1" x14ac:dyDescent="0.25">
      <c r="A65" s="162"/>
      <c r="B65" s="277" t="s">
        <v>59</v>
      </c>
      <c r="C65" s="277"/>
      <c r="D65" s="277"/>
      <c r="E65" s="277"/>
      <c r="F65" s="277"/>
      <c r="G65" s="277"/>
      <c r="H65" s="277"/>
      <c r="I65" s="277"/>
      <c r="J65" s="278"/>
      <c r="K65" s="162"/>
    </row>
    <row r="66" spans="1:11" s="145" customFormat="1" ht="40" customHeight="1" x14ac:dyDescent="0.25">
      <c r="A66" s="162"/>
      <c r="B66" s="279" t="s">
        <v>60</v>
      </c>
      <c r="C66" s="279"/>
      <c r="D66" s="279"/>
      <c r="E66" s="279"/>
      <c r="F66" s="279"/>
      <c r="G66" s="279"/>
      <c r="H66" s="279"/>
      <c r="I66" s="279"/>
      <c r="J66" s="278"/>
      <c r="K66" s="162"/>
    </row>
    <row r="67" spans="1:11" s="145" customFormat="1" ht="40" customHeight="1" x14ac:dyDescent="0.25">
      <c r="A67" s="161"/>
      <c r="B67" s="279" t="s">
        <v>61</v>
      </c>
      <c r="C67" s="279"/>
      <c r="D67" s="279"/>
      <c r="E67" s="279"/>
      <c r="F67" s="279"/>
      <c r="G67" s="279"/>
      <c r="H67" s="279"/>
      <c r="I67" s="279"/>
      <c r="J67" s="161"/>
      <c r="K67" s="162"/>
    </row>
  </sheetData>
  <sheetProtection algorithmName="SHA-512" hashValue="H9C3c3/FTkeFojG1EIjY5u5PEk+1mwQWQ6VX4RAklzHkKXF6q1XkrIQBHEPNv9L1BWTQJiz7UyUQ0t8vEZbIzw==" saltValue="5R6uMkyxvmYu0X9s+wWrZA==" spinCount="100000" sheet="1" scenarios="1" formatCells="0" formatColumns="0" formatRows="0"/>
  <mergeCells count="67">
    <mergeCell ref="B65:I65"/>
    <mergeCell ref="B66:I66"/>
    <mergeCell ref="B67:I67"/>
    <mergeCell ref="B54:J54"/>
    <mergeCell ref="B55:I55"/>
    <mergeCell ref="B56:I56"/>
    <mergeCell ref="B57:I57"/>
    <mergeCell ref="B58:I58"/>
    <mergeCell ref="B64:I64"/>
    <mergeCell ref="B50:D50"/>
    <mergeCell ref="H50:I50"/>
    <mergeCell ref="B51:D51"/>
    <mergeCell ref="H51:I51"/>
    <mergeCell ref="N51:O51"/>
    <mergeCell ref="B52:I52"/>
    <mergeCell ref="B45:D45"/>
    <mergeCell ref="H45:I45"/>
    <mergeCell ref="B46:D46"/>
    <mergeCell ref="H46:I46"/>
    <mergeCell ref="B47:I47"/>
    <mergeCell ref="B49:J49"/>
    <mergeCell ref="B42:D42"/>
    <mergeCell ref="H42:I42"/>
    <mergeCell ref="B43:D43"/>
    <mergeCell ref="H43:I43"/>
    <mergeCell ref="B44:D44"/>
    <mergeCell ref="H44:I44"/>
    <mergeCell ref="B36:C36"/>
    <mergeCell ref="B37:C37"/>
    <mergeCell ref="B38:I38"/>
    <mergeCell ref="B40:J40"/>
    <mergeCell ref="B41:D41"/>
    <mergeCell ref="H41:I41"/>
    <mergeCell ref="B30:C30"/>
    <mergeCell ref="B31:C31"/>
    <mergeCell ref="B32:C32"/>
    <mergeCell ref="B33:C33"/>
    <mergeCell ref="B34:C34"/>
    <mergeCell ref="B35:C35"/>
    <mergeCell ref="B22:C22"/>
    <mergeCell ref="B23:C23"/>
    <mergeCell ref="B24:C24"/>
    <mergeCell ref="B25:C25"/>
    <mergeCell ref="B26:C26"/>
    <mergeCell ref="B27:C27"/>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conditionalFormatting sqref="D17:D27 D31:D37 H42:I46">
    <cfRule type="cellIs" dxfId="0" priority="1" operator="equal">
      <formula>0</formula>
    </cfRule>
  </conditionalFormatting>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oficial(Entidad)</vt:lpstr>
      <vt:lpstr>Oferta economica (proponente)</vt:lpstr>
      <vt:lpstr>'Oferta economica (proponente)'!Área_de_impresión</vt:lpstr>
      <vt:lpstr>'Presupuesto oficial(Entidad)'!Área_de_impresión</vt:lpstr>
      <vt:lpstr>'Oferta economica (proponente)'!Duracion</vt:lpstr>
      <vt:lpstr>'Presupuesto oficial(Entidad)'!Duracion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2025-04-22T20:40:10Z</dcterms:created>
  <dcterms:modified xsi:type="dcterms:W3CDTF">2025-04-22T21:22:36Z</dcterms:modified>
</cp:coreProperties>
</file>